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6.160.201\control interno\2019\19.02 INF. A OTROS ORGANISMOS\DECRETO 215\III Trim 2019\"/>
    </mc:Choice>
  </mc:AlternateContent>
  <bookViews>
    <workbookView xWindow="0" yWindow="0" windowWidth="19200" windowHeight="6930" activeTab="1"/>
  </bookViews>
  <sheets>
    <sheet name="Análisis Físico" sheetId="4" r:id="rId1"/>
    <sheet name="Análisis Presup. - Contracta." sheetId="1" r:id="rId2"/>
    <sheet name="Dominios" sheetId="3" state="hidden" r:id="rId3"/>
    <sheet name="Hoja6" sheetId="9" state="hidden" r:id="rId4"/>
    <sheet name="diccionario_de_datos Físico" sheetId="5" r:id="rId5"/>
    <sheet name="diccionario_de_datos Presu-Cont" sheetId="2" r:id="rId6"/>
  </sheets>
  <definedNames>
    <definedName name="_xlnm._FilterDatabase" localSheetId="0" hidden="1">'Análisis Físico'!$A$1:$AA$9</definedName>
    <definedName name="_xlnm._FilterDatabase" localSheetId="1" hidden="1">'Análisis Presup. - Contracta.'!$A$1:$T$24</definedName>
  </definedName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" i="4" l="1"/>
  <c r="U2" i="4"/>
  <c r="V2" i="4"/>
  <c r="T3" i="4"/>
  <c r="U3" i="4"/>
  <c r="V3" i="4"/>
  <c r="T4" i="4"/>
  <c r="U4" i="4"/>
  <c r="V4" i="4"/>
  <c r="T5" i="4"/>
  <c r="U5" i="4"/>
  <c r="V5" i="4"/>
  <c r="T6" i="4"/>
  <c r="U6" i="4"/>
  <c r="V6" i="4"/>
  <c r="T7" i="4"/>
  <c r="U7" i="4"/>
  <c r="V7" i="4"/>
  <c r="T8" i="4"/>
  <c r="U8" i="4"/>
  <c r="V8" i="4"/>
  <c r="T9" i="4"/>
  <c r="U9" i="4"/>
  <c r="V9" i="4"/>
  <c r="X8" i="4" l="1"/>
  <c r="X6" i="4"/>
  <c r="X2" i="4"/>
  <c r="O7" i="1" s="1"/>
  <c r="X7" i="4"/>
  <c r="O19" i="1" s="1"/>
  <c r="X3" i="4"/>
  <c r="O21" i="1"/>
  <c r="O22" i="1"/>
  <c r="O23" i="1"/>
  <c r="X4" i="4"/>
  <c r="X9" i="4"/>
  <c r="O24" i="1" s="1"/>
  <c r="X5" i="4"/>
  <c r="O2" i="1" l="1"/>
  <c r="O4" i="1"/>
  <c r="O20" i="1"/>
  <c r="O8" i="1"/>
  <c r="O3" i="1"/>
  <c r="O5" i="1"/>
  <c r="O6" i="1"/>
  <c r="O13" i="1"/>
  <c r="O17" i="1"/>
  <c r="O16" i="1"/>
  <c r="O12" i="1"/>
  <c r="O18" i="1"/>
  <c r="O14" i="1"/>
  <c r="O15" i="1"/>
  <c r="O9" i="1"/>
  <c r="O11" i="1"/>
  <c r="O10" i="1"/>
  <c r="F35" i="3"/>
  <c r="F36" i="3" s="1"/>
  <c r="T1" i="4" l="1"/>
  <c r="H35" i="3"/>
  <c r="H36" i="3" s="1"/>
  <c r="G35" i="3"/>
  <c r="G36" i="3" s="1"/>
  <c r="U1" i="4" l="1"/>
  <c r="V1" i="4"/>
</calcChain>
</file>

<file path=xl/comments1.xml><?xml version="1.0" encoding="utf-8"?>
<comments xmlns="http://schemas.openxmlformats.org/spreadsheetml/2006/main">
  <authors>
    <author>Henry Daladier Polo Quiroga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Henry Daladier Polo Quiroga:</t>
        </r>
        <r>
          <rPr>
            <sz val="9"/>
            <color indexed="81"/>
            <rFont val="Tahoma"/>
            <family val="2"/>
          </rPr>
          <t xml:space="preserve">
Meta Producto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Henry Daladier Polo Quiroga:</t>
        </r>
        <r>
          <rPr>
            <sz val="9"/>
            <color indexed="81"/>
            <rFont val="Tahoma"/>
            <family val="2"/>
          </rPr>
          <t xml:space="preserve">
Ejecución Física Vigencia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Henry Daladier Polo Quiroga:
Ejecución Física Trayectoria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Henry Daladier Polo Quiroga:</t>
        </r>
        <r>
          <rPr>
            <sz val="9"/>
            <color indexed="81"/>
            <rFont val="Tahoma"/>
            <family val="2"/>
          </rPr>
          <t xml:space="preserve">
Ejecución Física PDD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Henry Daladier Polo Quiroga:</t>
        </r>
        <r>
          <rPr>
            <sz val="9"/>
            <color indexed="81"/>
            <rFont val="Tahoma"/>
            <family val="2"/>
          </rPr>
          <t xml:space="preserve">
Ejecución presupuestal Vigencia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Henry Daladier Polo Quiroga:</t>
        </r>
        <r>
          <rPr>
            <sz val="9"/>
            <color indexed="81"/>
            <rFont val="Tahoma"/>
            <family val="2"/>
          </rPr>
          <t xml:space="preserve">
Ejecución presupuestal Trayectoria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Henry Daladier Polo Quiroga:
Priorización Vigencia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Henry Daladier Polo Quiroga:
Priorización Trayectoria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Henry Daladier Polo Quiroga:
Priorización PDD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 xml:space="preserve">Marcar 1. Si considera revisión prioritaria y no se encuentra priorizado por los  criterios de Vigencia y Transcurrido 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Henry Daladier Polo Quiroga:</t>
        </r>
        <r>
          <rPr>
            <sz val="9"/>
            <color indexed="81"/>
            <rFont val="Tahoma"/>
            <family val="2"/>
          </rPr>
          <t xml:space="preserve">
Suma: Priorización Vigencia + Transcurrido + Revisión CI</t>
        </r>
      </text>
    </comment>
  </commentList>
</comments>
</file>

<file path=xl/comments2.xml><?xml version="1.0" encoding="utf-8"?>
<comments xmlns="http://schemas.openxmlformats.org/spreadsheetml/2006/main">
  <authors>
    <author>Henry Daladier Polo Quiroga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Henry Daladier Polo Quiroga:</t>
        </r>
        <r>
          <rPr>
            <sz val="9"/>
            <color indexed="81"/>
            <rFont val="Tahoma"/>
            <family val="2"/>
          </rPr>
          <t xml:space="preserve">
Meta Producto</t>
        </r>
      </text>
    </comment>
  </commentList>
</comments>
</file>

<file path=xl/comments3.xml><?xml version="1.0" encoding="utf-8"?>
<comments xmlns="http://schemas.openxmlformats.org/spreadsheetml/2006/main">
  <authors>
    <author>Henry Daladier Polo Quiroga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Henry Daladier Polo Quiroga:</t>
        </r>
        <r>
          <rPr>
            <sz val="9"/>
            <color indexed="81"/>
            <rFont val="Tahoma"/>
            <family val="2"/>
          </rPr>
          <t xml:space="preserve">
Ajuste de categorías Observación para Análisis Físico, Presupuestal y contractual y separar categorías y recomendaciones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Henry Daladier Polo Quiroga:</t>
        </r>
        <r>
          <rPr>
            <sz val="9"/>
            <color indexed="81"/>
            <rFont val="Tahoma"/>
            <family val="2"/>
          </rPr>
          <t xml:space="preserve">
Ajuste de categorías Observación para Análisis Físico, Presupuestal y contractual y separar categorías y recomendaciones</t>
        </r>
      </text>
    </comment>
    <comment ref="B62" authorId="0" shapeId="0">
      <text>
        <r>
          <rPr>
            <b/>
            <sz val="9"/>
            <color indexed="81"/>
            <rFont val="Tahoma"/>
            <family val="2"/>
          </rPr>
          <t>Henry Daladier Polo Quiroga:</t>
        </r>
        <r>
          <rPr>
            <sz val="9"/>
            <color indexed="81"/>
            <rFont val="Tahoma"/>
            <family val="2"/>
          </rPr>
          <t xml:space="preserve">
Ajuste de categorías Observación para Análisis Físico, Presupuestal y contractual y separar categorías y recomendaciones</t>
        </r>
      </text>
    </comment>
  </commentList>
</comments>
</file>

<file path=xl/sharedStrings.xml><?xml version="1.0" encoding="utf-8"?>
<sst xmlns="http://schemas.openxmlformats.org/spreadsheetml/2006/main" count="531" uniqueCount="359">
  <si>
    <t>py_id</t>
  </si>
  <si>
    <t>py_codigo_pd</t>
  </si>
  <si>
    <t>py_ano_prog_repr</t>
  </si>
  <si>
    <t>py_version_pa</t>
  </si>
  <si>
    <t>py_codigo_entidad</t>
  </si>
  <si>
    <t>py_codigo_interno_nivel7</t>
  </si>
  <si>
    <t>py_codigo_proyecto_pri</t>
  </si>
  <si>
    <t>py_codigo_mgr</t>
  </si>
  <si>
    <t>py_codigo_proyecto</t>
  </si>
  <si>
    <t>py_n7_diferente</t>
  </si>
  <si>
    <t>py_nombre_proyecto</t>
  </si>
  <si>
    <t>py_codigo_interno_meta</t>
  </si>
  <si>
    <t>py_mpi_tipo_suma</t>
  </si>
  <si>
    <t>py_descripcion_meta</t>
  </si>
  <si>
    <t>py_estado_prog_meta_desc</t>
  </si>
  <si>
    <t>py_mag_prog_ano1</t>
  </si>
  <si>
    <t>py_mag_ejec_ano1</t>
  </si>
  <si>
    <t>py_mag_porc_ano1</t>
  </si>
  <si>
    <t>py_mag_prog_ano2</t>
  </si>
  <si>
    <t>py_mag_ejec_ano2</t>
  </si>
  <si>
    <t>py_mag_porc_ano2</t>
  </si>
  <si>
    <t>py_mag_prog_ano3</t>
  </si>
  <si>
    <t>py_mag_ejec_ano3</t>
  </si>
  <si>
    <t>py_mag_porc_ano3</t>
  </si>
  <si>
    <t>py_mag_prog_ano4</t>
  </si>
  <si>
    <t>py_mag_ejec_ano4</t>
  </si>
  <si>
    <t>py_mag_porc_ano4</t>
  </si>
  <si>
    <t>py_mag_prog_ano5</t>
  </si>
  <si>
    <t>py_mag_ejec_ano5</t>
  </si>
  <si>
    <t>py_mag_porc_ano5</t>
  </si>
  <si>
    <t>py_mag_prog_tot</t>
  </si>
  <si>
    <t>py_mag_ejec_tot</t>
  </si>
  <si>
    <t>py_mag_porc_tot</t>
  </si>
  <si>
    <t>py_rec_prog_ano1</t>
  </si>
  <si>
    <t>py_rec_ejec_ano1</t>
  </si>
  <si>
    <t>py_rec_porc_ano1</t>
  </si>
  <si>
    <t>py_rec_prog_ano2</t>
  </si>
  <si>
    <t>py_rec_ejec_ano2</t>
  </si>
  <si>
    <t>py_rec_porc_ano2</t>
  </si>
  <si>
    <t>py_rec_prog_ano3</t>
  </si>
  <si>
    <t>py_rec_ejec_ano3</t>
  </si>
  <si>
    <t>py_rec_porc_ano3</t>
  </si>
  <si>
    <t>py_rec_prog_ano4</t>
  </si>
  <si>
    <t>py_rec_ejec_ano4</t>
  </si>
  <si>
    <t>py_rec_porc_ano4</t>
  </si>
  <si>
    <t>py_rec_prog_ano5</t>
  </si>
  <si>
    <t>py_rec_ejec_ano5</t>
  </si>
  <si>
    <t>py_rec_porc_ano5</t>
  </si>
  <si>
    <t>py_rec_prog_tot</t>
  </si>
  <si>
    <t>py_rec_ejec_tot</t>
  </si>
  <si>
    <t>py_rec_porc_tot</t>
  </si>
  <si>
    <t>EN EJECUCION</t>
  </si>
  <si>
    <t>5_2019_02_208_163_110_518</t>
  </si>
  <si>
    <t>Reasentamiento de hogares localizados en zonas de alto riesgo no mitigable</t>
  </si>
  <si>
    <t>Reasentar 4,000 Hogares localizados en zonas de alto riesgo no mitigable</t>
  </si>
  <si>
    <t>Asignar Valor Único de Reconocimiento 1,428 Hogares localizados en zonas de alto riesgo</t>
  </si>
  <si>
    <t>Adquirir predios 370 Hogares localizados en zonas de alto riesgo</t>
  </si>
  <si>
    <t>Seleccionar 2,102 Unidades de Vivienda Familias vinculadas al programa de reasentamientos</t>
  </si>
  <si>
    <t>(*) Atender 100 % de los hogares que se encuentran en relocalización transitoria</t>
  </si>
  <si>
    <t>(*) Atender 100 % de familias localizadas en el predio Vereditas en la localidad de Kennedy en el marco del Decreto 457 de 2017, que cumplan los requisitos de ingresos al programa.</t>
  </si>
  <si>
    <t>(*) Pago 100 % de compromisos de vigencias anteriores fenecidas que cumplan con los requisitos técnicos, financieros y jurídicos.</t>
  </si>
  <si>
    <t>5_2019_02_208_173_134_171</t>
  </si>
  <si>
    <t>Titulación de predios y gestión de urbanizaciones</t>
  </si>
  <si>
    <t>Obtener 10,000 Titulos de predios</t>
  </si>
  <si>
    <t>Entregar 9 Zonas  de Cesión</t>
  </si>
  <si>
    <t>Hacer Cierre 7 Proyectos constructivos  y de urbanismo para  Vivienda VIP</t>
  </si>
  <si>
    <t>5_2019_02_208_173_134_465</t>
  </si>
  <si>
    <t>Mejoramiento de barrios</t>
  </si>
  <si>
    <t>(*) Contribuir al Mejoramiento de barrios 100 por ciento Territorios priorizados por la SDHT a través de Procesos Estudios y Diseños   de Infraestructura en Espacios Públicos a escala barrial</t>
  </si>
  <si>
    <t>(*) Contribuir al Mejoramiento de barrios 100 por ciento Territorios priorizados por la SDHT a través de  Procesos Obras  de Infraestructura en Espacios Públicos a escala barrial</t>
  </si>
  <si>
    <t>Desarrollar 100 % de las intervenciones de infraestructura priorizadas en el convenio interadministrativo No. 618 de 2018</t>
  </si>
  <si>
    <t>Mejoramiento de vivienda en sus condiciones físicas y de habitabilidad en los asentamientos humanos priorizados en área urbana y rural</t>
  </si>
  <si>
    <t>Realizar 34,250 asistencias técnicas, jurídicas y sociales en  las intervenciones integrales de mejoramiento de vivienda priorizadas por la Secretaria Distrital del Hábitat</t>
  </si>
  <si>
    <t>Realizar 300 asistencias técnicas, jurídicas y sociales a los predios localizados en unidades de planeamiento zonal (UPZ) de mejoramiento integral  o en territorios priorizados para el trámite de licencias de construcción y/o actos de reconocimiento ante curadurías urbanas.</t>
  </si>
  <si>
    <t>5_2019_02_208_201_185_70</t>
  </si>
  <si>
    <t>Fortalecimiento institucional para la transparencia, participación ciudadana, control y responsabilidad social y anticorrupción</t>
  </si>
  <si>
    <t>(*) Implementa 100 % De Plan de acción para la transparencia y las comunicaciones</t>
  </si>
  <si>
    <t>(*) Implementa 100 % Plan de acción de Servicio  a la Ciudadanía.</t>
  </si>
  <si>
    <t>5_2019_02_208_202_189_379</t>
  </si>
  <si>
    <t>Fortalecimiento institucional para aumentar la eficiencia de la gestión</t>
  </si>
  <si>
    <t>(*) Ejecutar  el 100 % Del plan de acción para la implementación del Sistema Integrado de Gestión de la CVP.</t>
  </si>
  <si>
    <t>(*) Garantizar  el 100 % De los servicios de apoyo y desarrollo institucional para el buen funcionamiento de la Entidad  de acuerdo al plan de acción.</t>
  </si>
  <si>
    <t>5_2019_02_208_203_192_92</t>
  </si>
  <si>
    <t>Fortalecimiento de las tecnologías de información y la comunicación</t>
  </si>
  <si>
    <t>(*) Implementar 100 por ciento Del plan de acción para el fortalecimiento, innovación e integración de los sistemas información.</t>
  </si>
  <si>
    <t>Llave para relacionar este archivo con el encabezado</t>
  </si>
  <si>
    <t>Código del Plan de Desarrollo</t>
  </si>
  <si>
    <t>Estos forman el campo IND_ID con el cual se puede unir la información al archivo de encabezado</t>
  </si>
  <si>
    <t>Vigencia del Plan de Acción</t>
  </si>
  <si>
    <t>Versión del Plan de Acción. Dominio: 01 - Programación - reprogramación, 02 - Ultima versión oficial</t>
  </si>
  <si>
    <t>Código de la entidad</t>
  </si>
  <si>
    <t>Código de la estructura del Plan</t>
  </si>
  <si>
    <t>Código del Proyecto estratégico</t>
  </si>
  <si>
    <t>Código de la MP</t>
  </si>
  <si>
    <t>Código del proyecto de inversión</t>
  </si>
  <si>
    <t>Código único = 0</t>
  </si>
  <si>
    <t>Nombre del proyecto de inversión</t>
  </si>
  <si>
    <t>Código de la Meta Proyecto de Inversión - MPI</t>
  </si>
  <si>
    <t>Tipo de anualización de la MPI. Dominio: suma, constante, creciente, decreciente</t>
  </si>
  <si>
    <t>Nombre de la MPI</t>
  </si>
  <si>
    <t>Estado de programación de la MPI. Dominio: en ejecución, finalizada, finalizada por cumplimiento, suspendida</t>
  </si>
  <si>
    <t>Programación, ejecución y porcentaje de avance de magnitud de la MPI. Cada año corresponde a cada vigencia del Plan de Desarrollo. Por ejemplo, para Bogotá Mejor Para Todos, el año 1 corresponde a 2016</t>
  </si>
  <si>
    <t>Programación, ejecución y porcentaje de avance de recursos de la MPI asociados a la MP (Esto se hace dado que una MPI le puede aportar a más de una MP, no hay relación exclusiva de 1:1). Cada año corresponde a cada vigencia del Plan de Desarrollo. Por ejemplo, para Bogotá Mejor Para Todos, el año 1 corresponde a 2016. Igualmente, las columnas de totales solo se pueden sumar y calcular cuando los recursos se encuentran en CONSTANTES</t>
  </si>
  <si>
    <t>Entidad</t>
  </si>
  <si>
    <t>10 - No requiere recomendación</t>
  </si>
  <si>
    <t>Creciente</t>
  </si>
  <si>
    <t>Suma</t>
  </si>
  <si>
    <t>Constante</t>
  </si>
  <si>
    <t>Porcentaje de intervención en infraestructura física, dotacional y administrativa</t>
  </si>
  <si>
    <t>Porcentaje de avance en la implementación de las Leyes 1712 de 2014 y 1474 de 2011</t>
  </si>
  <si>
    <t>Porcentaje de sistemas de información implementados y optimizados</t>
  </si>
  <si>
    <t>Porcentaje de intervenciones priorizadas de mejoramiento ejecutadas</t>
  </si>
  <si>
    <t>Número de predios con títulos registrados</t>
  </si>
  <si>
    <t>Número de familias reasentadas en modalidad relocalización transitoria</t>
  </si>
  <si>
    <t>Número de familias reasentadas definitivamente</t>
  </si>
  <si>
    <t>Programa de asistencia técnica para mejoramiento de vivienda creado</t>
  </si>
  <si>
    <t>ind_porc_av_pd</t>
  </si>
  <si>
    <t>ind_porc_av_trapd</t>
  </si>
  <si>
    <t>ind_porc_av_vig</t>
  </si>
  <si>
    <t>ind_ejecucion_vigencia</t>
  </si>
  <si>
    <t>ind_prog_actual</t>
  </si>
  <si>
    <t>ind_prog_inicial_pd</t>
  </si>
  <si>
    <t>ind_ano</t>
  </si>
  <si>
    <t>ind_desc_estado_ind_pa</t>
  </si>
  <si>
    <t>ind_estado_en_pa</t>
  </si>
  <si>
    <t>ind_indicador_tipo_suma</t>
  </si>
  <si>
    <t>ind_nombre_indicador</t>
  </si>
  <si>
    <t>ind_codigo_indicador</t>
  </si>
  <si>
    <t>ind_codigo_mgr</t>
  </si>
  <si>
    <t>ind_codigo_proyecto_pri</t>
  </si>
  <si>
    <t>ind_codigo_interno_nivel7</t>
  </si>
  <si>
    <t>ind_codigo_entidad</t>
  </si>
  <si>
    <t>ind_version_pa</t>
  </si>
  <si>
    <t>ind_ano_prog_repr</t>
  </si>
  <si>
    <t>ind_codigo_pd</t>
  </si>
  <si>
    <t>ind_id</t>
  </si>
  <si>
    <t>Porcentaje de avance del Indicador en el Plan de Desarrollo</t>
  </si>
  <si>
    <t>Porcentaje de avance transcurrido del Indicador</t>
  </si>
  <si>
    <t>Porcentaje de avance del Indicador en la vigencia</t>
  </si>
  <si>
    <t>Ejecución del indicador</t>
  </si>
  <si>
    <t>Programación actual del indicador en el Plan de Desarrollo</t>
  </si>
  <si>
    <t>Programación inicial del indicador en el Plan de Desarrollo</t>
  </si>
  <si>
    <t>Vigencia de la anualización del Plan de Desarrollo</t>
  </si>
  <si>
    <t>Estado del indicador en el Plan de Acción</t>
  </si>
  <si>
    <t>Tipo de anualización del Indicador. Dominio: suma, constante, creciente, decreciente</t>
  </si>
  <si>
    <t>Información del indicador</t>
  </si>
  <si>
    <t xml:space="preserve"> Salud</t>
  </si>
  <si>
    <t>Sector Salud</t>
  </si>
  <si>
    <t xml:space="preserve"> Gestión Jurídica</t>
  </si>
  <si>
    <t>Sector Gestión Jurídica</t>
  </si>
  <si>
    <t xml:space="preserve"> Seguridad, Convivencia y Justicia</t>
  </si>
  <si>
    <t>Sector Seguridad, Convivencia y Justicia</t>
  </si>
  <si>
    <t xml:space="preserve"> Ambiente</t>
  </si>
  <si>
    <t>Sector Ambiente</t>
  </si>
  <si>
    <t xml:space="preserve"> Integración social</t>
  </si>
  <si>
    <t>Sector Integración social</t>
  </si>
  <si>
    <t xml:space="preserve"> Mujeres</t>
  </si>
  <si>
    <t>Sector Mujeres</t>
  </si>
  <si>
    <t xml:space="preserve"> Planeación</t>
  </si>
  <si>
    <t>Sector Planeación</t>
  </si>
  <si>
    <t xml:space="preserve"> Cultura, recreación y deporte</t>
  </si>
  <si>
    <t>Sector Cultura, recreación y deporte</t>
  </si>
  <si>
    <t xml:space="preserve"> Hábitat</t>
  </si>
  <si>
    <t>Sector Hábitat</t>
  </si>
  <si>
    <t xml:space="preserve"> Desarrollo económico, industria y turismo</t>
  </si>
  <si>
    <t>Sector Desarrollo económico, industria y turismo</t>
  </si>
  <si>
    <t xml:space="preserve"> Movilidad</t>
  </si>
  <si>
    <t>Sector Movilidad</t>
  </si>
  <si>
    <t xml:space="preserve"> Educación</t>
  </si>
  <si>
    <t>Sector Educación</t>
  </si>
  <si>
    <t xml:space="preserve"> Hacienda</t>
  </si>
  <si>
    <t>Sector Hacienda</t>
  </si>
  <si>
    <t xml:space="preserve"> Gobierno</t>
  </si>
  <si>
    <t>Sector Gobierno</t>
  </si>
  <si>
    <t>Gestión pública</t>
  </si>
  <si>
    <t>Sector Gestión pública</t>
  </si>
  <si>
    <t>Otras entidades distritales</t>
  </si>
  <si>
    <t>Etiquetas de fila</t>
  </si>
  <si>
    <t>codigo_sector</t>
  </si>
  <si>
    <t>Sector</t>
  </si>
  <si>
    <t>Finalizado</t>
  </si>
  <si>
    <t>PRIORIZADO</t>
  </si>
  <si>
    <t>Total general</t>
  </si>
  <si>
    <t>01 - Pilar Igualdad de calidad de vida</t>
  </si>
  <si>
    <t>02 - Pilar Democracia urbana</t>
  </si>
  <si>
    <t>03 - Pilar Construcción de comunidad y cultura ciudadana</t>
  </si>
  <si>
    <t>04 - Eje transversal Nuevo ordenamiento territorial</t>
  </si>
  <si>
    <t>05 - Eje transversal Desarrollo económico basado en el conocimiento</t>
  </si>
  <si>
    <t>06 - Eje transversal Sostenibilidad ambiental basada en la eficiencia energética</t>
  </si>
  <si>
    <t>07 - Eje transversal Gobierno legítimo, fortalecimiento local y eficiencia</t>
  </si>
  <si>
    <t>Pilar</t>
  </si>
  <si>
    <t>01</t>
  </si>
  <si>
    <t>gral_codigo_entidad</t>
  </si>
  <si>
    <t>gral_nombre_entidad</t>
  </si>
  <si>
    <t>102 - Personería Distrital</t>
  </si>
  <si>
    <t>104 - Secretaría General</t>
  </si>
  <si>
    <t>105 - Veeduría Distrital</t>
  </si>
  <si>
    <t>110 - Secretaría Distrital de Gobierno</t>
  </si>
  <si>
    <t>111 - Secretaría Distrital de Hacienda</t>
  </si>
  <si>
    <t>112 - Secretaría de Educación del Distrito</t>
  </si>
  <si>
    <t>113 - Secretaría Distrital de Movilidad</t>
  </si>
  <si>
    <t>117 - Secretaría Distrital de Desarrollo Económico</t>
  </si>
  <si>
    <t>118 - Secretaría Distrital del Hábitat</t>
  </si>
  <si>
    <t>119 - Secretaría Distrital de Cultura, Recreación y Deporte</t>
  </si>
  <si>
    <t>120 - Secretaría Distrital de Planeación</t>
  </si>
  <si>
    <t>121 - Secretaría Distrital de la Mujer</t>
  </si>
  <si>
    <t>122 - Secretaría Distrital de Integración Social</t>
  </si>
  <si>
    <t>125 - Departamento Administrativo del Servicio Civil Distrital</t>
  </si>
  <si>
    <t>126 - Secretaría Distrital de Ambiente</t>
  </si>
  <si>
    <t>127 - Departamento Administrativo de la Defensoría del Espacio Público</t>
  </si>
  <si>
    <t>131 - Unidad Administrativa Especial Cuerpo Oficial de Bomberos</t>
  </si>
  <si>
    <t>136 - Secretaría Jurídica Distrital</t>
  </si>
  <si>
    <t>137 - Secretaría Distrital de Seguridad, Convivencia y Justicia</t>
  </si>
  <si>
    <t>200 - Instituto para la Economía Social</t>
  </si>
  <si>
    <t>201 - Secretaría Distrital de Salud / Fondo Financiero Distrital de Salud</t>
  </si>
  <si>
    <t>203 - Instituto Distrital de Gestión de Riesgos y Cambio Climático</t>
  </si>
  <si>
    <t>204 - Instituto de Desarrollo Urbano</t>
  </si>
  <si>
    <t>206 - Fondo de Prestaciones Económicas, Cesantías y Pensiones</t>
  </si>
  <si>
    <t>208 - Caja de Vivienda Popular</t>
  </si>
  <si>
    <t>211 - Instituto Distrital de Recreación y Deporte</t>
  </si>
  <si>
    <t>213 - Instituto Distrital del Patrimonio Cultural</t>
  </si>
  <si>
    <t>214 - Instituto Distrital para la Protección de la Niñez y la Juventud</t>
  </si>
  <si>
    <t>215 - Fundación Gilberto Alzate Avendaño</t>
  </si>
  <si>
    <t>216 - Orquesta Filarmónica de Bogotá</t>
  </si>
  <si>
    <t>217 - Fondo de Vigilancia y Seguridad</t>
  </si>
  <si>
    <t>218 - Jardín Botánico José Celestino Mutis</t>
  </si>
  <si>
    <t>219 - Instituto para la Investigación Educativa y el Desarrollo Pedagógico</t>
  </si>
  <si>
    <t>220 - Instituto Distrital de la Participación y Acción Comunal</t>
  </si>
  <si>
    <t>221 - Instituto Distrital de Turismo</t>
  </si>
  <si>
    <t>222 - Instituto Distrital de las Artes</t>
  </si>
  <si>
    <t>226 - Unidad Administrativa Especial de Catastro Distrital</t>
  </si>
  <si>
    <t>227 - Unidad Administrativa Especial de Rehabilitación y Mantenimiento Vial</t>
  </si>
  <si>
    <t>228 - Unidad Administrativa Especial de Servicios Públicos</t>
  </si>
  <si>
    <t>229 - Instituto Distrital de Protección y Bienestar Animal</t>
  </si>
  <si>
    <t>230 - Universidad Distrital Francisco José de Caldas</t>
  </si>
  <si>
    <t>235 - Contraloría Distrital</t>
  </si>
  <si>
    <t>240 - Lotería de Bogotá</t>
  </si>
  <si>
    <t>260 - Canal Capital</t>
  </si>
  <si>
    <t>261 - Metrovivienda</t>
  </si>
  <si>
    <t>262 - Empresa de Transporte del Tercer Milenio - Transmilenio S.A.</t>
  </si>
  <si>
    <t>263 - Empresa de Renovación y Desarrollo Urbano</t>
  </si>
  <si>
    <t>265 - Empresa de Acueducto y Alcantarillado de Bogotá</t>
  </si>
  <si>
    <t>266 - Empresa Metro de Bogotá S.A.</t>
  </si>
  <si>
    <t>Causas Incumplimiento</t>
  </si>
  <si>
    <t>Periodo a Analizar</t>
  </si>
  <si>
    <t>Enero - Marzo</t>
  </si>
  <si>
    <t>Enero - Junio</t>
  </si>
  <si>
    <t xml:space="preserve">Enero - Septiembre </t>
  </si>
  <si>
    <t>Enero - Diciembre</t>
  </si>
  <si>
    <t>Revisión CI</t>
  </si>
  <si>
    <t>CATEGORÍA OBSERVACIÓN FÍSICA</t>
  </si>
  <si>
    <t>CATEGORÍA RECOMENDACIÓN FÍSICA</t>
  </si>
  <si>
    <t>CATEGORÍA OBSERVACIÓN PRESUPUESTAL</t>
  </si>
  <si>
    <t>CATEGORÍA RECOMENDACIÓN  PRESUPUESTAL</t>
  </si>
  <si>
    <t>CATEGORÍA OBSERVACIÓN CONTRACTUAL</t>
  </si>
  <si>
    <t>CATEGORÍA RECOMENDACIÓN  CONTRACTUAL</t>
  </si>
  <si>
    <t>menor a mayor</t>
  </si>
  <si>
    <t>5 - Mantener monitoreo constante y periódico del seguimiento del presupuesto y cumplimiento de las metas proyectos de inversión.</t>
  </si>
  <si>
    <t>1- Existen diferencias en la información registrada en los instrumentos de planeación y seguimiento.</t>
  </si>
  <si>
    <t>2- La información reportada en SEGPLAN no es coherente con la información verificada en la Entidad.</t>
  </si>
  <si>
    <t>3- Debilidades en la planeación de la meta producto.</t>
  </si>
  <si>
    <t>4- Inconsistencia en los soportes (evidencias) de la ejecución física.</t>
  </si>
  <si>
    <t>5- Las acciones aplicadas por la entidad para el cumplimiento o avance de la meta no fueron efectivas.</t>
  </si>
  <si>
    <t xml:space="preserve">6- La meta producto se modificó, se aplazó o se reprogramó.  </t>
  </si>
  <si>
    <t>7- La meta fue finalizada, sin embargo, tiene recursos pendientes por ejecutar</t>
  </si>
  <si>
    <t>8- Se evidencian incoherencias entre la ejecución presupuestal y/o contractual, con respecto al avance físico de la meta producto.</t>
  </si>
  <si>
    <t xml:space="preserve">9- Se presenta avance importante en la ejecución presupuestal, sin embargo, el producto no puede ser cuantificado en la meta hasta no terminar el proceso / proyecto, dado el ciclo de vida del mismo. </t>
  </si>
  <si>
    <t>1- Existen diferencias en los valores o datos registrados en los instrumentos de planeación y seguimiento.</t>
  </si>
  <si>
    <t>2- Debilidades en la planeación del presupuesto de la meta proyecto de inversión.</t>
  </si>
  <si>
    <t>3- La ejecución presupuestal no es coherente con la ejecución física.</t>
  </si>
  <si>
    <t>4- Los valores o datos reportados en SEGPLAN no son coherentes con lo verificado en la Entidad.</t>
  </si>
  <si>
    <t>6- Se presentan novedades presupuestales (recortes, adiciones, traslados)</t>
  </si>
  <si>
    <t>7- Se presenta riesgo de concentración de reservas presupuestales y/o cuentas por pagar para la siguiente vigencia</t>
  </si>
  <si>
    <t>8- La meta proyecto fue finalizada, sin embargo, tiene recursos pendientes por ejecutar</t>
  </si>
  <si>
    <t>9- Retraso y/o incumplimiento en la ejecución presupuestal.</t>
  </si>
  <si>
    <t>10- Alerta de incumplimiento de la meta proyecto de inversión.</t>
  </si>
  <si>
    <t>11- Incumplimiento de la meta proyecto de inversión.</t>
  </si>
  <si>
    <t>12 - No hay observación</t>
  </si>
  <si>
    <t>2 - Reportar  información veraz y oportuna del seguimiento al proyecto de inversión a través de SEGPLAN.</t>
  </si>
  <si>
    <t>4 - Realizar un análisis que permita identificar las causas que retrasan el desarrollo o cumplimiento del proyecto de inversión, de forma que se tomen las medidas efectivas que mejoren los resultados.</t>
  </si>
  <si>
    <t>6 - Fortalecer la planeación del proceso presupuestal.</t>
  </si>
  <si>
    <t>7 - Realizar acciones de capacitación y entrenamiento para el fortalecimiento de gestión presupuestal.</t>
  </si>
  <si>
    <t>8 - Realizar reprogramación de plazo, actividades y/o presupuesto del proyecto de inversión.</t>
  </si>
  <si>
    <t>2- La gestión contractual no es coherente con la ejecución física.</t>
  </si>
  <si>
    <t>3- La ejecución presupuestal no es coherente con la gestión contractual.</t>
  </si>
  <si>
    <t>4- Debilidad en la planeación de la contratación.</t>
  </si>
  <si>
    <t>5- Las acciones aplicadas por la entidad para lograr el cumplimiento del proceso contractual no fueron efectivas.</t>
  </si>
  <si>
    <t>6- Se presentan novedades contractuales (adiciones, prórrogas, entre otros)</t>
  </si>
  <si>
    <t>7- Se evidencian objetos contractuales no proyectados en el PAA</t>
  </si>
  <si>
    <t>8- Falta de actualización o reprogramación del PAA</t>
  </si>
  <si>
    <t>9- Debilidades en la gestión precontractual</t>
  </si>
  <si>
    <t>10- Riesgo de incumplimiento en la ejecución contractual.</t>
  </si>
  <si>
    <t>11- Incumplimiento del plan de adquisiciones aprobado.</t>
  </si>
  <si>
    <t>12- Incumplimiento en la ejecución contractual.</t>
  </si>
  <si>
    <t>13 - No hay observación</t>
  </si>
  <si>
    <t>3- Fortalecer la planeación del proceso contractual.</t>
  </si>
  <si>
    <t>4- Fortalecer el proceso precontractual y contractual.</t>
  </si>
  <si>
    <t>5- Mantener actualizado el Plan Anual de Adquisiciones. (Reprogramación de plazos, actividades, valores)</t>
  </si>
  <si>
    <t>7 - Mantener monitoreo constante y periódico del seguimiento de la gestión precontractual</t>
  </si>
  <si>
    <t>9- Fortalecer la consolidación, disposición y salvaguarda de los procesos contractuales</t>
  </si>
  <si>
    <t>10- No requiere recomendación</t>
  </si>
  <si>
    <t>02</t>
  </si>
  <si>
    <t>03</t>
  </si>
  <si>
    <t>04</t>
  </si>
  <si>
    <t>05</t>
  </si>
  <si>
    <t>06</t>
  </si>
  <si>
    <t>07</t>
  </si>
  <si>
    <t>Análisis_Físico_Principal_Observación</t>
  </si>
  <si>
    <t>Análisis_Físico_Principal_Recomendación</t>
  </si>
  <si>
    <t>Presupuestal_Observación</t>
  </si>
  <si>
    <t>Presupuestal_Recomendación</t>
  </si>
  <si>
    <t>Contractual_Observación</t>
  </si>
  <si>
    <t>Contractual_Recomendación</t>
  </si>
  <si>
    <t>Rango Transcurrido</t>
  </si>
  <si>
    <t>Rango Vigencia</t>
  </si>
  <si>
    <t>Rango PDD</t>
  </si>
  <si>
    <t>Rango Propuesto</t>
  </si>
  <si>
    <t>5_2019_02_208_173_135_170</t>
  </si>
  <si>
    <t>gral_rec_porc_tot</t>
  </si>
  <si>
    <t>gral_rec_porc_ano4</t>
  </si>
  <si>
    <t>Trimestres</t>
  </si>
  <si>
    <t>Trimestre Proyectado</t>
  </si>
  <si>
    <t>Trimestre avanzado</t>
  </si>
  <si>
    <t>1 - Unificar y/o actualizar inmediatamente la información de los aplicativos o instrumentos en los cuales se reporta el seguimiento de las metas físicas.</t>
  </si>
  <si>
    <t>5- Las acciones aplicadas por la entidad para lograr el avance o el cumplimiento de la meta proyecto no fueron efectivas.</t>
  </si>
  <si>
    <t>1 - Unificar y/o actualizar inmediatamente la información de los aplicativos e instrumentos con el que se realiza el seguimiento de la ejecución presupuestal de metas proyectos de inversión.</t>
  </si>
  <si>
    <t>3 - Establecer inmediatamente instrumentos y criterios de medición que faciliten el seguimiento a la ejecución presupuestal.</t>
  </si>
  <si>
    <t>9 - Establecer inmediatamente instrumentos y criterios de medición que faciliten el seguimiento al cumplimiento de las metas del proyecto de inversión.</t>
  </si>
  <si>
    <t>1 - Unificar y/o actualizar inmediatamente la información de los aplicativos e instrumentos con los que se realiza el seguimiento de la ejecución contractual.</t>
  </si>
  <si>
    <t>2- Establecer inmediatamente instrumentos y criterios de medición que faciliten el seguimiento a la ejecución contractual.</t>
  </si>
  <si>
    <t>6- Realizar acciones inmediatas de capacitación y entrenamiento para el fortalecimiento de gestión contractual.</t>
  </si>
  <si>
    <t>8- Implementar acciones inmediatas que fortalezcan el proceso de supervisión a la ejecución contractual.</t>
  </si>
  <si>
    <t>2 - Reportar información veraz y oportuna del seguimiento a la meta producto a través de SEGPLAN.</t>
  </si>
  <si>
    <t xml:space="preserve">3 - Establecer instrumentos y criterios de medición que faciliten el seguimiento a la ejecución fisica de las metas producto. </t>
  </si>
  <si>
    <t>4 - Realizar un análisis que permita identificar las causas que retrasan el desarrollo o cumplimiento de la meta producto, y tomar las medidas efectivas que mejoren los resultados.</t>
  </si>
  <si>
    <t>5 - Mantener monitoreo constante y periódico del seguimiento a las metas producto, para evitar desviaciones frente a lo programado.</t>
  </si>
  <si>
    <t>6 - Fortalecer la planeación de la meta producto.</t>
  </si>
  <si>
    <t>7 - Realizar acciones inmediatas de capacitación y entrenamiento para el fortalecimiento de la meta producto.</t>
  </si>
  <si>
    <t>8 - Realizar reprogramación inmediata de plazo, actividades y/o presupuesto dela meta producto de manera oportuna.</t>
  </si>
  <si>
    <t>9 - Fortalecer la consolidación, disposición y salvaguarda de las evidencias y soportes que dan cuenta de la ejecución física de las metas producto</t>
  </si>
  <si>
    <t>10 - Se recomienda revisar pertinencia de la meta, ya que fue superada la magnitud programada en la vigencia del plan, con el fin de que se determine su finalización por cumplimiento o la necesidad de reprogramar recursos y metas.</t>
  </si>
  <si>
    <t>11 - No requiere recomendación</t>
  </si>
  <si>
    <t>gral_descripcion_mgr</t>
  </si>
  <si>
    <t>Desarrollar el 100% de actividades de intervención para el mejoramiento de la infraestructura física, dotacional y administrativa</t>
  </si>
  <si>
    <t>Llevar a un 100% la implementación de las leyes 1712 de 2014 (Ley de Transparencia y del Derecho de Acceso a la Información Pública) y 1474 de 2011 (Por la cual se dictan normas orientadas a fortalecer los mecanismos de prevención, investigación y sanción de actos de corrupción y la efectividad del control de la gestión pública)</t>
  </si>
  <si>
    <t>Optimizar sistemas de información para optimizar la gestión (hardware y software)</t>
  </si>
  <si>
    <t>Crear un programa de asistencia técnica para mejoramiento de vivienda</t>
  </si>
  <si>
    <t>Reasentar a 4.286 familias localizadas en zonas de riesgo no mitigable (286 a cargo del IDIGER)</t>
  </si>
  <si>
    <t>Titular 10.000 predios</t>
  </si>
  <si>
    <t>Desarrollar el 100% de las intervenciones priorizadas de mejoramiento</t>
  </si>
  <si>
    <t>10- Alerta de incumplimiento de la meta producto.</t>
  </si>
  <si>
    <t>11- Incumplimiento de la meta producto.</t>
  </si>
  <si>
    <t xml:space="preserve">12- No hay observación </t>
  </si>
  <si>
    <t>Análisis_Físico_Análisis de Causas o Problemática</t>
  </si>
  <si>
    <t>Presupuestal_Análisis de Causas o Problemática</t>
  </si>
  <si>
    <t>Contractual_Análisis de Causas o Problemática</t>
  </si>
  <si>
    <t>VIGENTE</t>
  </si>
  <si>
    <t>Realizar 8,730 visitas para supervisar la interventorías de las obras de Mejoramiento de Vivienda, priorizadas por la Secretaria Distrital del Hábitat</t>
  </si>
  <si>
    <t>Pagar el 100 % de compromisos de vigencias anteriores fenecidas que cumplan con los requisitos técnicos, financieros y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</si>
</sst>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Inherit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0070C0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4" fontId="0" fillId="0" borderId="0" xfId="0" applyNumberFormat="1"/>
    <xf numFmtId="0" fontId="0" fillId="34" borderId="0" xfId="0" applyFill="1" applyAlignment="1">
      <alignment horizontal="left" vertical="center"/>
    </xf>
    <xf numFmtId="0" fontId="0" fillId="34" borderId="0" xfId="0" applyFill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0" fillId="38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 horizontal="left"/>
    </xf>
    <xf numFmtId="0" fontId="16" fillId="0" borderId="0" xfId="0" applyFont="1"/>
    <xf numFmtId="0" fontId="0" fillId="40" borderId="0" xfId="0" applyFill="1"/>
    <xf numFmtId="0" fontId="0" fillId="41" borderId="0" xfId="0" applyFill="1"/>
    <xf numFmtId="0" fontId="20" fillId="36" borderId="0" xfId="0" applyFont="1" applyFill="1" applyAlignment="1">
      <alignment horizontal="center"/>
    </xf>
    <xf numFmtId="0" fontId="20" fillId="36" borderId="0" xfId="0" applyFont="1" applyFill="1" applyAlignment="1">
      <alignment horizontal="center" vertical="center"/>
    </xf>
    <xf numFmtId="0" fontId="20" fillId="37" borderId="0" xfId="0" applyFont="1" applyFill="1" applyAlignment="1">
      <alignment horizontal="center" vertical="center"/>
    </xf>
    <xf numFmtId="0" fontId="13" fillId="39" borderId="0" xfId="0" applyFont="1" applyFill="1" applyAlignment="1">
      <alignment horizontal="center" vertical="center" wrapText="1"/>
    </xf>
    <xf numFmtId="0" fontId="13" fillId="42" borderId="0" xfId="0" applyFont="1" applyFill="1" applyAlignment="1">
      <alignment horizontal="center" vertical="center" wrapText="1"/>
    </xf>
    <xf numFmtId="0" fontId="0" fillId="0" borderId="0" xfId="0" pivotButton="1"/>
    <xf numFmtId="0" fontId="0" fillId="43" borderId="0" xfId="0" applyFill="1"/>
    <xf numFmtId="0" fontId="0" fillId="0" borderId="0" xfId="0" applyAlignment="1">
      <alignment horizontal="left" indent="1"/>
    </xf>
    <xf numFmtId="0" fontId="13" fillId="44" borderId="0" xfId="0" applyFont="1" applyFill="1" applyAlignment="1">
      <alignment horizontal="center" vertical="center" wrapText="1"/>
    </xf>
    <xf numFmtId="164" fontId="0" fillId="38" borderId="0" xfId="42" applyNumberFormat="1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6" fillId="46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6" fillId="35" borderId="0" xfId="0" applyFont="1" applyFill="1" applyAlignment="1">
      <alignment horizontal="center" wrapText="1"/>
    </xf>
    <xf numFmtId="0" fontId="21" fillId="35" borderId="0" xfId="0" applyFont="1" applyFill="1" applyAlignment="1">
      <alignment horizontal="center" vertical="center"/>
    </xf>
    <xf numFmtId="0" fontId="21" fillId="35" borderId="0" xfId="0" applyFont="1" applyFill="1" applyAlignment="1">
      <alignment horizontal="center"/>
    </xf>
    <xf numFmtId="0" fontId="22" fillId="0" borderId="0" xfId="0" applyFont="1" applyBorder="1" applyAlignment="1">
      <alignment horizontal="justify" vertical="center" wrapText="1"/>
    </xf>
    <xf numFmtId="0" fontId="23" fillId="47" borderId="1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4" fillId="0" borderId="12" xfId="0" applyFont="1" applyFill="1" applyBorder="1"/>
    <xf numFmtId="0" fontId="24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justify" vertical="center"/>
    </xf>
    <xf numFmtId="0" fontId="24" fillId="0" borderId="12" xfId="0" applyFont="1" applyFill="1" applyBorder="1" applyAlignment="1">
      <alignment vertical="center"/>
    </xf>
    <xf numFmtId="0" fontId="24" fillId="0" borderId="12" xfId="0" applyFont="1" applyBorder="1" applyAlignment="1">
      <alignment horizontal="justify" vertical="center" wrapText="1"/>
    </xf>
    <xf numFmtId="0" fontId="24" fillId="34" borderId="12" xfId="0" applyFont="1" applyFill="1" applyBorder="1" applyAlignment="1">
      <alignment horizontal="left" wrapText="1"/>
    </xf>
    <xf numFmtId="0" fontId="24" fillId="41" borderId="12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26" fillId="50" borderId="12" xfId="0" applyFont="1" applyFill="1" applyBorder="1" applyAlignment="1">
      <alignment horizontal="justify" vertical="center"/>
    </xf>
    <xf numFmtId="0" fontId="23" fillId="48" borderId="10" xfId="0" applyFont="1" applyFill="1" applyBorder="1" applyAlignment="1">
      <alignment vertical="center" wrapText="1"/>
    </xf>
    <xf numFmtId="0" fontId="24" fillId="0" borderId="11" xfId="0" applyFont="1" applyBorder="1" applyAlignment="1">
      <alignment horizontal="justify" vertical="center" wrapText="1"/>
    </xf>
    <xf numFmtId="0" fontId="24" fillId="34" borderId="11" xfId="0" applyFont="1" applyFill="1" applyBorder="1" applyAlignment="1">
      <alignment horizontal="justify" vertical="center" wrapText="1"/>
    </xf>
    <xf numFmtId="0" fontId="24" fillId="0" borderId="12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7" fillId="49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45" borderId="0" xfId="0" applyFill="1" applyAlignment="1">
      <alignment horizontal="center" vertical="center"/>
    </xf>
    <xf numFmtId="164" fontId="0" fillId="51" borderId="0" xfId="42" applyNumberFormat="1" applyFont="1" applyFill="1" applyAlignment="1">
      <alignment horizontal="center" vertical="center" wrapText="1"/>
    </xf>
    <xf numFmtId="0" fontId="0" fillId="51" borderId="0" xfId="0" applyFill="1" applyAlignment="1">
      <alignment horizontal="center" vertical="center"/>
    </xf>
    <xf numFmtId="0" fontId="0" fillId="0" borderId="0" xfId="0" applyFill="1"/>
    <xf numFmtId="0" fontId="16" fillId="52" borderId="0" xfId="0" applyFont="1" applyFill="1" applyAlignment="1">
      <alignment horizontal="center" wrapText="1"/>
    </xf>
    <xf numFmtId="0" fontId="13" fillId="39" borderId="0" xfId="0" applyFont="1" applyFill="1" applyAlignment="1">
      <alignment horizontal="center" vertical="center"/>
    </xf>
    <xf numFmtId="0" fontId="0" fillId="34" borderId="0" xfId="0" applyFill="1"/>
    <xf numFmtId="0" fontId="0" fillId="34" borderId="0" xfId="0" applyFill="1" applyAlignment="1">
      <alignment horizontal="left" indent="1"/>
    </xf>
    <xf numFmtId="1" fontId="0" fillId="34" borderId="0" xfId="0" applyNumberFormat="1" applyFill="1"/>
    <xf numFmtId="9" fontId="0" fillId="34" borderId="0" xfId="0" applyNumberFormat="1" applyFill="1"/>
    <xf numFmtId="0" fontId="16" fillId="34" borderId="0" xfId="0" applyFont="1" applyFill="1" applyAlignment="1">
      <alignment horizontal="center" vertical="center"/>
    </xf>
    <xf numFmtId="0" fontId="20" fillId="37" borderId="0" xfId="0" applyFont="1" applyFill="1" applyAlignment="1">
      <alignment horizontal="center" wrapText="1"/>
    </xf>
    <xf numFmtId="43" fontId="0" fillId="34" borderId="0" xfId="42" applyNumberFormat="1" applyFont="1" applyFill="1"/>
    <xf numFmtId="3" fontId="0" fillId="0" borderId="0" xfId="43" applyNumberFormat="1" applyFont="1" applyFill="1"/>
    <xf numFmtId="165" fontId="0" fillId="0" borderId="0" xfId="0" applyNumberFormat="1"/>
    <xf numFmtId="165" fontId="0" fillId="34" borderId="0" xfId="0" applyNumberFormat="1" applyFill="1"/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[0]" xfId="43" builtinId="6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nry Daladier Polo Quiroga" refreshedDate="43643.582977777776" createdVersion="6" refreshedVersion="6" minRefreshableVersion="3" recordCount="2014">
  <cacheSource type="worksheet">
    <worksheetSource ref="O1:O24" sheet="Análisis Presup. - Contracta."/>
  </cacheSource>
  <cacheFields count="1">
    <cacheField name="Seleccionado" numFmtId="0">
      <sharedItems containsSemiMixedTypes="0" containsString="0" containsNumber="1" containsInteger="1" minValue="0" maxValue="546" count="264">
        <n v="0"/>
        <n v="544"/>
        <n v="379"/>
        <n v="210"/>
        <n v="536"/>
        <n v="537"/>
        <n v="70"/>
        <n v="72"/>
        <n v="75"/>
        <n v="422"/>
        <n v="525"/>
        <n v="526"/>
        <n v="527"/>
        <n v="528"/>
        <n v="92"/>
        <n v="96"/>
        <n v="539"/>
        <n v="132"/>
        <n v="134"/>
        <n v="135"/>
        <n v="146"/>
        <n v="147"/>
        <n v="529"/>
        <n v="215"/>
        <n v="216"/>
        <n v="218"/>
        <n v="219"/>
        <n v="220"/>
        <n v="221"/>
        <n v="156"/>
        <n v="160"/>
        <n v="24"/>
        <n v="32"/>
        <n v="1"/>
        <n v="2"/>
        <n v="3"/>
        <n v="4"/>
        <n v="6"/>
        <n v="8"/>
        <n v="9"/>
        <n v="10"/>
        <n v="12"/>
        <n v="13"/>
        <n v="14"/>
        <n v="15"/>
        <n v="16"/>
        <n v="397"/>
        <n v="403"/>
        <n v="405"/>
        <n v="408"/>
        <n v="409"/>
        <n v="546"/>
        <n v="223"/>
        <n v="230"/>
        <n v="234"/>
        <n v="241"/>
        <n v="242"/>
        <n v="247"/>
        <n v="251"/>
        <n v="252"/>
        <n v="255"/>
        <n v="256"/>
        <n v="259"/>
        <n v="263"/>
        <n v="290"/>
        <n v="264"/>
        <n v="265"/>
        <n v="266"/>
        <n v="267"/>
        <n v="285"/>
        <n v="286"/>
        <n v="287"/>
        <n v="288"/>
        <n v="289"/>
        <n v="293"/>
        <n v="271"/>
        <n v="283"/>
        <n v="284"/>
        <n v="517"/>
        <n v="177"/>
        <n v="355"/>
        <n v="356"/>
        <n v="339"/>
        <n v="340"/>
        <n v="341"/>
        <n v="342"/>
        <n v="345"/>
        <n v="360"/>
        <n v="347"/>
        <n v="351"/>
        <n v="365"/>
        <n v="366"/>
        <n v="374"/>
        <n v="375"/>
        <n v="376"/>
        <n v="371"/>
        <n v="380"/>
        <n v="381"/>
        <n v="178"/>
        <n v="490"/>
        <n v="492"/>
        <n v="504"/>
        <n v="493"/>
        <n v="494"/>
        <n v="498"/>
        <n v="500"/>
        <n v="189"/>
        <n v="191"/>
        <n v="181"/>
        <n v="182"/>
        <n v="187"/>
        <n v="192"/>
        <n v="193"/>
        <n v="196"/>
        <n v="197"/>
        <n v="198"/>
        <n v="205"/>
        <n v="303"/>
        <n v="313"/>
        <n v="314"/>
        <n v="324"/>
        <n v="328"/>
        <n v="330"/>
        <n v="331"/>
        <n v="338"/>
        <n v="77"/>
        <n v="80"/>
        <n v="258"/>
        <n v="262"/>
        <n v="435"/>
        <n v="439"/>
        <n v="463"/>
        <n v="428"/>
        <n v="442"/>
        <n v="445"/>
        <n v="447"/>
        <n v="449"/>
        <n v="452"/>
        <n v="455"/>
        <n v="458"/>
        <n v="459"/>
        <n v="478"/>
        <n v="480"/>
        <n v="523"/>
        <n v="98"/>
        <n v="99"/>
        <n v="100"/>
        <n v="103"/>
        <n v="115"/>
        <n v="116"/>
        <n v="117"/>
        <n v="118"/>
        <n v="119"/>
        <n v="82"/>
        <n v="83"/>
        <n v="84"/>
        <n v="85"/>
        <n v="86"/>
        <n v="88"/>
        <n v="89"/>
        <n v="90"/>
        <n v="104"/>
        <n v="105"/>
        <n v="107"/>
        <n v="112"/>
        <n v="113"/>
        <n v="122"/>
        <n v="291"/>
        <n v="292"/>
        <n v="488"/>
        <n v="57"/>
        <n v="59"/>
        <n v="60"/>
        <n v="61"/>
        <n v="62"/>
        <n v="63"/>
        <n v="64"/>
        <n v="65"/>
        <n v="430"/>
        <n v="518"/>
        <n v="225"/>
        <n v="227"/>
        <n v="228"/>
        <n v="235"/>
        <n v="236"/>
        <n v="238"/>
        <n v="248"/>
        <n v="253"/>
        <n v="21"/>
        <n v="171"/>
        <n v="349"/>
        <n v="350"/>
        <n v="358"/>
        <n v="260"/>
        <n v="367"/>
        <n v="368"/>
        <n v="372"/>
        <n v="319"/>
        <n v="326"/>
        <n v="327"/>
        <n v="333"/>
        <n v="362"/>
        <n v="519"/>
        <n v="453"/>
        <n v="148"/>
        <n v="149"/>
        <n v="151"/>
        <n v="152"/>
        <n v="275"/>
        <n v="274"/>
        <n v="277"/>
        <n v="279"/>
        <n v="38"/>
        <n v="40"/>
        <n v="545"/>
        <n v="229"/>
        <n v="261"/>
        <n v="22"/>
        <n v="23"/>
        <n v="239"/>
        <n v="168"/>
        <n v="169"/>
        <n v="508"/>
        <n v="509"/>
        <n v="510"/>
        <n v="398" u="1"/>
        <n v="385" u="1"/>
        <n v="414" u="1"/>
        <n v="401" u="1"/>
        <n v="388" u="1"/>
        <n v="417" u="1"/>
        <n v="209" u="1"/>
        <n v="404" u="1"/>
        <n v="391" u="1"/>
        <n v="407" u="1"/>
        <n v="423" u="1"/>
        <n v="410" u="1"/>
        <n v="426" u="1"/>
        <n v="384" u="1"/>
        <n v="413" u="1"/>
        <n v="400" u="1"/>
        <n v="387" u="1"/>
        <n v="416" u="1"/>
        <n v="487" u="1"/>
        <n v="390" u="1"/>
        <n v="406" u="1"/>
        <n v="393" u="1"/>
        <n v="396" u="1"/>
        <n v="425" u="1"/>
        <n v="412" u="1"/>
        <n v="399" u="1"/>
        <n v="386" u="1"/>
        <n v="415" u="1"/>
        <n v="486" u="1"/>
        <n v="208" u="1"/>
        <n v="402" u="1"/>
        <n v="389" u="1"/>
        <n v="392" u="1"/>
        <n v="421" u="1"/>
        <n v="211" u="1"/>
        <n v="395" u="1"/>
        <n v="382" u="1"/>
        <n v="71" u="1"/>
        <n v="41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14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3"/>
  </r>
  <r>
    <x v="0"/>
  </r>
  <r>
    <x v="4"/>
  </r>
  <r>
    <x v="5"/>
  </r>
  <r>
    <x v="5"/>
  </r>
  <r>
    <x v="5"/>
  </r>
  <r>
    <x v="5"/>
  </r>
  <r>
    <x v="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0"/>
  </r>
  <r>
    <x v="0"/>
  </r>
  <r>
    <x v="0"/>
  </r>
  <r>
    <x v="0"/>
  </r>
  <r>
    <x v="0"/>
  </r>
  <r>
    <x v="0"/>
  </r>
  <r>
    <x v="0"/>
  </r>
  <r>
    <x v="8"/>
  </r>
  <r>
    <x v="8"/>
  </r>
  <r>
    <x v="8"/>
  </r>
  <r>
    <x v="8"/>
  </r>
  <r>
    <x v="0"/>
  </r>
  <r>
    <x v="0"/>
  </r>
  <r>
    <x v="0"/>
  </r>
  <r>
    <x v="0"/>
  </r>
  <r>
    <x v="0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1"/>
  </r>
  <r>
    <x v="11"/>
  </r>
  <r>
    <x v="12"/>
  </r>
  <r>
    <x v="12"/>
  </r>
  <r>
    <x v="12"/>
  </r>
  <r>
    <x v="13"/>
  </r>
  <r>
    <x v="13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6"/>
  </r>
  <r>
    <x v="1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7"/>
  </r>
  <r>
    <x v="17"/>
  </r>
  <r>
    <x v="0"/>
  </r>
  <r>
    <x v="0"/>
  </r>
  <r>
    <x v="18"/>
  </r>
  <r>
    <x v="18"/>
  </r>
  <r>
    <x v="19"/>
  </r>
  <r>
    <x v="19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0"/>
  </r>
  <r>
    <x v="20"/>
  </r>
  <r>
    <x v="21"/>
  </r>
  <r>
    <x v="21"/>
  </r>
  <r>
    <x v="6"/>
  </r>
  <r>
    <x v="6"/>
  </r>
  <r>
    <x v="6"/>
  </r>
  <r>
    <x v="6"/>
  </r>
  <r>
    <x v="0"/>
  </r>
  <r>
    <x v="0"/>
  </r>
  <r>
    <x v="0"/>
  </r>
  <r>
    <x v="0"/>
  </r>
  <r>
    <x v="1"/>
  </r>
  <r>
    <x v="1"/>
  </r>
  <r>
    <x v="22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0"/>
  </r>
  <r>
    <x v="0"/>
  </r>
  <r>
    <x v="0"/>
  </r>
  <r>
    <x v="0"/>
  </r>
  <r>
    <x v="0"/>
  </r>
  <r>
    <x v="0"/>
  </r>
  <r>
    <x v="0"/>
  </r>
  <r>
    <x v="23"/>
  </r>
  <r>
    <x v="23"/>
  </r>
  <r>
    <x v="24"/>
  </r>
  <r>
    <x v="24"/>
  </r>
  <r>
    <x v="0"/>
  </r>
  <r>
    <x v="0"/>
  </r>
  <r>
    <x v="25"/>
  </r>
  <r>
    <x v="25"/>
  </r>
  <r>
    <x v="26"/>
  </r>
  <r>
    <x v="26"/>
  </r>
  <r>
    <x v="27"/>
  </r>
  <r>
    <x v="27"/>
  </r>
  <r>
    <x v="28"/>
  </r>
  <r>
    <x v="28"/>
  </r>
  <r>
    <x v="0"/>
  </r>
  <r>
    <x v="29"/>
  </r>
  <r>
    <x v="0"/>
  </r>
  <r>
    <x v="0"/>
  </r>
  <r>
    <x v="0"/>
  </r>
  <r>
    <x v="30"/>
  </r>
  <r>
    <x v="30"/>
  </r>
  <r>
    <x v="30"/>
  </r>
  <r>
    <x v="0"/>
  </r>
  <r>
    <x v="0"/>
  </r>
  <r>
    <x v="0"/>
  </r>
  <r>
    <x v="0"/>
  </r>
  <r>
    <x v="31"/>
  </r>
  <r>
    <x v="31"/>
  </r>
  <r>
    <x v="31"/>
  </r>
  <r>
    <x v="0"/>
  </r>
  <r>
    <x v="0"/>
  </r>
  <r>
    <x v="0"/>
  </r>
  <r>
    <x v="32"/>
  </r>
  <r>
    <x v="33"/>
  </r>
  <r>
    <x v="33"/>
  </r>
  <r>
    <x v="33"/>
  </r>
  <r>
    <x v="33"/>
  </r>
  <r>
    <x v="34"/>
  </r>
  <r>
    <x v="35"/>
  </r>
  <r>
    <x v="35"/>
  </r>
  <r>
    <x v="36"/>
  </r>
  <r>
    <x v="0"/>
  </r>
  <r>
    <x v="0"/>
  </r>
  <r>
    <x v="37"/>
  </r>
  <r>
    <x v="37"/>
  </r>
  <r>
    <x v="0"/>
  </r>
  <r>
    <x v="38"/>
  </r>
  <r>
    <x v="39"/>
  </r>
  <r>
    <x v="39"/>
  </r>
  <r>
    <x v="40"/>
  </r>
  <r>
    <x v="0"/>
  </r>
  <r>
    <x v="41"/>
  </r>
  <r>
    <x v="42"/>
  </r>
  <r>
    <x v="43"/>
  </r>
  <r>
    <x v="44"/>
  </r>
  <r>
    <x v="4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7"/>
  </r>
  <r>
    <x v="0"/>
  </r>
  <r>
    <x v="48"/>
  </r>
  <r>
    <x v="0"/>
  </r>
  <r>
    <x v="0"/>
  </r>
  <r>
    <x v="0"/>
  </r>
  <r>
    <x v="0"/>
  </r>
  <r>
    <x v="0"/>
  </r>
  <r>
    <x v="0"/>
  </r>
  <r>
    <x v="49"/>
  </r>
  <r>
    <x v="50"/>
  </r>
  <r>
    <x v="5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1"/>
  </r>
  <r>
    <x v="51"/>
  </r>
  <r>
    <x v="51"/>
  </r>
  <r>
    <x v="51"/>
  </r>
  <r>
    <x v="0"/>
  </r>
  <r>
    <x v="0"/>
  </r>
  <r>
    <x v="0"/>
  </r>
  <r>
    <x v="52"/>
  </r>
  <r>
    <x v="52"/>
  </r>
  <r>
    <x v="52"/>
  </r>
  <r>
    <x v="52"/>
  </r>
  <r>
    <x v="52"/>
  </r>
  <r>
    <x v="52"/>
  </r>
  <r>
    <x v="0"/>
  </r>
  <r>
    <x v="0"/>
  </r>
  <r>
    <x v="0"/>
  </r>
  <r>
    <x v="53"/>
  </r>
  <r>
    <x v="53"/>
  </r>
  <r>
    <x v="53"/>
  </r>
  <r>
    <x v="53"/>
  </r>
  <r>
    <x v="53"/>
  </r>
  <r>
    <x v="53"/>
  </r>
  <r>
    <x v="0"/>
  </r>
  <r>
    <x v="0"/>
  </r>
  <r>
    <x v="0"/>
  </r>
  <r>
    <x v="0"/>
  </r>
  <r>
    <x v="0"/>
  </r>
  <r>
    <x v="0"/>
  </r>
  <r>
    <x v="0"/>
  </r>
  <r>
    <x v="0"/>
  </r>
  <r>
    <x v="54"/>
  </r>
  <r>
    <x v="54"/>
  </r>
  <r>
    <x v="5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5"/>
  </r>
  <r>
    <x v="55"/>
  </r>
  <r>
    <x v="56"/>
  </r>
  <r>
    <x v="56"/>
  </r>
  <r>
    <x v="57"/>
  </r>
  <r>
    <x v="57"/>
  </r>
  <r>
    <x v="57"/>
  </r>
  <r>
    <x v="57"/>
  </r>
  <r>
    <x v="57"/>
  </r>
  <r>
    <x v="57"/>
  </r>
  <r>
    <x v="57"/>
  </r>
  <r>
    <x v="57"/>
  </r>
  <r>
    <x v="58"/>
  </r>
  <r>
    <x v="58"/>
  </r>
  <r>
    <x v="58"/>
  </r>
  <r>
    <x v="59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2"/>
  </r>
  <r>
    <x v="62"/>
  </r>
  <r>
    <x v="62"/>
  </r>
  <r>
    <x v="62"/>
  </r>
  <r>
    <x v="62"/>
  </r>
  <r>
    <x v="62"/>
  </r>
  <r>
    <x v="62"/>
  </r>
  <r>
    <x v="63"/>
  </r>
  <r>
    <x v="63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5"/>
  </r>
  <r>
    <x v="66"/>
  </r>
  <r>
    <x v="66"/>
  </r>
  <r>
    <x v="67"/>
  </r>
  <r>
    <x v="67"/>
  </r>
  <r>
    <x v="68"/>
  </r>
  <r>
    <x v="69"/>
  </r>
  <r>
    <x v="70"/>
  </r>
  <r>
    <x v="71"/>
  </r>
  <r>
    <x v="72"/>
  </r>
  <r>
    <x v="72"/>
  </r>
  <r>
    <x v="73"/>
  </r>
  <r>
    <x v="73"/>
  </r>
  <r>
    <x v="0"/>
  </r>
  <r>
    <x v="0"/>
  </r>
  <r>
    <x v="74"/>
  </r>
  <r>
    <x v="74"/>
  </r>
  <r>
    <x v="74"/>
  </r>
  <r>
    <x v="0"/>
  </r>
  <r>
    <x v="0"/>
  </r>
  <r>
    <x v="0"/>
  </r>
  <r>
    <x v="75"/>
  </r>
  <r>
    <x v="75"/>
  </r>
  <r>
    <x v="75"/>
  </r>
  <r>
    <x v="75"/>
  </r>
  <r>
    <x v="0"/>
  </r>
  <r>
    <x v="0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0"/>
  </r>
  <r>
    <x v="0"/>
  </r>
  <r>
    <x v="0"/>
  </r>
  <r>
    <x v="0"/>
  </r>
  <r>
    <x v="77"/>
  </r>
  <r>
    <x v="77"/>
  </r>
  <r>
    <x v="77"/>
  </r>
  <r>
    <x v="77"/>
  </r>
  <r>
    <x v="0"/>
  </r>
  <r>
    <x v="0"/>
  </r>
  <r>
    <x v="0"/>
  </r>
  <r>
    <x v="0"/>
  </r>
  <r>
    <x v="0"/>
  </r>
  <r>
    <x v="0"/>
  </r>
  <r>
    <x v="0"/>
  </r>
  <r>
    <x v="0"/>
  </r>
  <r>
    <x v="0"/>
  </r>
  <r>
    <x v="78"/>
  </r>
  <r>
    <x v="78"/>
  </r>
  <r>
    <x v="78"/>
  </r>
  <r>
    <x v="78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79"/>
  </r>
  <r>
    <x v="79"/>
  </r>
  <r>
    <x v="79"/>
  </r>
  <r>
    <x v="79"/>
  </r>
  <r>
    <x v="79"/>
  </r>
  <r>
    <x v="79"/>
  </r>
  <r>
    <x v="6"/>
  </r>
  <r>
    <x v="6"/>
  </r>
  <r>
    <x v="6"/>
  </r>
  <r>
    <x v="6"/>
  </r>
  <r>
    <x v="6"/>
  </r>
  <r>
    <x v="6"/>
  </r>
  <r>
    <x v="6"/>
  </r>
  <r>
    <x v="0"/>
  </r>
  <r>
    <x v="0"/>
  </r>
  <r>
    <x v="0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80"/>
  </r>
  <r>
    <x v="81"/>
  </r>
  <r>
    <x v="82"/>
  </r>
  <r>
    <x v="83"/>
  </r>
  <r>
    <x v="83"/>
  </r>
  <r>
    <x v="83"/>
  </r>
  <r>
    <x v="83"/>
  </r>
  <r>
    <x v="84"/>
  </r>
  <r>
    <x v="85"/>
  </r>
  <r>
    <x v="0"/>
  </r>
  <r>
    <x v="0"/>
  </r>
  <r>
    <x v="86"/>
  </r>
  <r>
    <x v="86"/>
  </r>
  <r>
    <x v="0"/>
  </r>
  <r>
    <x v="0"/>
  </r>
  <r>
    <x v="87"/>
  </r>
  <r>
    <x v="0"/>
  </r>
  <r>
    <x v="88"/>
  </r>
  <r>
    <x v="88"/>
  </r>
  <r>
    <x v="89"/>
  </r>
  <r>
    <x v="90"/>
  </r>
  <r>
    <x v="91"/>
  </r>
  <r>
    <x v="91"/>
  </r>
  <r>
    <x v="91"/>
  </r>
  <r>
    <x v="0"/>
  </r>
  <r>
    <x v="92"/>
  </r>
  <r>
    <x v="93"/>
  </r>
  <r>
    <x v="94"/>
  </r>
  <r>
    <x v="0"/>
  </r>
  <r>
    <x v="0"/>
  </r>
  <r>
    <x v="95"/>
  </r>
  <r>
    <x v="95"/>
  </r>
  <r>
    <x v="0"/>
  </r>
  <r>
    <x v="0"/>
  </r>
  <r>
    <x v="0"/>
  </r>
  <r>
    <x v="0"/>
  </r>
  <r>
    <x v="1"/>
  </r>
  <r>
    <x v="1"/>
  </r>
  <r>
    <x v="1"/>
  </r>
  <r>
    <x v="1"/>
  </r>
  <r>
    <x v="2"/>
  </r>
  <r>
    <x v="2"/>
  </r>
  <r>
    <x v="2"/>
  </r>
  <r>
    <x v="2"/>
  </r>
  <r>
    <x v="96"/>
  </r>
  <r>
    <x v="96"/>
  </r>
  <r>
    <x v="96"/>
  </r>
  <r>
    <x v="97"/>
  </r>
  <r>
    <x v="97"/>
  </r>
  <r>
    <x v="97"/>
  </r>
  <r>
    <x v="98"/>
  </r>
  <r>
    <x v="0"/>
  </r>
  <r>
    <x v="0"/>
  </r>
  <r>
    <x v="0"/>
  </r>
  <r>
    <x v="99"/>
  </r>
  <r>
    <x v="0"/>
  </r>
  <r>
    <x v="0"/>
  </r>
  <r>
    <x v="100"/>
  </r>
  <r>
    <x v="101"/>
  </r>
  <r>
    <x v="101"/>
  </r>
  <r>
    <x v="102"/>
  </r>
  <r>
    <x v="103"/>
  </r>
  <r>
    <x v="10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04"/>
  </r>
  <r>
    <x v="104"/>
  </r>
  <r>
    <x v="104"/>
  </r>
  <r>
    <x v="104"/>
  </r>
  <r>
    <x v="104"/>
  </r>
  <r>
    <x v="104"/>
  </r>
  <r>
    <x v="0"/>
  </r>
  <r>
    <x v="105"/>
  </r>
  <r>
    <x v="105"/>
  </r>
  <r>
    <x v="0"/>
  </r>
  <r>
    <x v="0"/>
  </r>
  <r>
    <x v="106"/>
  </r>
  <r>
    <x v="0"/>
  </r>
  <r>
    <x v="0"/>
  </r>
  <r>
    <x v="107"/>
  </r>
  <r>
    <x v="107"/>
  </r>
  <r>
    <x v="107"/>
  </r>
  <r>
    <x v="0"/>
  </r>
  <r>
    <x v="0"/>
  </r>
  <r>
    <x v="0"/>
  </r>
  <r>
    <x v="108"/>
  </r>
  <r>
    <x v="109"/>
  </r>
  <r>
    <x v="109"/>
  </r>
  <r>
    <x v="109"/>
  </r>
  <r>
    <x v="109"/>
  </r>
  <r>
    <x v="0"/>
  </r>
  <r>
    <x v="0"/>
  </r>
  <r>
    <x v="0"/>
  </r>
  <r>
    <x v="0"/>
  </r>
  <r>
    <x v="0"/>
  </r>
  <r>
    <x v="0"/>
  </r>
  <r>
    <x v="0"/>
  </r>
  <r>
    <x v="0"/>
  </r>
  <r>
    <x v="110"/>
  </r>
  <r>
    <x v="110"/>
  </r>
  <r>
    <x v="110"/>
  </r>
  <r>
    <x v="0"/>
  </r>
  <r>
    <x v="111"/>
  </r>
  <r>
    <x v="112"/>
  </r>
  <r>
    <x v="0"/>
  </r>
  <r>
    <x v="0"/>
  </r>
  <r>
    <x v="113"/>
  </r>
  <r>
    <x v="113"/>
  </r>
  <r>
    <x v="114"/>
  </r>
  <r>
    <x v="115"/>
  </r>
  <r>
    <x v="0"/>
  </r>
  <r>
    <x v="0"/>
  </r>
  <r>
    <x v="0"/>
  </r>
  <r>
    <x v="0"/>
  </r>
  <r>
    <x v="0"/>
  </r>
  <r>
    <x v="0"/>
  </r>
  <r>
    <x v="0"/>
  </r>
  <r>
    <x v="0"/>
  </r>
  <r>
    <x v="116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17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18"/>
  </r>
  <r>
    <x v="119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20"/>
  </r>
  <r>
    <x v="120"/>
  </r>
  <r>
    <x v="0"/>
  </r>
  <r>
    <x v="121"/>
  </r>
  <r>
    <x v="12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22"/>
  </r>
  <r>
    <x v="122"/>
  </r>
  <r>
    <x v="123"/>
  </r>
  <r>
    <x v="123"/>
  </r>
  <r>
    <x v="123"/>
  </r>
  <r>
    <x v="6"/>
  </r>
  <r>
    <x v="6"/>
  </r>
  <r>
    <x v="6"/>
  </r>
  <r>
    <x v="6"/>
  </r>
  <r>
    <x v="6"/>
  </r>
  <r>
    <x v="0"/>
  </r>
  <r>
    <x v="0"/>
  </r>
  <r>
    <x v="0"/>
  </r>
  <r>
    <x v="0"/>
  </r>
  <r>
    <x v="0"/>
  </r>
  <r>
    <x v="0"/>
  </r>
  <r>
    <x v="14"/>
  </r>
  <r>
    <x v="14"/>
  </r>
  <r>
    <x v="14"/>
  </r>
  <r>
    <x v="14"/>
  </r>
  <r>
    <x v="14"/>
  </r>
  <r>
    <x v="14"/>
  </r>
  <r>
    <x v="14"/>
  </r>
  <r>
    <x v="14"/>
  </r>
  <r>
    <x v="0"/>
  </r>
  <r>
    <x v="0"/>
  </r>
  <r>
    <x v="0"/>
  </r>
  <r>
    <x v="0"/>
  </r>
  <r>
    <x v="0"/>
  </r>
  <r>
    <x v="0"/>
  </r>
  <r>
    <x v="124"/>
  </r>
  <r>
    <x v="0"/>
  </r>
  <r>
    <x v="0"/>
  </r>
  <r>
    <x v="0"/>
  </r>
  <r>
    <x v="1"/>
  </r>
  <r>
    <x v="1"/>
  </r>
  <r>
    <x v="1"/>
  </r>
  <r>
    <x v="125"/>
  </r>
  <r>
    <x v="0"/>
  </r>
  <r>
    <x v="0"/>
  </r>
  <r>
    <x v="0"/>
  </r>
  <r>
    <x v="0"/>
  </r>
  <r>
    <x v="126"/>
  </r>
  <r>
    <x v="127"/>
  </r>
  <r>
    <x v="128"/>
  </r>
  <r>
    <x v="129"/>
  </r>
  <r>
    <x v="129"/>
  </r>
  <r>
    <x v="0"/>
  </r>
  <r>
    <x v="0"/>
  </r>
  <r>
    <x v="130"/>
  </r>
  <r>
    <x v="130"/>
  </r>
  <r>
    <x v="0"/>
  </r>
  <r>
    <x v="0"/>
  </r>
  <r>
    <x v="0"/>
  </r>
  <r>
    <x v="0"/>
  </r>
  <r>
    <x v="0"/>
  </r>
  <r>
    <x v="131"/>
  </r>
  <r>
    <x v="0"/>
  </r>
  <r>
    <x v="0"/>
  </r>
  <r>
    <x v="0"/>
  </r>
  <r>
    <x v="0"/>
  </r>
  <r>
    <x v="132"/>
  </r>
  <r>
    <x v="133"/>
  </r>
  <r>
    <x v="133"/>
  </r>
  <r>
    <x v="133"/>
  </r>
  <r>
    <x v="0"/>
  </r>
  <r>
    <x v="134"/>
  </r>
  <r>
    <x v="0"/>
  </r>
  <r>
    <x v="135"/>
  </r>
  <r>
    <x v="135"/>
  </r>
  <r>
    <x v="0"/>
  </r>
  <r>
    <x v="0"/>
  </r>
  <r>
    <x v="136"/>
  </r>
  <r>
    <x v="0"/>
  </r>
  <r>
    <x v="0"/>
  </r>
  <r>
    <x v="137"/>
  </r>
  <r>
    <x v="137"/>
  </r>
  <r>
    <x v="138"/>
  </r>
  <r>
    <x v="138"/>
  </r>
  <r>
    <x v="138"/>
  </r>
  <r>
    <x v="139"/>
  </r>
  <r>
    <x v="139"/>
  </r>
  <r>
    <x v="140"/>
  </r>
  <r>
    <x v="140"/>
  </r>
  <r>
    <x v="14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41"/>
  </r>
  <r>
    <x v="141"/>
  </r>
  <r>
    <x v="141"/>
  </r>
  <r>
    <x v="142"/>
  </r>
  <r>
    <x v="142"/>
  </r>
  <r>
    <x v="142"/>
  </r>
  <r>
    <x v="142"/>
  </r>
  <r>
    <x v="0"/>
  </r>
  <r>
    <x v="0"/>
  </r>
  <r>
    <x v="0"/>
  </r>
  <r>
    <x v="0"/>
  </r>
  <r>
    <x v="0"/>
  </r>
  <r>
    <x v="0"/>
  </r>
  <r>
    <x v="0"/>
  </r>
  <r>
    <x v="143"/>
  </r>
  <r>
    <x v="0"/>
  </r>
  <r>
    <x v="0"/>
  </r>
  <r>
    <x v="6"/>
  </r>
  <r>
    <x v="6"/>
  </r>
  <r>
    <x v="6"/>
  </r>
  <r>
    <x v="6"/>
  </r>
  <r>
    <x v="6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44"/>
  </r>
  <r>
    <x v="145"/>
  </r>
  <r>
    <x v="145"/>
  </r>
  <r>
    <x v="145"/>
  </r>
  <r>
    <x v="145"/>
  </r>
  <r>
    <x v="146"/>
  </r>
  <r>
    <x v="14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2"/>
  </r>
  <r>
    <x v="2"/>
  </r>
  <r>
    <x v="14"/>
  </r>
  <r>
    <x v="147"/>
  </r>
  <r>
    <x v="147"/>
  </r>
  <r>
    <x v="147"/>
  </r>
  <r>
    <x v="147"/>
  </r>
  <r>
    <x v="147"/>
  </r>
  <r>
    <x v="147"/>
  </r>
  <r>
    <x v="147"/>
  </r>
  <r>
    <x v="148"/>
  </r>
  <r>
    <x v="149"/>
  </r>
  <r>
    <x v="150"/>
  </r>
  <r>
    <x v="150"/>
  </r>
  <r>
    <x v="151"/>
  </r>
  <r>
    <x v="152"/>
  </r>
  <r>
    <x v="152"/>
  </r>
  <r>
    <x v="0"/>
  </r>
  <r>
    <x v="1"/>
  </r>
  <r>
    <x v="14"/>
  </r>
  <r>
    <x v="14"/>
  </r>
  <r>
    <x v="14"/>
  </r>
  <r>
    <x v="2"/>
  </r>
  <r>
    <x v="2"/>
  </r>
  <r>
    <x v="0"/>
  </r>
  <r>
    <x v="0"/>
  </r>
  <r>
    <x v="153"/>
  </r>
  <r>
    <x v="153"/>
  </r>
  <r>
    <x v="154"/>
  </r>
  <r>
    <x v="154"/>
  </r>
  <r>
    <x v="155"/>
  </r>
  <r>
    <x v="155"/>
  </r>
  <r>
    <x v="155"/>
  </r>
  <r>
    <x v="155"/>
  </r>
  <r>
    <x v="156"/>
  </r>
  <r>
    <x v="157"/>
  </r>
  <r>
    <x v="0"/>
  </r>
  <r>
    <x v="158"/>
  </r>
  <r>
    <x v="159"/>
  </r>
  <r>
    <x v="160"/>
  </r>
  <r>
    <x v="161"/>
  </r>
  <r>
    <x v="162"/>
  </r>
  <r>
    <x v="0"/>
  </r>
  <r>
    <x v="0"/>
  </r>
  <r>
    <x v="0"/>
  </r>
  <r>
    <x v="0"/>
  </r>
  <r>
    <x v="0"/>
  </r>
  <r>
    <x v="163"/>
  </r>
  <r>
    <x v="16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64"/>
  </r>
  <r>
    <x v="16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66"/>
  </r>
  <r>
    <x v="166"/>
  </r>
  <r>
    <x v="166"/>
  </r>
  <r>
    <x v="166"/>
  </r>
  <r>
    <x v="16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6"/>
  </r>
  <r>
    <x v="6"/>
  </r>
  <r>
    <x v="6"/>
  </r>
  <r>
    <x v="2"/>
  </r>
  <r>
    <x v="2"/>
  </r>
  <r>
    <x v="2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0"/>
  </r>
  <r>
    <x v="0"/>
  </r>
  <r>
    <x v="0"/>
  </r>
  <r>
    <x v="0"/>
  </r>
  <r>
    <x v="0"/>
  </r>
  <r>
    <x v="0"/>
  </r>
  <r>
    <x v="167"/>
  </r>
  <r>
    <x v="168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69"/>
  </r>
  <r>
    <x v="169"/>
  </r>
  <r>
    <x v="169"/>
  </r>
  <r>
    <x v="169"/>
  </r>
  <r>
    <x v="169"/>
  </r>
  <r>
    <x v="169"/>
  </r>
  <r>
    <x v="169"/>
  </r>
  <r>
    <x v="169"/>
  </r>
  <r>
    <x v="0"/>
  </r>
  <r>
    <x v="170"/>
  </r>
  <r>
    <x v="170"/>
  </r>
  <r>
    <x v="0"/>
  </r>
  <r>
    <x v="0"/>
  </r>
  <r>
    <x v="171"/>
  </r>
  <r>
    <x v="172"/>
  </r>
  <r>
    <x v="17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73"/>
  </r>
  <r>
    <x v="173"/>
  </r>
  <r>
    <x v="173"/>
  </r>
  <r>
    <x v="174"/>
  </r>
  <r>
    <x v="175"/>
  </r>
  <r>
    <x v="175"/>
  </r>
  <r>
    <x v="176"/>
  </r>
  <r>
    <x v="176"/>
  </r>
  <r>
    <x v="177"/>
  </r>
  <r>
    <x v="177"/>
  </r>
  <r>
    <x v="177"/>
  </r>
  <r>
    <x v="177"/>
  </r>
  <r>
    <x v="177"/>
  </r>
  <r>
    <x v="177"/>
  </r>
  <r>
    <x v="177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78"/>
  </r>
  <r>
    <x v="0"/>
  </r>
  <r>
    <x v="0"/>
  </r>
  <r>
    <x v="0"/>
  </r>
  <r>
    <x v="0"/>
  </r>
  <r>
    <x v="0"/>
  </r>
  <r>
    <x v="0"/>
  </r>
  <r>
    <x v="0"/>
  </r>
  <r>
    <x v="179"/>
  </r>
  <r>
    <x v="179"/>
  </r>
  <r>
    <x v="179"/>
  </r>
  <r>
    <x v="179"/>
  </r>
  <r>
    <x v="179"/>
  </r>
  <r>
    <x v="179"/>
  </r>
  <r>
    <x v="179"/>
  </r>
  <r>
    <x v="179"/>
  </r>
  <r>
    <x v="0"/>
  </r>
  <r>
    <x v="0"/>
  </r>
  <r>
    <x v="0"/>
  </r>
  <r>
    <x v="0"/>
  </r>
  <r>
    <x v="1"/>
  </r>
  <r>
    <x v="1"/>
  </r>
  <r>
    <x v="1"/>
  </r>
  <r>
    <x v="1"/>
  </r>
  <r>
    <x v="180"/>
  </r>
  <r>
    <x v="180"/>
  </r>
  <r>
    <x v="180"/>
  </r>
  <r>
    <x v="180"/>
  </r>
  <r>
    <x v="180"/>
  </r>
  <r>
    <x v="180"/>
  </r>
  <r>
    <x v="180"/>
  </r>
  <r>
    <x v="180"/>
  </r>
  <r>
    <x v="180"/>
  </r>
  <r>
    <x v="180"/>
  </r>
  <r>
    <x v="180"/>
  </r>
  <r>
    <x v="180"/>
  </r>
  <r>
    <x v="18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81"/>
  </r>
  <r>
    <x v="182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4"/>
  </r>
  <r>
    <x v="184"/>
  </r>
  <r>
    <x v="184"/>
  </r>
  <r>
    <x v="0"/>
  </r>
  <r>
    <x v="0"/>
  </r>
  <r>
    <x v="0"/>
  </r>
  <r>
    <x v="0"/>
  </r>
  <r>
    <x v="0"/>
  </r>
  <r>
    <x v="185"/>
  </r>
  <r>
    <x v="185"/>
  </r>
  <r>
    <x v="185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7"/>
  </r>
  <r>
    <x v="187"/>
  </r>
  <r>
    <x v="187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79"/>
  </r>
  <r>
    <x v="179"/>
  </r>
  <r>
    <x v="179"/>
  </r>
  <r>
    <x v="179"/>
  </r>
  <r>
    <x v="179"/>
  </r>
  <r>
    <x v="179"/>
  </r>
  <r>
    <x v="179"/>
  </r>
  <r>
    <x v="189"/>
  </r>
  <r>
    <x v="189"/>
  </r>
  <r>
    <x v="189"/>
  </r>
  <r>
    <x v="0"/>
  </r>
  <r>
    <x v="0"/>
  </r>
  <r>
    <x v="0"/>
  </r>
  <r>
    <x v="0"/>
  </r>
  <r>
    <x v="0"/>
  </r>
  <r>
    <x v="0"/>
  </r>
  <r>
    <x v="0"/>
  </r>
  <r>
    <x v="6"/>
  </r>
  <r>
    <x v="6"/>
  </r>
  <r>
    <x v="2"/>
  </r>
  <r>
    <x v="2"/>
  </r>
  <r>
    <x v="14"/>
  </r>
  <r>
    <x v="0"/>
  </r>
  <r>
    <x v="190"/>
  </r>
  <r>
    <x v="191"/>
  </r>
  <r>
    <x v="191"/>
  </r>
  <r>
    <x v="0"/>
  </r>
  <r>
    <x v="0"/>
  </r>
  <r>
    <x v="0"/>
  </r>
  <r>
    <x v="192"/>
  </r>
  <r>
    <x v="192"/>
  </r>
  <r>
    <x v="192"/>
  </r>
  <r>
    <x v="192"/>
  </r>
  <r>
    <x v="192"/>
  </r>
  <r>
    <x v="193"/>
  </r>
  <r>
    <x v="193"/>
  </r>
  <r>
    <x v="90"/>
  </r>
  <r>
    <x v="90"/>
  </r>
  <r>
    <x v="91"/>
  </r>
  <r>
    <x v="91"/>
  </r>
  <r>
    <x v="91"/>
  </r>
  <r>
    <x v="91"/>
  </r>
  <r>
    <x v="91"/>
  </r>
  <r>
    <x v="194"/>
  </r>
  <r>
    <x v="194"/>
  </r>
  <r>
    <x v="195"/>
  </r>
  <r>
    <x v="195"/>
  </r>
  <r>
    <x v="195"/>
  </r>
  <r>
    <x v="195"/>
  </r>
  <r>
    <x v="195"/>
  </r>
  <r>
    <x v="195"/>
  </r>
  <r>
    <x v="195"/>
  </r>
  <r>
    <x v="195"/>
  </r>
  <r>
    <x v="95"/>
  </r>
  <r>
    <x v="95"/>
  </r>
  <r>
    <x v="95"/>
  </r>
  <r>
    <x v="95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2"/>
  </r>
  <r>
    <x v="2"/>
  </r>
  <r>
    <x v="2"/>
  </r>
  <r>
    <x v="96"/>
  </r>
  <r>
    <x v="96"/>
  </r>
  <r>
    <x v="0"/>
  </r>
  <r>
    <x v="80"/>
  </r>
  <r>
    <x v="192"/>
  </r>
  <r>
    <x v="0"/>
  </r>
  <r>
    <x v="0"/>
  </r>
  <r>
    <x v="0"/>
  </r>
  <r>
    <x v="0"/>
  </r>
  <r>
    <x v="0"/>
  </r>
  <r>
    <x v="0"/>
  </r>
  <r>
    <x v="0"/>
  </r>
  <r>
    <x v="196"/>
  </r>
  <r>
    <x v="196"/>
  </r>
  <r>
    <x v="196"/>
  </r>
  <r>
    <x v="0"/>
  </r>
  <r>
    <x v="0"/>
  </r>
  <r>
    <x v="1"/>
  </r>
  <r>
    <x v="1"/>
  </r>
  <r>
    <x v="197"/>
  </r>
  <r>
    <x v="197"/>
  </r>
  <r>
    <x v="0"/>
  </r>
  <r>
    <x v="0"/>
  </r>
  <r>
    <x v="0"/>
  </r>
  <r>
    <x v="198"/>
  </r>
  <r>
    <x v="199"/>
  </r>
  <r>
    <x v="0"/>
  </r>
  <r>
    <x v="200"/>
  </r>
  <r>
    <x v="88"/>
  </r>
  <r>
    <x v="90"/>
  </r>
  <r>
    <x v="90"/>
  </r>
  <r>
    <x v="90"/>
  </r>
  <r>
    <x v="90"/>
  </r>
  <r>
    <x v="91"/>
  </r>
  <r>
    <x v="95"/>
  </r>
  <r>
    <x v="95"/>
  </r>
  <r>
    <x v="95"/>
  </r>
  <r>
    <x v="95"/>
  </r>
  <r>
    <x v="0"/>
  </r>
  <r>
    <x v="1"/>
  </r>
  <r>
    <x v="2"/>
  </r>
  <r>
    <x v="0"/>
  </r>
  <r>
    <x v="80"/>
  </r>
  <r>
    <x v="192"/>
  </r>
  <r>
    <x v="201"/>
  </r>
  <r>
    <x v="201"/>
  </r>
  <r>
    <x v="88"/>
  </r>
  <r>
    <x v="88"/>
  </r>
  <r>
    <x v="89"/>
  </r>
  <r>
    <x v="91"/>
  </r>
  <r>
    <x v="91"/>
  </r>
  <r>
    <x v="91"/>
  </r>
  <r>
    <x v="91"/>
  </r>
  <r>
    <x v="91"/>
  </r>
  <r>
    <x v="91"/>
  </r>
  <r>
    <x v="95"/>
  </r>
  <r>
    <x v="95"/>
  </r>
  <r>
    <x v="95"/>
  </r>
  <r>
    <x v="95"/>
  </r>
  <r>
    <x v="0"/>
  </r>
  <r>
    <x v="1"/>
  </r>
  <r>
    <x v="0"/>
  </r>
  <r>
    <x v="165"/>
  </r>
  <r>
    <x v="0"/>
  </r>
  <r>
    <x v="0"/>
  </r>
  <r>
    <x v="0"/>
  </r>
  <r>
    <x v="0"/>
  </r>
  <r>
    <x v="0"/>
  </r>
  <r>
    <x v="0"/>
  </r>
  <r>
    <x v="0"/>
  </r>
  <r>
    <x v="0"/>
  </r>
  <r>
    <x v="166"/>
  </r>
  <r>
    <x v="0"/>
  </r>
  <r>
    <x v="6"/>
  </r>
  <r>
    <x v="2"/>
  </r>
  <r>
    <x v="14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203"/>
  </r>
  <r>
    <x v="0"/>
  </r>
  <r>
    <x v="0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4"/>
  </r>
  <r>
    <x v="14"/>
  </r>
  <r>
    <x v="14"/>
  </r>
  <r>
    <x v="204"/>
  </r>
  <r>
    <x v="204"/>
  </r>
  <r>
    <x v="205"/>
  </r>
  <r>
    <x v="205"/>
  </r>
  <r>
    <x v="0"/>
  </r>
  <r>
    <x v="206"/>
  </r>
  <r>
    <x v="207"/>
  </r>
  <r>
    <x v="207"/>
  </r>
  <r>
    <x v="0"/>
  </r>
  <r>
    <x v="0"/>
  </r>
  <r>
    <x v="0"/>
  </r>
  <r>
    <x v="0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208"/>
  </r>
  <r>
    <x v="208"/>
  </r>
  <r>
    <x v="208"/>
  </r>
  <r>
    <x v="209"/>
  </r>
  <r>
    <x v="210"/>
  </r>
  <r>
    <x v="210"/>
  </r>
  <r>
    <x v="0"/>
  </r>
  <r>
    <x v="0"/>
  </r>
  <r>
    <x v="0"/>
  </r>
  <r>
    <x v="211"/>
  </r>
  <r>
    <x v="211"/>
  </r>
  <r>
    <x v="21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92"/>
  </r>
  <r>
    <x v="192"/>
  </r>
  <r>
    <x v="87"/>
  </r>
  <r>
    <x v="87"/>
  </r>
  <r>
    <x v="87"/>
  </r>
  <r>
    <x v="87"/>
  </r>
  <r>
    <x v="88"/>
  </r>
  <r>
    <x v="88"/>
  </r>
  <r>
    <x v="89"/>
  </r>
  <r>
    <x v="89"/>
  </r>
  <r>
    <x v="89"/>
  </r>
  <r>
    <x v="90"/>
  </r>
  <r>
    <x v="91"/>
  </r>
  <r>
    <x v="91"/>
  </r>
  <r>
    <x v="91"/>
  </r>
  <r>
    <x v="91"/>
  </r>
  <r>
    <x v="91"/>
  </r>
  <r>
    <x v="91"/>
  </r>
  <r>
    <x v="91"/>
  </r>
  <r>
    <x v="91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7"/>
  </r>
  <r>
    <x v="1"/>
  </r>
  <r>
    <x v="1"/>
  </r>
  <r>
    <x v="1"/>
  </r>
  <r>
    <x v="1"/>
  </r>
  <r>
    <x v="1"/>
  </r>
  <r>
    <x v="0"/>
  </r>
  <r>
    <x v="0"/>
  </r>
  <r>
    <x v="0"/>
  </r>
  <r>
    <x v="0"/>
  </r>
  <r>
    <x v="212"/>
  </r>
  <r>
    <x v="212"/>
  </r>
  <r>
    <x v="0"/>
  </r>
  <r>
    <x v="0"/>
  </r>
  <r>
    <x v="213"/>
  </r>
  <r>
    <x v="213"/>
  </r>
  <r>
    <x v="214"/>
  </r>
  <r>
    <x v="214"/>
  </r>
  <r>
    <x v="0"/>
  </r>
  <r>
    <x v="0"/>
  </r>
  <r>
    <x v="182"/>
  </r>
  <r>
    <x v="215"/>
  </r>
  <r>
    <x v="215"/>
  </r>
  <r>
    <x v="185"/>
  </r>
  <r>
    <x v="216"/>
  </r>
  <r>
    <x v="216"/>
  </r>
  <r>
    <x v="0"/>
  </r>
  <r>
    <x v="0"/>
  </r>
  <r>
    <x v="62"/>
  </r>
  <r>
    <x v="6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6"/>
  </r>
  <r>
    <x v="6"/>
  </r>
  <r>
    <x v="6"/>
  </r>
  <r>
    <x v="6"/>
  </r>
  <r>
    <x v="0"/>
  </r>
  <r>
    <x v="0"/>
  </r>
  <r>
    <x v="1"/>
  </r>
  <r>
    <x v="1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9"/>
  </r>
  <r>
    <x v="9"/>
  </r>
  <r>
    <x v="9"/>
  </r>
  <r>
    <x v="9"/>
  </r>
  <r>
    <x v="9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217"/>
  </r>
  <r>
    <x v="218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96"/>
  </r>
  <r>
    <x v="96"/>
  </r>
  <r>
    <x v="96"/>
  </r>
  <r>
    <x v="0"/>
  </r>
  <r>
    <x v="0"/>
  </r>
  <r>
    <x v="0"/>
  </r>
  <r>
    <x v="0"/>
  </r>
  <r>
    <x v="0"/>
  </r>
  <r>
    <x v="0"/>
  </r>
  <r>
    <x v="0"/>
  </r>
  <r>
    <x v="0"/>
  </r>
  <r>
    <x v="219"/>
  </r>
  <r>
    <x v="0"/>
  </r>
  <r>
    <x v="0"/>
  </r>
  <r>
    <x v="0"/>
  </r>
  <r>
    <x v="0"/>
  </r>
  <r>
    <x v="0"/>
  </r>
  <r>
    <x v="0"/>
  </r>
  <r>
    <x v="0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186"/>
  </r>
  <r>
    <x v="0"/>
  </r>
  <r>
    <x v="60"/>
  </r>
  <r>
    <x v="60"/>
  </r>
  <r>
    <x v="60"/>
  </r>
  <r>
    <x v="60"/>
  </r>
  <r>
    <x v="61"/>
  </r>
  <r>
    <x v="61"/>
  </r>
  <r>
    <x v="61"/>
  </r>
  <r>
    <x v="61"/>
  </r>
  <r>
    <x v="61"/>
  </r>
  <r>
    <x v="61"/>
  </r>
  <r>
    <x v="6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220"/>
  </r>
  <r>
    <x v="220"/>
  </r>
  <r>
    <x v="221"/>
  </r>
  <r>
    <x v="221"/>
  </r>
  <r>
    <x v="221"/>
  </r>
  <r>
    <x v="222"/>
  </r>
  <r>
    <x v="222"/>
  </r>
  <r>
    <x v="223"/>
  </r>
  <r>
    <x v="22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30"/>
  </r>
  <r>
    <x v="130"/>
  </r>
  <r>
    <x v="130"/>
  </r>
  <r>
    <x v="135"/>
  </r>
  <r>
    <x v="135"/>
  </r>
  <r>
    <x v="0"/>
  </r>
  <r>
    <x v="1"/>
  </r>
  <r>
    <x v="0"/>
  </r>
  <r>
    <x v="0"/>
  </r>
  <r>
    <x v="0"/>
  </r>
  <r>
    <x v="0"/>
  </r>
  <r>
    <x v="0"/>
  </r>
  <r>
    <x v="0"/>
  </r>
  <r>
    <x v="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A229" firstHeaderRow="1" firstDataRow="1" firstDataCol="1"/>
  <pivotFields count="1">
    <pivotField axis="axisRow" showAll="0">
      <items count="265">
        <item x="0"/>
        <item m="1" x="262"/>
        <item m="1" x="254"/>
        <item m="1" x="231"/>
        <item x="3"/>
        <item m="1" x="259"/>
        <item x="2"/>
        <item m="1" x="261"/>
        <item m="1" x="238"/>
        <item m="1" x="226"/>
        <item m="1" x="251"/>
        <item m="1" x="241"/>
        <item m="1" x="229"/>
        <item m="1" x="256"/>
        <item m="1" x="244"/>
        <item m="1" x="233"/>
        <item m="1" x="257"/>
        <item m="1" x="246"/>
        <item m="1" x="260"/>
        <item m="1" x="247"/>
        <item x="46"/>
        <item m="1" x="225"/>
        <item m="1" x="250"/>
        <item m="1" x="240"/>
        <item m="1" x="228"/>
        <item m="1" x="255"/>
        <item x="47"/>
        <item m="1" x="232"/>
        <item x="48"/>
        <item m="1" x="245"/>
        <item m="1" x="234"/>
        <item x="49"/>
        <item x="50"/>
        <item m="1" x="236"/>
        <item m="1" x="263"/>
        <item m="1" x="249"/>
        <item m="1" x="239"/>
        <item m="1" x="227"/>
        <item m="1" x="252"/>
        <item m="1" x="242"/>
        <item m="1" x="230"/>
        <item m="1" x="258"/>
        <item x="9"/>
        <item m="1" x="235"/>
        <item m="1" x="248"/>
        <item m="1" x="237"/>
        <item m="1" x="253"/>
        <item m="1" x="243"/>
        <item x="10"/>
        <item x="11"/>
        <item x="12"/>
        <item x="13"/>
        <item x="22"/>
        <item x="4"/>
        <item x="5"/>
        <item x="16"/>
        <item x="1"/>
        <item x="51"/>
        <item x="6"/>
        <item x="7"/>
        <item x="8"/>
        <item x="14"/>
        <item x="15"/>
        <item x="17"/>
        <item x="18"/>
        <item x="19"/>
        <item x="20"/>
        <item x="21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</pivotFields>
  <rowFields count="1">
    <field x="0"/>
  </rowFields>
  <rowItems count="226">
    <i>
      <x/>
    </i>
    <i>
      <x v="4"/>
    </i>
    <i>
      <x v="6"/>
    </i>
    <i>
      <x v="20"/>
    </i>
    <i>
      <x v="26"/>
    </i>
    <i>
      <x v="28"/>
    </i>
    <i>
      <x v="31"/>
    </i>
    <i>
      <x v="32"/>
    </i>
    <i>
      <x v="42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"/>
  <sheetViews>
    <sheetView topLeftCell="B1" zoomScaleNormal="100" workbookViewId="0">
      <pane ySplit="1" topLeftCell="A2" activePane="bottomLeft" state="frozen"/>
      <selection activeCell="B1" sqref="B1"/>
      <selection pane="bottomLeft" activeCell="D1" sqref="D1:D1048576"/>
    </sheetView>
  </sheetViews>
  <sheetFormatPr baseColWidth="10" defaultRowHeight="15"/>
  <cols>
    <col min="1" max="1" width="26.42578125" hidden="1" customWidth="1"/>
    <col min="2" max="2" width="40.42578125" customWidth="1"/>
    <col min="3" max="3" width="12" customWidth="1"/>
    <col min="4" max="4" width="15" customWidth="1"/>
    <col min="5" max="5" width="79.140625" customWidth="1"/>
    <col min="6" max="6" width="13" customWidth="1"/>
    <col min="7" max="7" width="68.140625" customWidth="1"/>
    <col min="8" max="8" width="13.42578125" customWidth="1"/>
    <col min="10" max="10" width="21.140625" customWidth="1"/>
    <col min="11" max="11" width="13" customWidth="1"/>
    <col min="12" max="12" width="12.42578125" bestFit="1" customWidth="1"/>
    <col min="13" max="13" width="13.5703125" customWidth="1"/>
    <col min="14" max="16" width="11.140625" bestFit="1" customWidth="1"/>
    <col min="17" max="19" width="11.140625" customWidth="1"/>
    <col min="20" max="20" width="13.5703125" customWidth="1"/>
    <col min="21" max="21" width="13.85546875" customWidth="1"/>
    <col min="22" max="22" width="13.140625" customWidth="1"/>
    <col min="24" max="24" width="14" customWidth="1"/>
    <col min="25" max="25" width="82.42578125" customWidth="1"/>
    <col min="26" max="26" width="58" customWidth="1"/>
    <col min="27" max="27" width="74.140625" customWidth="1"/>
  </cols>
  <sheetData>
    <row r="1" spans="1:27" s="7" customFormat="1" ht="45">
      <c r="A1" s="10" t="s">
        <v>135</v>
      </c>
      <c r="B1" s="23" t="s">
        <v>103</v>
      </c>
      <c r="C1" s="9" t="s">
        <v>129</v>
      </c>
      <c r="D1" s="26" t="s">
        <v>128</v>
      </c>
      <c r="E1" s="9" t="s">
        <v>342</v>
      </c>
      <c r="F1" s="9" t="s">
        <v>127</v>
      </c>
      <c r="G1" s="9" t="s">
        <v>126</v>
      </c>
      <c r="H1" s="9" t="s">
        <v>125</v>
      </c>
      <c r="I1" s="9" t="s">
        <v>124</v>
      </c>
      <c r="J1" s="9" t="s">
        <v>123</v>
      </c>
      <c r="K1" s="9" t="s">
        <v>121</v>
      </c>
      <c r="L1" s="9" t="s">
        <v>120</v>
      </c>
      <c r="M1" s="9" t="s">
        <v>119</v>
      </c>
      <c r="N1" s="29" t="s">
        <v>118</v>
      </c>
      <c r="O1" s="29" t="s">
        <v>117</v>
      </c>
      <c r="P1" s="29" t="s">
        <v>116</v>
      </c>
      <c r="Q1" s="60" t="s">
        <v>319</v>
      </c>
      <c r="R1" s="60" t="s">
        <v>318</v>
      </c>
      <c r="S1" s="19" t="s">
        <v>180</v>
      </c>
      <c r="T1" s="24" t="str">
        <f>+"Priorización_Vigencia &lt; "&amp;Dominios!F36</f>
        <v>Priorización_Vigencia &lt; 63</v>
      </c>
      <c r="U1" s="57" t="str">
        <f>+"Priorización_Trayectoria &lt; "&amp;Dominios!G36</f>
        <v>Priorización_Trayectoria &lt; 78</v>
      </c>
      <c r="V1" s="24" t="str">
        <f>+"Priorización_PDD &lt; "&amp;Dominios!H36</f>
        <v>Priorización_PDD &lt; 69</v>
      </c>
      <c r="W1" s="8" t="s">
        <v>249</v>
      </c>
      <c r="X1" s="18" t="s">
        <v>181</v>
      </c>
      <c r="Y1" s="30" t="s">
        <v>307</v>
      </c>
      <c r="Z1" s="16" t="s">
        <v>308</v>
      </c>
      <c r="AA1" s="17" t="s">
        <v>353</v>
      </c>
    </row>
    <row r="2" spans="1:27">
      <c r="A2" t="s">
        <v>52</v>
      </c>
      <c r="B2" s="1" t="s">
        <v>218</v>
      </c>
      <c r="C2">
        <v>110</v>
      </c>
      <c r="D2" s="21">
        <v>518</v>
      </c>
      <c r="E2" t="s">
        <v>347</v>
      </c>
      <c r="F2">
        <v>525</v>
      </c>
      <c r="G2" t="s">
        <v>114</v>
      </c>
      <c r="H2" t="s">
        <v>106</v>
      </c>
      <c r="I2">
        <v>1</v>
      </c>
      <c r="J2" t="s">
        <v>356</v>
      </c>
      <c r="K2" s="70">
        <v>582</v>
      </c>
      <c r="L2" s="70">
        <v>535</v>
      </c>
      <c r="M2" s="70">
        <v>200</v>
      </c>
      <c r="N2" s="70">
        <v>37.380000000000003</v>
      </c>
      <c r="O2" s="70">
        <v>86.04</v>
      </c>
      <c r="P2" s="70">
        <v>51.63</v>
      </c>
      <c r="Q2" s="70">
        <v>81.41</v>
      </c>
      <c r="R2" s="70">
        <v>89.114133427343319</v>
      </c>
      <c r="T2">
        <f>+IF(AND(N2&lt;Dominios!$F$36,S2&lt;1),1,0)</f>
        <v>1</v>
      </c>
      <c r="U2">
        <f>+IF(AND(O2&lt;Dominios!$G$36,S2&lt;1),1,0)</f>
        <v>0</v>
      </c>
      <c r="V2">
        <f>+IF(AND(P2&lt;Dominios!$H$36,S2&lt;1),1,0)</f>
        <v>1</v>
      </c>
      <c r="X2">
        <f t="shared" ref="X2:X9" si="0">+IF(OR(T2=1,U2=1,W2=1),1,0)*IF(S2,0,1)</f>
        <v>1</v>
      </c>
      <c r="Y2" s="13"/>
      <c r="Z2" s="14"/>
    </row>
    <row r="3" spans="1:27">
      <c r="A3" t="s">
        <v>52</v>
      </c>
      <c r="B3" s="1" t="s">
        <v>218</v>
      </c>
      <c r="C3">
        <v>110</v>
      </c>
      <c r="D3" s="21">
        <v>518</v>
      </c>
      <c r="E3" t="s">
        <v>347</v>
      </c>
      <c r="F3">
        <v>561</v>
      </c>
      <c r="G3" t="s">
        <v>113</v>
      </c>
      <c r="H3" t="s">
        <v>105</v>
      </c>
      <c r="I3">
        <v>1</v>
      </c>
      <c r="J3" t="s">
        <v>356</v>
      </c>
      <c r="K3" s="70">
        <v>0</v>
      </c>
      <c r="L3" s="70">
        <v>750</v>
      </c>
      <c r="M3" s="70">
        <v>1326</v>
      </c>
      <c r="N3" s="71">
        <v>176.8</v>
      </c>
      <c r="O3" s="71">
        <v>176.8</v>
      </c>
      <c r="P3" s="71">
        <v>156</v>
      </c>
      <c r="Q3" s="70">
        <v>81.41</v>
      </c>
      <c r="R3" s="70">
        <v>89.114133427343319</v>
      </c>
      <c r="T3">
        <f>+IF(AND(N3&lt;Dominios!$F$36,S3&lt;1),1,0)</f>
        <v>0</v>
      </c>
      <c r="U3">
        <f>+IF(AND(O3&lt;Dominios!$G$36,S3&lt;1),1,0)</f>
        <v>0</v>
      </c>
      <c r="V3">
        <f>+IF(AND(P3&lt;Dominios!$H$36,S3&lt;1),1,0)</f>
        <v>0</v>
      </c>
      <c r="X3">
        <f t="shared" si="0"/>
        <v>0</v>
      </c>
      <c r="Y3" s="13"/>
      <c r="Z3" s="14"/>
    </row>
    <row r="4" spans="1:27">
      <c r="A4" t="s">
        <v>61</v>
      </c>
      <c r="B4" s="1" t="s">
        <v>218</v>
      </c>
      <c r="C4">
        <v>134</v>
      </c>
      <c r="D4" s="21">
        <v>171</v>
      </c>
      <c r="E4" t="s">
        <v>348</v>
      </c>
      <c r="F4">
        <v>143</v>
      </c>
      <c r="G4" t="s">
        <v>112</v>
      </c>
      <c r="H4" t="s">
        <v>106</v>
      </c>
      <c r="I4">
        <v>1</v>
      </c>
      <c r="J4" t="s">
        <v>356</v>
      </c>
      <c r="K4" s="70">
        <v>2000</v>
      </c>
      <c r="L4" s="70">
        <v>3000</v>
      </c>
      <c r="M4" s="70">
        <v>363</v>
      </c>
      <c r="N4" s="70">
        <v>12.1</v>
      </c>
      <c r="O4" s="70">
        <v>63.33</v>
      </c>
      <c r="P4" s="70">
        <v>45.54</v>
      </c>
      <c r="Q4" s="70">
        <v>51.39</v>
      </c>
      <c r="R4" s="70">
        <v>76.138348554566321</v>
      </c>
      <c r="T4">
        <f>+IF(AND(N4&lt;Dominios!$F$36,S4&lt;1),1,0)</f>
        <v>1</v>
      </c>
      <c r="U4">
        <f>+IF(AND(O4&lt;Dominios!$G$36,S4&lt;1),1,0)</f>
        <v>1</v>
      </c>
      <c r="V4">
        <f>+IF(AND(P4&lt;Dominios!$H$36,S4&lt;1),1,0)</f>
        <v>1</v>
      </c>
      <c r="X4">
        <f t="shared" si="0"/>
        <v>1</v>
      </c>
      <c r="Y4" s="13"/>
      <c r="Z4" s="14"/>
    </row>
    <row r="5" spans="1:27">
      <c r="A5" t="s">
        <v>66</v>
      </c>
      <c r="B5" s="1" t="s">
        <v>218</v>
      </c>
      <c r="C5">
        <v>134</v>
      </c>
      <c r="D5" s="21">
        <v>465</v>
      </c>
      <c r="E5" t="s">
        <v>349</v>
      </c>
      <c r="F5">
        <v>342</v>
      </c>
      <c r="G5" t="s">
        <v>111</v>
      </c>
      <c r="H5" t="s">
        <v>107</v>
      </c>
      <c r="I5">
        <v>1</v>
      </c>
      <c r="J5" t="s">
        <v>356</v>
      </c>
      <c r="K5" s="70">
        <v>100</v>
      </c>
      <c r="L5" s="70">
        <v>100</v>
      </c>
      <c r="M5" s="70">
        <v>65.7</v>
      </c>
      <c r="N5" s="70">
        <v>65.7</v>
      </c>
      <c r="O5" s="70">
        <v>76.69</v>
      </c>
      <c r="P5" s="70">
        <v>61.35</v>
      </c>
      <c r="Q5" s="70">
        <v>82.85</v>
      </c>
      <c r="R5" s="70">
        <v>92.6480087806207</v>
      </c>
      <c r="T5">
        <f>+IF(AND(N5&lt;Dominios!$F$36,S5&lt;1),1,0)</f>
        <v>0</v>
      </c>
      <c r="U5">
        <f>+IF(AND(O5&lt;Dominios!$G$36,S5&lt;1),1,0)</f>
        <v>1</v>
      </c>
      <c r="V5">
        <f>+IF(AND(P5&lt;Dominios!$H$36,S5&lt;1),1,0)</f>
        <v>1</v>
      </c>
      <c r="X5">
        <f t="shared" si="0"/>
        <v>1</v>
      </c>
      <c r="Y5" s="13"/>
      <c r="Z5" s="14"/>
    </row>
    <row r="6" spans="1:27">
      <c r="A6" t="s">
        <v>317</v>
      </c>
      <c r="B6" s="1" t="s">
        <v>218</v>
      </c>
      <c r="C6">
        <v>135</v>
      </c>
      <c r="D6" s="21">
        <v>170</v>
      </c>
      <c r="E6" t="s">
        <v>346</v>
      </c>
      <c r="F6">
        <v>148</v>
      </c>
      <c r="G6" t="s">
        <v>115</v>
      </c>
      <c r="H6" t="s">
        <v>106</v>
      </c>
      <c r="I6">
        <v>1</v>
      </c>
      <c r="J6" t="s">
        <v>356</v>
      </c>
      <c r="K6" s="70">
        <v>0</v>
      </c>
      <c r="L6" s="70">
        <v>1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T6">
        <f>+IF(AND(N6&lt;Dominios!$F$36,S6&lt;1),1,0)</f>
        <v>1</v>
      </c>
      <c r="U6">
        <f>+IF(AND(O6&lt;Dominios!$G$36,S6&lt;1),1,0)</f>
        <v>1</v>
      </c>
      <c r="V6">
        <f>+IF(AND(P6&lt;Dominios!$H$36,S6&lt;1),1,0)</f>
        <v>1</v>
      </c>
      <c r="X6">
        <f t="shared" si="0"/>
        <v>1</v>
      </c>
      <c r="Y6" s="13"/>
      <c r="Z6" s="14"/>
    </row>
    <row r="7" spans="1:27">
      <c r="A7" t="s">
        <v>74</v>
      </c>
      <c r="B7" s="1" t="s">
        <v>218</v>
      </c>
      <c r="C7">
        <v>185</v>
      </c>
      <c r="D7" s="21">
        <v>70</v>
      </c>
      <c r="E7" t="s">
        <v>344</v>
      </c>
      <c r="F7">
        <v>390</v>
      </c>
      <c r="G7" t="s">
        <v>109</v>
      </c>
      <c r="H7" t="s">
        <v>107</v>
      </c>
      <c r="I7">
        <v>1</v>
      </c>
      <c r="J7" t="s">
        <v>356</v>
      </c>
      <c r="K7" s="70">
        <v>100</v>
      </c>
      <c r="L7" s="70">
        <v>100</v>
      </c>
      <c r="M7" s="70">
        <v>72.3</v>
      </c>
      <c r="N7" s="70">
        <v>72.3</v>
      </c>
      <c r="O7" s="70">
        <v>93.08</v>
      </c>
      <c r="P7" s="70">
        <v>74.459999999999994</v>
      </c>
      <c r="Q7" s="70">
        <v>100</v>
      </c>
      <c r="R7" s="70">
        <v>95.493970614404773</v>
      </c>
      <c r="T7">
        <f>+IF(AND(N7&lt;Dominios!$F$36,S7&lt;1),1,0)</f>
        <v>0</v>
      </c>
      <c r="U7">
        <f>+IF(AND(O7&lt;Dominios!$G$36,S7&lt;1),1,0)</f>
        <v>0</v>
      </c>
      <c r="V7">
        <f>+IF(AND(P7&lt;Dominios!$H$36,S7&lt;1),1,0)</f>
        <v>0</v>
      </c>
      <c r="X7">
        <f t="shared" si="0"/>
        <v>0</v>
      </c>
      <c r="Y7" s="13"/>
      <c r="Z7" s="14"/>
    </row>
    <row r="8" spans="1:27">
      <c r="A8" t="s">
        <v>78</v>
      </c>
      <c r="B8" s="1" t="s">
        <v>218</v>
      </c>
      <c r="C8">
        <v>189</v>
      </c>
      <c r="D8" s="21">
        <v>379</v>
      </c>
      <c r="E8" t="s">
        <v>343</v>
      </c>
      <c r="F8">
        <v>411</v>
      </c>
      <c r="G8" t="s">
        <v>108</v>
      </c>
      <c r="H8" t="s">
        <v>107</v>
      </c>
      <c r="I8">
        <v>1</v>
      </c>
      <c r="J8" t="s">
        <v>356</v>
      </c>
      <c r="K8" s="70">
        <v>100</v>
      </c>
      <c r="L8" s="70">
        <v>100</v>
      </c>
      <c r="M8" s="70">
        <v>72.540000000000006</v>
      </c>
      <c r="N8" s="70">
        <v>72.540000000000006</v>
      </c>
      <c r="O8" s="70">
        <v>93.06</v>
      </c>
      <c r="P8" s="70">
        <v>74.45</v>
      </c>
      <c r="Q8" s="70">
        <v>84.14</v>
      </c>
      <c r="R8" s="70">
        <v>93.388578510587834</v>
      </c>
      <c r="T8">
        <f>+IF(AND(N8&lt;Dominios!$F$36,S8&lt;1),1,0)</f>
        <v>0</v>
      </c>
      <c r="U8">
        <f>+IF(AND(O8&lt;Dominios!$G$36,S8&lt;1),1,0)</f>
        <v>0</v>
      </c>
      <c r="V8">
        <f>+IF(AND(P8&lt;Dominios!$H$36,S8&lt;1),1,0)</f>
        <v>0</v>
      </c>
      <c r="X8">
        <f t="shared" si="0"/>
        <v>0</v>
      </c>
      <c r="Y8" s="13"/>
      <c r="Z8" s="14"/>
    </row>
    <row r="9" spans="1:27">
      <c r="A9" t="s">
        <v>82</v>
      </c>
      <c r="B9" s="1" t="s">
        <v>218</v>
      </c>
      <c r="C9">
        <v>192</v>
      </c>
      <c r="D9" s="21">
        <v>92</v>
      </c>
      <c r="E9" t="s">
        <v>345</v>
      </c>
      <c r="F9">
        <v>446</v>
      </c>
      <c r="G9" t="s">
        <v>110</v>
      </c>
      <c r="H9" t="s">
        <v>107</v>
      </c>
      <c r="I9">
        <v>1</v>
      </c>
      <c r="J9" t="s">
        <v>356</v>
      </c>
      <c r="K9" s="70">
        <v>100</v>
      </c>
      <c r="L9" s="70">
        <v>100</v>
      </c>
      <c r="M9" s="70">
        <v>83.7</v>
      </c>
      <c r="N9" s="70">
        <v>83.7</v>
      </c>
      <c r="O9" s="70">
        <v>91.03</v>
      </c>
      <c r="P9" s="70">
        <v>72.819999999999993</v>
      </c>
      <c r="Q9" s="70">
        <v>59.81</v>
      </c>
      <c r="R9" s="70">
        <v>75.399963944844245</v>
      </c>
      <c r="T9">
        <f>+IF(AND(N9&lt;Dominios!$F$36,S9&lt;1),1,0)</f>
        <v>0</v>
      </c>
      <c r="U9">
        <f>+IF(AND(O9&lt;Dominios!$G$36,S9&lt;1),1,0)</f>
        <v>0</v>
      </c>
      <c r="V9">
        <f>+IF(AND(P9&lt;Dominios!$H$36,S9&lt;1),1,0)</f>
        <v>0</v>
      </c>
      <c r="X9">
        <f t="shared" si="0"/>
        <v>0</v>
      </c>
      <c r="Y9" s="13"/>
      <c r="Z9" s="14"/>
    </row>
  </sheetData>
  <autoFilter ref="A1:AA9"/>
  <conditionalFormatting sqref="T2:X9">
    <cfRule type="cellIs" dxfId="5" priority="21" operator="greaterThan">
      <formula>0</formula>
    </cfRule>
  </conditionalFormatting>
  <conditionalFormatting sqref="X2:X9">
    <cfRule type="cellIs" dxfId="4" priority="18" operator="greaterThan">
      <formula>0</formula>
    </cfRule>
    <cfRule type="cellIs" dxfId="3" priority="20" operator="greaterThan">
      <formula>0</formula>
    </cfRule>
  </conditionalFormatting>
  <conditionalFormatting sqref="X2:X9">
    <cfRule type="cellIs" dxfId="2" priority="15" operator="greaterThan">
      <formula>0</formula>
    </cfRule>
  </conditionalFormatting>
  <conditionalFormatting sqref="S2:S9">
    <cfRule type="cellIs" dxfId="1" priority="8" operator="greaterThan">
      <formula>0</formula>
    </cfRule>
    <cfRule type="cellIs" dxfId="0" priority="9" operator="greaterThan">
      <formula>0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Dominios!$B$20:$B$30</xm:f>
          </x14:formula1>
          <xm:sqref>Z2:Z9</xm:sqref>
        </x14:dataValidation>
        <x14:dataValidation type="list" allowBlank="1" showInputMessage="1" showErrorMessage="1">
          <x14:formula1>
            <xm:f>Dominios!$B$5:$B$16</xm:f>
          </x14:formula1>
          <xm:sqref>Y2:Y9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27"/>
  <sheetViews>
    <sheetView tabSelected="1" topLeftCell="B1" zoomScaleNormal="100" workbookViewId="0">
      <pane ySplit="1" topLeftCell="A2" activePane="bottomLeft" state="frozen"/>
      <selection activeCell="B1" sqref="B1"/>
      <selection pane="bottomLeft" activeCell="E18" sqref="E18"/>
    </sheetView>
  </sheetViews>
  <sheetFormatPr baseColWidth="10" defaultRowHeight="15"/>
  <cols>
    <col min="1" max="1" width="33" hidden="1" customWidth="1"/>
    <col min="2" max="2" width="37.140625" customWidth="1"/>
    <col min="3" max="3" width="15.42578125" customWidth="1"/>
    <col min="4" max="4" width="18.42578125" customWidth="1"/>
    <col min="5" max="5" width="70.140625" customWidth="1"/>
    <col min="6" max="6" width="14" customWidth="1"/>
    <col min="7" max="7" width="54.42578125" customWidth="1"/>
    <col min="10" max="10" width="107.85546875" customWidth="1"/>
    <col min="11" max="11" width="20.5703125" customWidth="1"/>
    <col min="12" max="12" width="24.42578125" bestFit="1" customWidth="1"/>
    <col min="13" max="13" width="20" customWidth="1"/>
    <col min="14" max="14" width="11.140625" bestFit="1" customWidth="1"/>
    <col min="15" max="15" width="19.42578125" customWidth="1"/>
    <col min="16" max="16" width="61.42578125" customWidth="1"/>
    <col min="17" max="17" width="53" customWidth="1"/>
    <col min="18" max="18" width="44.5703125" customWidth="1"/>
    <col min="19" max="19" width="51.85546875" customWidth="1"/>
    <col min="20" max="20" width="42.85546875" customWidth="1"/>
    <col min="21" max="21" width="37.42578125" customWidth="1"/>
  </cols>
  <sheetData>
    <row r="1" spans="1:21" ht="45" customHeight="1">
      <c r="A1" s="27" t="s">
        <v>0</v>
      </c>
      <c r="B1" s="23" t="s">
        <v>103</v>
      </c>
      <c r="C1" s="28" t="s">
        <v>6</v>
      </c>
      <c r="D1" s="56" t="s">
        <v>7</v>
      </c>
      <c r="E1" s="56" t="s">
        <v>342</v>
      </c>
      <c r="F1" s="28" t="s">
        <v>8</v>
      </c>
      <c r="G1" s="28" t="s">
        <v>10</v>
      </c>
      <c r="H1" s="28" t="s">
        <v>11</v>
      </c>
      <c r="I1" s="28" t="s">
        <v>12</v>
      </c>
      <c r="J1" s="28" t="s">
        <v>13</v>
      </c>
      <c r="K1" s="28" t="s">
        <v>14</v>
      </c>
      <c r="L1" s="58" t="s">
        <v>42</v>
      </c>
      <c r="M1" s="58" t="s">
        <v>43</v>
      </c>
      <c r="N1" s="58" t="s">
        <v>44</v>
      </c>
      <c r="O1" s="61" t="s">
        <v>181</v>
      </c>
      <c r="P1" s="31" t="s">
        <v>309</v>
      </c>
      <c r="Q1" s="15" t="s">
        <v>310</v>
      </c>
      <c r="R1" s="67" t="s">
        <v>354</v>
      </c>
      <c r="S1" s="31" t="s">
        <v>311</v>
      </c>
      <c r="T1" s="15" t="s">
        <v>312</v>
      </c>
      <c r="U1" s="67" t="s">
        <v>355</v>
      </c>
    </row>
    <row r="2" spans="1:21">
      <c r="A2" t="s">
        <v>52</v>
      </c>
      <c r="B2" s="1" t="s">
        <v>218</v>
      </c>
      <c r="C2">
        <v>110</v>
      </c>
      <c r="D2" s="21">
        <v>518</v>
      </c>
      <c r="E2" s="21" t="s">
        <v>347</v>
      </c>
      <c r="F2">
        <v>3075</v>
      </c>
      <c r="G2" t="s">
        <v>53</v>
      </c>
      <c r="H2">
        <v>13</v>
      </c>
      <c r="I2">
        <v>1</v>
      </c>
      <c r="J2" t="s">
        <v>54</v>
      </c>
      <c r="K2" t="s">
        <v>51</v>
      </c>
      <c r="L2" s="69">
        <v>10835465080</v>
      </c>
      <c r="M2" s="69">
        <v>7677198252</v>
      </c>
      <c r="N2" s="69">
        <v>70.849999999999994</v>
      </c>
      <c r="O2">
        <f>IFERROR(VLOOKUP(A2,'Análisis Físico'!$A$2:$X$9,24,0),0)</f>
        <v>1</v>
      </c>
      <c r="P2" s="13"/>
      <c r="Q2" s="14"/>
      <c r="S2" s="13"/>
      <c r="T2" s="14"/>
    </row>
    <row r="3" spans="1:21">
      <c r="A3" t="s">
        <v>52</v>
      </c>
      <c r="B3" s="1" t="s">
        <v>218</v>
      </c>
      <c r="C3">
        <v>110</v>
      </c>
      <c r="D3" s="21">
        <v>518</v>
      </c>
      <c r="E3" s="21" t="s">
        <v>347</v>
      </c>
      <c r="F3">
        <v>3075</v>
      </c>
      <c r="G3" t="s">
        <v>53</v>
      </c>
      <c r="H3">
        <v>19</v>
      </c>
      <c r="I3">
        <v>1</v>
      </c>
      <c r="J3" t="s">
        <v>55</v>
      </c>
      <c r="K3" t="s">
        <v>51</v>
      </c>
      <c r="L3" s="69">
        <v>14153316146</v>
      </c>
      <c r="M3" s="69">
        <v>12239745587</v>
      </c>
      <c r="N3" s="69">
        <v>86.48</v>
      </c>
      <c r="O3">
        <f>IFERROR(VLOOKUP(A3,'Análisis Físico'!$A$2:$X$9,24,0),0)</f>
        <v>1</v>
      </c>
      <c r="P3" s="13"/>
      <c r="Q3" s="14"/>
      <c r="S3" s="13"/>
      <c r="T3" s="14"/>
    </row>
    <row r="4" spans="1:21">
      <c r="A4" t="s">
        <v>52</v>
      </c>
      <c r="B4" s="1" t="s">
        <v>218</v>
      </c>
      <c r="C4">
        <v>110</v>
      </c>
      <c r="D4" s="21">
        <v>518</v>
      </c>
      <c r="E4" s="21" t="s">
        <v>347</v>
      </c>
      <c r="F4">
        <v>3075</v>
      </c>
      <c r="G4" t="s">
        <v>53</v>
      </c>
      <c r="H4">
        <v>20</v>
      </c>
      <c r="I4">
        <v>1</v>
      </c>
      <c r="J4" t="s">
        <v>56</v>
      </c>
      <c r="K4" t="s">
        <v>51</v>
      </c>
      <c r="L4" s="69">
        <v>1102553422</v>
      </c>
      <c r="M4" s="69">
        <v>405567865</v>
      </c>
      <c r="N4" s="69">
        <v>36.78</v>
      </c>
      <c r="O4">
        <f>IFERROR(VLOOKUP(A4,'Análisis Físico'!$A$2:$X$9,24,0),0)</f>
        <v>1</v>
      </c>
      <c r="P4" s="13"/>
      <c r="Q4" s="14"/>
      <c r="S4" s="13"/>
      <c r="T4" s="14"/>
    </row>
    <row r="5" spans="1:21">
      <c r="A5" t="s">
        <v>52</v>
      </c>
      <c r="B5" s="1" t="s">
        <v>218</v>
      </c>
      <c r="C5">
        <v>110</v>
      </c>
      <c r="D5" s="21">
        <v>518</v>
      </c>
      <c r="E5" s="21" t="s">
        <v>347</v>
      </c>
      <c r="F5">
        <v>3075</v>
      </c>
      <c r="G5" t="s">
        <v>53</v>
      </c>
      <c r="H5">
        <v>21</v>
      </c>
      <c r="I5">
        <v>1</v>
      </c>
      <c r="J5" t="s">
        <v>57</v>
      </c>
      <c r="K5" t="s">
        <v>51</v>
      </c>
      <c r="L5" s="69">
        <v>61388000</v>
      </c>
      <c r="M5" s="69">
        <v>61388000</v>
      </c>
      <c r="N5" s="69">
        <v>100</v>
      </c>
      <c r="O5">
        <f>IFERROR(VLOOKUP(A5,'Análisis Físico'!$A$2:$X$9,24,0),0)</f>
        <v>1</v>
      </c>
      <c r="P5" s="13"/>
      <c r="Q5" s="14"/>
      <c r="S5" s="13"/>
      <c r="T5" s="14"/>
    </row>
    <row r="6" spans="1:21">
      <c r="A6" t="s">
        <v>52</v>
      </c>
      <c r="B6" s="1" t="s">
        <v>218</v>
      </c>
      <c r="C6">
        <v>110</v>
      </c>
      <c r="D6" s="21">
        <v>518</v>
      </c>
      <c r="E6" s="21" t="s">
        <v>347</v>
      </c>
      <c r="F6">
        <v>3075</v>
      </c>
      <c r="G6" t="s">
        <v>53</v>
      </c>
      <c r="H6">
        <v>22</v>
      </c>
      <c r="I6">
        <v>0</v>
      </c>
      <c r="J6" t="s">
        <v>58</v>
      </c>
      <c r="K6" t="s">
        <v>51</v>
      </c>
      <c r="L6" s="69">
        <v>7581338037</v>
      </c>
      <c r="M6" s="69">
        <v>7005366273</v>
      </c>
      <c r="N6" s="69">
        <v>92.4</v>
      </c>
      <c r="O6">
        <f>IFERROR(VLOOKUP(A6,'Análisis Físico'!$A$2:$X$9,24,0),0)</f>
        <v>1</v>
      </c>
      <c r="P6" s="13"/>
      <c r="Q6" s="14"/>
      <c r="S6" s="13"/>
      <c r="T6" s="14"/>
    </row>
    <row r="7" spans="1:21">
      <c r="A7" t="s">
        <v>52</v>
      </c>
      <c r="B7" s="1" t="s">
        <v>218</v>
      </c>
      <c r="C7">
        <v>110</v>
      </c>
      <c r="D7" s="21">
        <v>518</v>
      </c>
      <c r="E7" s="21" t="s">
        <v>347</v>
      </c>
      <c r="F7">
        <v>3075</v>
      </c>
      <c r="G7" t="s">
        <v>53</v>
      </c>
      <c r="H7">
        <v>23</v>
      </c>
      <c r="I7">
        <v>0</v>
      </c>
      <c r="J7" t="s">
        <v>59</v>
      </c>
      <c r="K7" t="s">
        <v>51</v>
      </c>
      <c r="L7" s="69">
        <v>2376692920</v>
      </c>
      <c r="M7" s="69">
        <v>2376692920</v>
      </c>
      <c r="N7" s="69">
        <v>100</v>
      </c>
      <c r="O7">
        <f>IFERROR(VLOOKUP(A7,'Análisis Físico'!$A$2:$X$9,24,0),0)</f>
        <v>1</v>
      </c>
      <c r="P7" s="13"/>
      <c r="Q7" s="14"/>
      <c r="S7" s="13"/>
      <c r="T7" s="14"/>
    </row>
    <row r="8" spans="1:21">
      <c r="A8" t="s">
        <v>52</v>
      </c>
      <c r="B8" s="1" t="s">
        <v>218</v>
      </c>
      <c r="C8">
        <v>110</v>
      </c>
      <c r="D8" s="21">
        <v>518</v>
      </c>
      <c r="E8" s="21" t="s">
        <v>347</v>
      </c>
      <c r="F8">
        <v>3075</v>
      </c>
      <c r="G8" t="s">
        <v>53</v>
      </c>
      <c r="H8">
        <v>24</v>
      </c>
      <c r="I8">
        <v>0</v>
      </c>
      <c r="J8" t="s">
        <v>60</v>
      </c>
      <c r="K8" t="s">
        <v>51</v>
      </c>
      <c r="L8" s="69">
        <v>818682395</v>
      </c>
      <c r="M8" s="69">
        <v>297954769</v>
      </c>
      <c r="N8" s="69">
        <v>36.39</v>
      </c>
      <c r="O8">
        <f>IFERROR(VLOOKUP(A8,'Análisis Físico'!$A$2:$X$9,24,0),0)</f>
        <v>1</v>
      </c>
      <c r="P8" s="13"/>
      <c r="Q8" s="14"/>
      <c r="S8" s="13"/>
      <c r="T8" s="14"/>
    </row>
    <row r="9" spans="1:21">
      <c r="A9" t="s">
        <v>61</v>
      </c>
      <c r="B9" s="1" t="s">
        <v>218</v>
      </c>
      <c r="C9">
        <v>134</v>
      </c>
      <c r="D9" s="21">
        <v>171</v>
      </c>
      <c r="E9" s="21" t="s">
        <v>348</v>
      </c>
      <c r="F9">
        <v>471</v>
      </c>
      <c r="G9" t="s">
        <v>62</v>
      </c>
      <c r="H9">
        <v>4</v>
      </c>
      <c r="I9">
        <v>1</v>
      </c>
      <c r="J9" t="s">
        <v>63</v>
      </c>
      <c r="K9" t="s">
        <v>51</v>
      </c>
      <c r="L9" s="69">
        <v>11045781342</v>
      </c>
      <c r="M9" s="69">
        <v>5234122916</v>
      </c>
      <c r="N9" s="69">
        <v>47.39</v>
      </c>
      <c r="O9">
        <f>IFERROR(VLOOKUP(A9,'Análisis Físico'!$A$2:$X$9,24,0),0)</f>
        <v>1</v>
      </c>
      <c r="P9" s="13"/>
      <c r="Q9" s="14"/>
      <c r="S9" s="13"/>
      <c r="T9" s="14"/>
    </row>
    <row r="10" spans="1:21">
      <c r="A10" t="s">
        <v>61</v>
      </c>
      <c r="B10" s="1" t="s">
        <v>218</v>
      </c>
      <c r="C10">
        <v>134</v>
      </c>
      <c r="D10" s="21">
        <v>171</v>
      </c>
      <c r="E10" s="21" t="s">
        <v>348</v>
      </c>
      <c r="F10">
        <v>471</v>
      </c>
      <c r="G10" t="s">
        <v>62</v>
      </c>
      <c r="H10">
        <v>5</v>
      </c>
      <c r="I10">
        <v>1</v>
      </c>
      <c r="J10" t="s">
        <v>64</v>
      </c>
      <c r="K10" t="s">
        <v>51</v>
      </c>
      <c r="L10" s="69">
        <v>761816300</v>
      </c>
      <c r="M10" s="69">
        <v>468780360</v>
      </c>
      <c r="N10" s="69">
        <v>61.53</v>
      </c>
      <c r="O10">
        <f>IFERROR(VLOOKUP(A10,'Análisis Físico'!$A$2:$X$9,24,0),0)</f>
        <v>1</v>
      </c>
      <c r="P10" s="13"/>
      <c r="Q10" s="14"/>
      <c r="S10" s="13"/>
      <c r="T10" s="14"/>
    </row>
    <row r="11" spans="1:21">
      <c r="A11" t="s">
        <v>61</v>
      </c>
      <c r="B11" s="1" t="s">
        <v>218</v>
      </c>
      <c r="C11">
        <v>134</v>
      </c>
      <c r="D11" s="21">
        <v>171</v>
      </c>
      <c r="E11" s="21" t="s">
        <v>348</v>
      </c>
      <c r="F11">
        <v>471</v>
      </c>
      <c r="G11" t="s">
        <v>62</v>
      </c>
      <c r="H11">
        <v>6</v>
      </c>
      <c r="I11">
        <v>1</v>
      </c>
      <c r="J11" t="s">
        <v>65</v>
      </c>
      <c r="K11" t="s">
        <v>51</v>
      </c>
      <c r="L11" s="69">
        <v>2012196138</v>
      </c>
      <c r="M11" s="69">
        <v>1399246803</v>
      </c>
      <c r="N11" s="69">
        <v>69.540000000000006</v>
      </c>
      <c r="O11">
        <f>IFERROR(VLOOKUP(A11,'Análisis Físico'!$A$2:$X$9,24,0),0)</f>
        <v>1</v>
      </c>
      <c r="P11" s="13"/>
      <c r="Q11" s="14"/>
      <c r="S11" s="13"/>
      <c r="T11" s="14"/>
    </row>
    <row r="12" spans="1:21">
      <c r="A12" t="s">
        <v>66</v>
      </c>
      <c r="B12" s="1" t="s">
        <v>218</v>
      </c>
      <c r="C12">
        <v>134</v>
      </c>
      <c r="D12" s="21">
        <v>465</v>
      </c>
      <c r="E12" s="21" t="s">
        <v>349</v>
      </c>
      <c r="F12">
        <v>208</v>
      </c>
      <c r="G12" t="s">
        <v>67</v>
      </c>
      <c r="H12">
        <v>15</v>
      </c>
      <c r="I12">
        <v>0</v>
      </c>
      <c r="J12" t="s">
        <v>68</v>
      </c>
      <c r="K12" t="s">
        <v>51</v>
      </c>
      <c r="L12" s="69">
        <v>1137027439</v>
      </c>
      <c r="M12" s="69">
        <v>987358907</v>
      </c>
      <c r="N12" s="69">
        <v>86.84</v>
      </c>
      <c r="O12">
        <f>IFERROR(VLOOKUP(A12,'Análisis Físico'!$A$2:$X$9,24,0),0)</f>
        <v>1</v>
      </c>
      <c r="P12" s="13"/>
      <c r="Q12" s="14"/>
      <c r="S12" s="13"/>
      <c r="T12" s="14"/>
    </row>
    <row r="13" spans="1:21">
      <c r="A13" t="s">
        <v>66</v>
      </c>
      <c r="B13" s="1" t="s">
        <v>218</v>
      </c>
      <c r="C13">
        <v>134</v>
      </c>
      <c r="D13" s="21">
        <v>465</v>
      </c>
      <c r="E13" s="21" t="s">
        <v>349</v>
      </c>
      <c r="F13">
        <v>208</v>
      </c>
      <c r="G13" t="s">
        <v>67</v>
      </c>
      <c r="H13">
        <v>16</v>
      </c>
      <c r="I13">
        <v>0</v>
      </c>
      <c r="J13" t="s">
        <v>69</v>
      </c>
      <c r="K13" t="s">
        <v>51</v>
      </c>
      <c r="L13" s="69">
        <v>3922955679</v>
      </c>
      <c r="M13" s="69">
        <v>2669378093</v>
      </c>
      <c r="N13" s="69">
        <v>68.05</v>
      </c>
      <c r="O13">
        <f>IFERROR(VLOOKUP(A13,'Análisis Físico'!$A$2:$X$9,24,0),0)</f>
        <v>1</v>
      </c>
      <c r="P13" s="13"/>
      <c r="Q13" s="14"/>
      <c r="S13" s="13"/>
      <c r="T13" s="14"/>
    </row>
    <row r="14" spans="1:21">
      <c r="A14" t="s">
        <v>66</v>
      </c>
      <c r="B14" s="1" t="s">
        <v>218</v>
      </c>
      <c r="C14">
        <v>134</v>
      </c>
      <c r="D14" s="21">
        <v>465</v>
      </c>
      <c r="E14" s="21" t="s">
        <v>349</v>
      </c>
      <c r="F14">
        <v>208</v>
      </c>
      <c r="G14" t="s">
        <v>67</v>
      </c>
      <c r="H14">
        <v>17</v>
      </c>
      <c r="I14">
        <v>0</v>
      </c>
      <c r="J14" t="s">
        <v>60</v>
      </c>
      <c r="K14" t="s">
        <v>51</v>
      </c>
      <c r="L14" s="69">
        <v>1619647882</v>
      </c>
      <c r="M14" s="69">
        <v>1554647882</v>
      </c>
      <c r="N14" s="69">
        <v>95.99</v>
      </c>
      <c r="O14">
        <f>IFERROR(VLOOKUP(A14,'Análisis Físico'!$A$2:$X$9,24,0),0)</f>
        <v>1</v>
      </c>
      <c r="P14" s="13"/>
      <c r="Q14" s="14"/>
      <c r="S14" s="13"/>
      <c r="T14" s="14"/>
    </row>
    <row r="15" spans="1:21">
      <c r="A15" t="s">
        <v>66</v>
      </c>
      <c r="B15" s="1" t="s">
        <v>218</v>
      </c>
      <c r="C15">
        <v>134</v>
      </c>
      <c r="D15" s="21">
        <v>465</v>
      </c>
      <c r="E15" s="21" t="s">
        <v>349</v>
      </c>
      <c r="F15">
        <v>208</v>
      </c>
      <c r="G15" t="s">
        <v>67</v>
      </c>
      <c r="H15">
        <v>18</v>
      </c>
      <c r="I15">
        <v>1</v>
      </c>
      <c r="J15" t="s">
        <v>70</v>
      </c>
      <c r="K15" t="s">
        <v>51</v>
      </c>
      <c r="L15" s="69">
        <v>14225502000</v>
      </c>
      <c r="M15" s="69">
        <v>12237471237</v>
      </c>
      <c r="N15" s="69">
        <v>86.02</v>
      </c>
      <c r="O15">
        <f>IFERROR(VLOOKUP(A15,'Análisis Físico'!$A$2:$X$9,24,0),0)</f>
        <v>1</v>
      </c>
      <c r="P15" s="13"/>
      <c r="Q15" s="14"/>
      <c r="S15" s="13"/>
      <c r="T15" s="14"/>
    </row>
    <row r="16" spans="1:21">
      <c r="A16" t="s">
        <v>66</v>
      </c>
      <c r="B16" s="1" t="s">
        <v>218</v>
      </c>
      <c r="C16">
        <v>134</v>
      </c>
      <c r="D16" s="21">
        <v>465</v>
      </c>
      <c r="E16" s="21" t="s">
        <v>349</v>
      </c>
      <c r="F16">
        <v>7328</v>
      </c>
      <c r="G16" t="s">
        <v>71</v>
      </c>
      <c r="H16">
        <v>24</v>
      </c>
      <c r="I16">
        <v>1</v>
      </c>
      <c r="J16" t="s">
        <v>72</v>
      </c>
      <c r="K16" t="s">
        <v>51</v>
      </c>
      <c r="L16" s="69">
        <v>3084185616</v>
      </c>
      <c r="M16" s="69">
        <v>2633264788</v>
      </c>
      <c r="N16" s="69">
        <v>85.38</v>
      </c>
      <c r="O16">
        <f>IFERROR(VLOOKUP(A16,'Análisis Físico'!$A$2:$X$9,24,0),0)</f>
        <v>1</v>
      </c>
      <c r="P16" s="13"/>
      <c r="Q16" s="14"/>
      <c r="S16" s="13"/>
      <c r="T16" s="14"/>
    </row>
    <row r="17" spans="1:20">
      <c r="A17" t="s">
        <v>66</v>
      </c>
      <c r="B17" s="1" t="s">
        <v>218</v>
      </c>
      <c r="C17">
        <v>134</v>
      </c>
      <c r="D17" s="21">
        <v>465</v>
      </c>
      <c r="E17" s="21" t="s">
        <v>349</v>
      </c>
      <c r="F17">
        <v>7328</v>
      </c>
      <c r="G17" t="s">
        <v>71</v>
      </c>
      <c r="H17">
        <v>25</v>
      </c>
      <c r="I17">
        <v>1</v>
      </c>
      <c r="J17" t="s">
        <v>357</v>
      </c>
      <c r="K17" t="s">
        <v>51</v>
      </c>
      <c r="L17" s="69">
        <v>262749001</v>
      </c>
      <c r="M17" s="69">
        <v>92854500</v>
      </c>
      <c r="N17" s="69">
        <v>35.340000000000003</v>
      </c>
      <c r="O17">
        <f>IFERROR(VLOOKUP(A17,'Análisis Físico'!$A$2:$X$9,24,0),0)</f>
        <v>1</v>
      </c>
      <c r="P17" s="13"/>
      <c r="Q17" s="14"/>
      <c r="S17" s="13"/>
      <c r="T17" s="14"/>
    </row>
    <row r="18" spans="1:20">
      <c r="A18" t="s">
        <v>66</v>
      </c>
      <c r="B18" s="1" t="s">
        <v>218</v>
      </c>
      <c r="C18">
        <v>134</v>
      </c>
      <c r="D18" s="21">
        <v>465</v>
      </c>
      <c r="E18" s="21" t="s">
        <v>349</v>
      </c>
      <c r="F18">
        <v>7328</v>
      </c>
      <c r="G18" t="s">
        <v>71</v>
      </c>
      <c r="H18">
        <v>26</v>
      </c>
      <c r="I18">
        <v>1</v>
      </c>
      <c r="J18" t="s">
        <v>73</v>
      </c>
      <c r="K18" t="s">
        <v>51</v>
      </c>
      <c r="L18" s="69">
        <v>1433163383</v>
      </c>
      <c r="M18" s="69">
        <v>1105375500</v>
      </c>
      <c r="N18" s="69">
        <v>77.13</v>
      </c>
      <c r="O18">
        <f>IFERROR(VLOOKUP(A18,'Análisis Físico'!$A$2:$X$9,24,0),0)</f>
        <v>1</v>
      </c>
      <c r="P18" s="13"/>
      <c r="Q18" s="14"/>
      <c r="S18" s="13"/>
      <c r="T18" s="14"/>
    </row>
    <row r="19" spans="1:20">
      <c r="A19" t="s">
        <v>74</v>
      </c>
      <c r="B19" s="1" t="s">
        <v>218</v>
      </c>
      <c r="C19">
        <v>185</v>
      </c>
      <c r="D19" s="21">
        <v>70</v>
      </c>
      <c r="E19" s="21" t="s">
        <v>344</v>
      </c>
      <c r="F19">
        <v>943</v>
      </c>
      <c r="G19" t="s">
        <v>75</v>
      </c>
      <c r="H19">
        <v>3</v>
      </c>
      <c r="I19">
        <v>0</v>
      </c>
      <c r="J19" t="s">
        <v>76</v>
      </c>
      <c r="K19" t="s">
        <v>51</v>
      </c>
      <c r="L19" s="69">
        <v>590211700</v>
      </c>
      <c r="M19" s="69">
        <v>590211700</v>
      </c>
      <c r="N19" s="69">
        <v>100</v>
      </c>
      <c r="O19">
        <f>IFERROR(VLOOKUP(A19,'Análisis Físico'!$A$2:$X$9,24,0),0)</f>
        <v>0</v>
      </c>
      <c r="P19" s="13"/>
      <c r="Q19" s="14"/>
      <c r="S19" s="13"/>
      <c r="T19" s="14"/>
    </row>
    <row r="20" spans="1:20">
      <c r="A20" t="s">
        <v>74</v>
      </c>
      <c r="B20" s="1" t="s">
        <v>218</v>
      </c>
      <c r="C20">
        <v>185</v>
      </c>
      <c r="D20" s="21">
        <v>70</v>
      </c>
      <c r="E20" s="21" t="s">
        <v>344</v>
      </c>
      <c r="F20">
        <v>943</v>
      </c>
      <c r="G20" t="s">
        <v>75</v>
      </c>
      <c r="H20">
        <v>4</v>
      </c>
      <c r="I20">
        <v>0</v>
      </c>
      <c r="J20" t="s">
        <v>77</v>
      </c>
      <c r="K20" t="s">
        <v>51</v>
      </c>
      <c r="L20" s="69">
        <v>101403500</v>
      </c>
      <c r="M20" s="69">
        <v>101403500</v>
      </c>
      <c r="N20" s="69">
        <v>100</v>
      </c>
      <c r="O20">
        <f>IFERROR(VLOOKUP(A20,'Análisis Físico'!$A$2:$X$9,24,0),0)</f>
        <v>0</v>
      </c>
      <c r="P20" s="13"/>
      <c r="Q20" s="14"/>
      <c r="S20" s="13"/>
      <c r="T20" s="14"/>
    </row>
    <row r="21" spans="1:20">
      <c r="A21" t="s">
        <v>78</v>
      </c>
      <c r="B21" s="1" t="s">
        <v>218</v>
      </c>
      <c r="C21">
        <v>189</v>
      </c>
      <c r="D21" s="21">
        <v>379</v>
      </c>
      <c r="E21" s="21" t="s">
        <v>343</v>
      </c>
      <c r="F21">
        <v>404</v>
      </c>
      <c r="G21" t="s">
        <v>79</v>
      </c>
      <c r="H21">
        <v>11</v>
      </c>
      <c r="I21">
        <v>0</v>
      </c>
      <c r="J21" t="s">
        <v>80</v>
      </c>
      <c r="K21" t="s">
        <v>51</v>
      </c>
      <c r="L21" s="69">
        <v>1459505944</v>
      </c>
      <c r="M21" s="69">
        <v>705925830</v>
      </c>
      <c r="N21" s="69">
        <v>48.37</v>
      </c>
      <c r="O21">
        <f>IFERROR(VLOOKUP(A21,'Análisis Físico'!$A$2:$X$9,24,0),0)</f>
        <v>0</v>
      </c>
      <c r="P21" s="13"/>
      <c r="Q21" s="14"/>
      <c r="S21" s="13"/>
      <c r="T21" s="14"/>
    </row>
    <row r="22" spans="1:20">
      <c r="A22" t="s">
        <v>78</v>
      </c>
      <c r="B22" s="1" t="s">
        <v>218</v>
      </c>
      <c r="C22">
        <v>189</v>
      </c>
      <c r="D22" s="21">
        <v>379</v>
      </c>
      <c r="E22" s="21" t="s">
        <v>343</v>
      </c>
      <c r="F22">
        <v>404</v>
      </c>
      <c r="G22" t="s">
        <v>79</v>
      </c>
      <c r="H22">
        <v>12</v>
      </c>
      <c r="I22">
        <v>0</v>
      </c>
      <c r="J22" t="s">
        <v>81</v>
      </c>
      <c r="K22" t="s">
        <v>51</v>
      </c>
      <c r="L22" s="69">
        <v>5593549294</v>
      </c>
      <c r="M22" s="69">
        <v>5227501103</v>
      </c>
      <c r="N22" s="69">
        <v>93.46</v>
      </c>
      <c r="O22">
        <f>IFERROR(VLOOKUP(A22,'Análisis Físico'!$A$2:$X$9,24,0),0)</f>
        <v>0</v>
      </c>
      <c r="P22" s="13"/>
      <c r="Q22" s="14"/>
      <c r="S22" s="13"/>
      <c r="T22" s="14"/>
    </row>
    <row r="23" spans="1:20">
      <c r="A23" t="s">
        <v>78</v>
      </c>
      <c r="B23" s="1" t="s">
        <v>218</v>
      </c>
      <c r="C23">
        <v>189</v>
      </c>
      <c r="D23" s="21">
        <v>379</v>
      </c>
      <c r="E23" s="21" t="s">
        <v>343</v>
      </c>
      <c r="F23">
        <v>404</v>
      </c>
      <c r="G23" t="s">
        <v>79</v>
      </c>
      <c r="H23">
        <v>14</v>
      </c>
      <c r="I23">
        <v>1</v>
      </c>
      <c r="J23" t="s">
        <v>358</v>
      </c>
      <c r="K23" t="s">
        <v>51</v>
      </c>
      <c r="L23" s="69">
        <v>5126762</v>
      </c>
      <c r="M23" s="69">
        <v>5126762</v>
      </c>
      <c r="N23" s="69">
        <v>100</v>
      </c>
      <c r="O23">
        <f>IFERROR(VLOOKUP(A23,'Análisis Físico'!$A$2:$X$9,24,0),0)</f>
        <v>0</v>
      </c>
      <c r="P23" s="13"/>
      <c r="Q23" s="14"/>
      <c r="S23" s="13"/>
      <c r="T23" s="14"/>
    </row>
    <row r="24" spans="1:20">
      <c r="A24" t="s">
        <v>82</v>
      </c>
      <c r="B24" s="1" t="s">
        <v>218</v>
      </c>
      <c r="C24">
        <v>192</v>
      </c>
      <c r="D24" s="21">
        <v>92</v>
      </c>
      <c r="E24" s="21" t="s">
        <v>345</v>
      </c>
      <c r="F24">
        <v>1174</v>
      </c>
      <c r="G24" t="s">
        <v>83</v>
      </c>
      <c r="H24">
        <v>1</v>
      </c>
      <c r="I24">
        <v>0</v>
      </c>
      <c r="J24" t="s">
        <v>84</v>
      </c>
      <c r="K24" t="s">
        <v>51</v>
      </c>
      <c r="L24" s="69">
        <v>3872926505</v>
      </c>
      <c r="M24" s="69">
        <v>2316575039</v>
      </c>
      <c r="N24" s="69">
        <v>59.81</v>
      </c>
      <c r="O24">
        <f>IFERROR(VLOOKUP(A24,'Análisis Físico'!$A$2:$X$9,24,0),0)</f>
        <v>0</v>
      </c>
      <c r="P24" s="13"/>
      <c r="Q24" s="14"/>
      <c r="S24" s="13"/>
      <c r="T24" s="14"/>
    </row>
    <row r="25" spans="1:20">
      <c r="L25" s="59"/>
    </row>
    <row r="26" spans="1:20">
      <c r="L26" s="59"/>
    </row>
    <row r="27" spans="1:20">
      <c r="L27" s="59"/>
    </row>
    <row r="28" spans="1:20">
      <c r="L28" s="59"/>
    </row>
    <row r="29" spans="1:20">
      <c r="L29" s="59"/>
    </row>
    <row r="30" spans="1:20">
      <c r="L30" s="59"/>
    </row>
    <row r="31" spans="1:20">
      <c r="L31" s="59"/>
    </row>
    <row r="32" spans="1:20">
      <c r="L32" s="59"/>
    </row>
    <row r="33" spans="12:12">
      <c r="L33" s="59"/>
    </row>
    <row r="34" spans="12:12">
      <c r="L34" s="59"/>
    </row>
    <row r="35" spans="12:12">
      <c r="L35" s="59"/>
    </row>
    <row r="36" spans="12:12">
      <c r="L36" s="59"/>
    </row>
    <row r="37" spans="12:12">
      <c r="L37" s="59"/>
    </row>
    <row r="38" spans="12:12">
      <c r="L38" s="59"/>
    </row>
    <row r="39" spans="12:12">
      <c r="L39" s="59"/>
    </row>
    <row r="40" spans="12:12">
      <c r="L40" s="59"/>
    </row>
    <row r="41" spans="12:12">
      <c r="L41" s="59"/>
    </row>
    <row r="42" spans="12:12">
      <c r="L42" s="59"/>
    </row>
    <row r="43" spans="12:12">
      <c r="L43" s="59"/>
    </row>
    <row r="44" spans="12:12">
      <c r="L44" s="59"/>
    </row>
    <row r="45" spans="12:12">
      <c r="L45" s="59"/>
    </row>
    <row r="46" spans="12:12">
      <c r="L46" s="59"/>
    </row>
    <row r="47" spans="12:12">
      <c r="L47" s="59"/>
    </row>
    <row r="48" spans="12:12">
      <c r="L48" s="59"/>
    </row>
    <row r="49" spans="12:12">
      <c r="L49" s="59"/>
    </row>
    <row r="50" spans="12:12">
      <c r="L50" s="59"/>
    </row>
    <row r="51" spans="12:12">
      <c r="L51" s="59"/>
    </row>
    <row r="52" spans="12:12">
      <c r="L52" s="59"/>
    </row>
    <row r="53" spans="12:12">
      <c r="L53" s="59"/>
    </row>
    <row r="54" spans="12:12">
      <c r="L54" s="59"/>
    </row>
    <row r="55" spans="12:12">
      <c r="L55" s="59"/>
    </row>
    <row r="56" spans="12:12">
      <c r="L56" s="59"/>
    </row>
    <row r="57" spans="12:12">
      <c r="L57" s="59"/>
    </row>
    <row r="58" spans="12:12">
      <c r="L58" s="59"/>
    </row>
    <row r="59" spans="12:12">
      <c r="L59" s="59"/>
    </row>
    <row r="60" spans="12:12">
      <c r="L60" s="59"/>
    </row>
    <row r="61" spans="12:12">
      <c r="L61" s="59"/>
    </row>
    <row r="62" spans="12:12">
      <c r="L62" s="59"/>
    </row>
    <row r="63" spans="12:12">
      <c r="L63" s="59"/>
    </row>
    <row r="64" spans="12:12">
      <c r="L64" s="59"/>
    </row>
    <row r="65" spans="12:12">
      <c r="L65" s="59"/>
    </row>
    <row r="66" spans="12:12">
      <c r="L66" s="59"/>
    </row>
    <row r="67" spans="12:12">
      <c r="L67" s="59"/>
    </row>
    <row r="68" spans="12:12">
      <c r="L68" s="59"/>
    </row>
    <row r="69" spans="12:12">
      <c r="L69" s="59"/>
    </row>
    <row r="70" spans="12:12">
      <c r="L70" s="59"/>
    </row>
    <row r="71" spans="12:12">
      <c r="L71" s="59"/>
    </row>
    <row r="72" spans="12:12">
      <c r="L72" s="59"/>
    </row>
    <row r="73" spans="12:12">
      <c r="L73" s="59"/>
    </row>
    <row r="74" spans="12:12">
      <c r="L74" s="59"/>
    </row>
    <row r="75" spans="12:12">
      <c r="L75" s="59"/>
    </row>
    <row r="76" spans="12:12">
      <c r="L76" s="59"/>
    </row>
    <row r="77" spans="12:12">
      <c r="L77" s="59"/>
    </row>
    <row r="78" spans="12:12">
      <c r="L78" s="59"/>
    </row>
    <row r="79" spans="12:12">
      <c r="L79" s="59"/>
    </row>
    <row r="80" spans="12:12">
      <c r="L80" s="59"/>
    </row>
    <row r="81" spans="12:12">
      <c r="L81" s="59"/>
    </row>
    <row r="82" spans="12:12">
      <c r="L82" s="59"/>
    </row>
    <row r="83" spans="12:12">
      <c r="L83" s="59"/>
    </row>
    <row r="84" spans="12:12">
      <c r="L84" s="59"/>
    </row>
    <row r="85" spans="12:12">
      <c r="L85" s="59"/>
    </row>
    <row r="86" spans="12:12">
      <c r="L86" s="59"/>
    </row>
    <row r="87" spans="12:12">
      <c r="L87" s="59"/>
    </row>
    <row r="88" spans="12:12">
      <c r="L88" s="59"/>
    </row>
    <row r="89" spans="12:12">
      <c r="L89" s="59"/>
    </row>
    <row r="90" spans="12:12">
      <c r="L90" s="59"/>
    </row>
    <row r="91" spans="12:12">
      <c r="L91" s="59"/>
    </row>
    <row r="92" spans="12:12">
      <c r="L92" s="59"/>
    </row>
    <row r="93" spans="12:12">
      <c r="L93" s="59"/>
    </row>
    <row r="94" spans="12:12">
      <c r="L94" s="59"/>
    </row>
    <row r="95" spans="12:12">
      <c r="L95" s="59"/>
    </row>
    <row r="96" spans="12:12">
      <c r="L96" s="59"/>
    </row>
    <row r="97" spans="12:12">
      <c r="L97" s="59"/>
    </row>
    <row r="98" spans="12:12">
      <c r="L98" s="59"/>
    </row>
    <row r="99" spans="12:12">
      <c r="L99" s="59"/>
    </row>
    <row r="100" spans="12:12">
      <c r="L100" s="59"/>
    </row>
    <row r="101" spans="12:12">
      <c r="L101" s="59"/>
    </row>
    <row r="102" spans="12:12">
      <c r="L102" s="59"/>
    </row>
    <row r="103" spans="12:12">
      <c r="L103" s="59"/>
    </row>
    <row r="104" spans="12:12">
      <c r="L104" s="59"/>
    </row>
    <row r="105" spans="12:12">
      <c r="L105" s="59"/>
    </row>
    <row r="106" spans="12:12">
      <c r="L106" s="59"/>
    </row>
    <row r="107" spans="12:12">
      <c r="L107" s="59"/>
    </row>
    <row r="108" spans="12:12">
      <c r="L108" s="59"/>
    </row>
    <row r="109" spans="12:12">
      <c r="L109" s="59"/>
    </row>
    <row r="110" spans="12:12">
      <c r="L110" s="59"/>
    </row>
    <row r="111" spans="12:12">
      <c r="L111" s="59"/>
    </row>
    <row r="112" spans="12:12">
      <c r="L112" s="59"/>
    </row>
    <row r="113" spans="12:12">
      <c r="L113" s="59"/>
    </row>
    <row r="114" spans="12:12">
      <c r="L114" s="59"/>
    </row>
    <row r="115" spans="12:12">
      <c r="L115" s="59"/>
    </row>
    <row r="116" spans="12:12">
      <c r="L116" s="59"/>
    </row>
    <row r="117" spans="12:12">
      <c r="L117" s="59"/>
    </row>
    <row r="118" spans="12:12">
      <c r="L118" s="59"/>
    </row>
    <row r="119" spans="12:12">
      <c r="L119" s="59"/>
    </row>
    <row r="120" spans="12:12">
      <c r="L120" s="59"/>
    </row>
    <row r="121" spans="12:12">
      <c r="L121" s="59"/>
    </row>
    <row r="122" spans="12:12">
      <c r="L122" s="59"/>
    </row>
    <row r="123" spans="12:12">
      <c r="L123" s="59"/>
    </row>
    <row r="124" spans="12:12">
      <c r="L124" s="59"/>
    </row>
    <row r="125" spans="12:12">
      <c r="L125" s="59"/>
    </row>
    <row r="126" spans="12:12">
      <c r="L126" s="59"/>
    </row>
    <row r="127" spans="12:12">
      <c r="L127" s="59"/>
    </row>
    <row r="128" spans="12:12">
      <c r="L128" s="59"/>
    </row>
    <row r="129" spans="12:12">
      <c r="L129" s="59"/>
    </row>
    <row r="130" spans="12:12">
      <c r="L130" s="59"/>
    </row>
    <row r="131" spans="12:12">
      <c r="L131" s="59"/>
    </row>
    <row r="132" spans="12:12">
      <c r="L132" s="59"/>
    </row>
    <row r="133" spans="12:12">
      <c r="L133" s="59"/>
    </row>
    <row r="134" spans="12:12">
      <c r="L134" s="59"/>
    </row>
    <row r="135" spans="12:12">
      <c r="L135" s="59"/>
    </row>
    <row r="136" spans="12:12">
      <c r="L136" s="59"/>
    </row>
    <row r="137" spans="12:12">
      <c r="L137" s="59"/>
    </row>
    <row r="138" spans="12:12">
      <c r="L138" s="59"/>
    </row>
    <row r="139" spans="12:12">
      <c r="L139" s="59"/>
    </row>
    <row r="140" spans="12:12">
      <c r="L140" s="59"/>
    </row>
    <row r="141" spans="12:12">
      <c r="L141" s="59"/>
    </row>
    <row r="142" spans="12:12">
      <c r="L142" s="59"/>
    </row>
    <row r="143" spans="12:12">
      <c r="L143" s="59"/>
    </row>
    <row r="144" spans="12:12">
      <c r="L144" s="59"/>
    </row>
    <row r="145" spans="12:12">
      <c r="L145" s="59"/>
    </row>
    <row r="146" spans="12:12">
      <c r="L146" s="59"/>
    </row>
    <row r="147" spans="12:12">
      <c r="L147" s="59"/>
    </row>
    <row r="148" spans="12:12">
      <c r="L148" s="59"/>
    </row>
    <row r="149" spans="12:12">
      <c r="L149" s="59"/>
    </row>
    <row r="150" spans="12:12">
      <c r="L150" s="59"/>
    </row>
    <row r="151" spans="12:12">
      <c r="L151" s="59"/>
    </row>
    <row r="152" spans="12:12">
      <c r="L152" s="59"/>
    </row>
    <row r="153" spans="12:12">
      <c r="L153" s="59"/>
    </row>
    <row r="154" spans="12:12">
      <c r="L154" s="59"/>
    </row>
    <row r="155" spans="12:12">
      <c r="L155" s="59"/>
    </row>
    <row r="156" spans="12:12">
      <c r="L156" s="59"/>
    </row>
    <row r="157" spans="12:12">
      <c r="L157" s="59"/>
    </row>
    <row r="158" spans="12:12">
      <c r="L158" s="59"/>
    </row>
    <row r="159" spans="12:12">
      <c r="L159" s="59"/>
    </row>
    <row r="160" spans="12:12">
      <c r="L160" s="59"/>
    </row>
    <row r="161" spans="12:12">
      <c r="L161" s="59"/>
    </row>
    <row r="162" spans="12:12">
      <c r="L162" s="59"/>
    </row>
    <row r="163" spans="12:12">
      <c r="L163" s="59"/>
    </row>
    <row r="164" spans="12:12">
      <c r="L164" s="59"/>
    </row>
    <row r="165" spans="12:12">
      <c r="L165" s="59"/>
    </row>
    <row r="166" spans="12:12">
      <c r="L166" s="59"/>
    </row>
    <row r="167" spans="12:12">
      <c r="L167" s="59"/>
    </row>
    <row r="168" spans="12:12">
      <c r="L168" s="59"/>
    </row>
    <row r="169" spans="12:12">
      <c r="L169" s="59"/>
    </row>
    <row r="170" spans="12:12">
      <c r="L170" s="59"/>
    </row>
    <row r="171" spans="12:12">
      <c r="L171" s="59"/>
    </row>
    <row r="172" spans="12:12">
      <c r="L172" s="59"/>
    </row>
    <row r="173" spans="12:12">
      <c r="L173" s="59"/>
    </row>
    <row r="174" spans="12:12">
      <c r="L174" s="59"/>
    </row>
    <row r="175" spans="12:12">
      <c r="L175" s="59"/>
    </row>
    <row r="176" spans="12:12">
      <c r="L176" s="59"/>
    </row>
    <row r="177" spans="12:12">
      <c r="L177" s="59"/>
    </row>
    <row r="178" spans="12:12">
      <c r="L178" s="59"/>
    </row>
    <row r="179" spans="12:12">
      <c r="L179" s="59"/>
    </row>
    <row r="180" spans="12:12">
      <c r="L180" s="59"/>
    </row>
    <row r="181" spans="12:12">
      <c r="L181" s="59"/>
    </row>
    <row r="182" spans="12:12">
      <c r="L182" s="59"/>
    </row>
    <row r="183" spans="12:12">
      <c r="L183" s="59"/>
    </row>
    <row r="184" spans="12:12">
      <c r="L184" s="59"/>
    </row>
    <row r="185" spans="12:12">
      <c r="L185" s="59"/>
    </row>
    <row r="186" spans="12:12">
      <c r="L186" s="59"/>
    </row>
    <row r="187" spans="12:12">
      <c r="L187" s="59"/>
    </row>
    <row r="188" spans="12:12">
      <c r="L188" s="59"/>
    </row>
    <row r="189" spans="12:12">
      <c r="L189" s="59"/>
    </row>
    <row r="190" spans="12:12">
      <c r="L190" s="59"/>
    </row>
    <row r="191" spans="12:12">
      <c r="L191" s="59"/>
    </row>
    <row r="192" spans="12:12">
      <c r="L192" s="59"/>
    </row>
    <row r="193" spans="12:12">
      <c r="L193" s="59"/>
    </row>
    <row r="194" spans="12:12">
      <c r="L194" s="59"/>
    </row>
    <row r="195" spans="12:12">
      <c r="L195" s="59"/>
    </row>
    <row r="196" spans="12:12">
      <c r="L196" s="59"/>
    </row>
    <row r="197" spans="12:12">
      <c r="L197" s="59"/>
    </row>
    <row r="198" spans="12:12">
      <c r="L198" s="59"/>
    </row>
    <row r="199" spans="12:12">
      <c r="L199" s="59"/>
    </row>
    <row r="200" spans="12:12">
      <c r="L200" s="59"/>
    </row>
    <row r="201" spans="12:12">
      <c r="L201" s="59"/>
    </row>
    <row r="202" spans="12:12">
      <c r="L202" s="59"/>
    </row>
    <row r="203" spans="12:12">
      <c r="L203" s="59"/>
    </row>
    <row r="204" spans="12:12">
      <c r="L204" s="59"/>
    </row>
    <row r="205" spans="12:12">
      <c r="L205" s="59"/>
    </row>
    <row r="206" spans="12:12">
      <c r="L206" s="59"/>
    </row>
    <row r="207" spans="12:12">
      <c r="L207" s="59"/>
    </row>
    <row r="208" spans="12:12">
      <c r="L208" s="59"/>
    </row>
    <row r="209" spans="12:12">
      <c r="L209" s="59"/>
    </row>
    <row r="210" spans="12:12">
      <c r="L210" s="59"/>
    </row>
    <row r="211" spans="12:12">
      <c r="L211" s="59"/>
    </row>
    <row r="212" spans="12:12">
      <c r="L212" s="59"/>
    </row>
    <row r="213" spans="12:12">
      <c r="L213" s="59"/>
    </row>
    <row r="214" spans="12:12">
      <c r="L214" s="59"/>
    </row>
    <row r="215" spans="12:12">
      <c r="L215" s="59"/>
    </row>
    <row r="216" spans="12:12">
      <c r="L216" s="59"/>
    </row>
    <row r="217" spans="12:12">
      <c r="L217" s="59"/>
    </row>
    <row r="218" spans="12:12">
      <c r="L218" s="59"/>
    </row>
    <row r="219" spans="12:12">
      <c r="L219" s="59"/>
    </row>
    <row r="220" spans="12:12">
      <c r="L220" s="59"/>
    </row>
    <row r="221" spans="12:12">
      <c r="L221" s="59"/>
    </row>
    <row r="222" spans="12:12">
      <c r="L222" s="59"/>
    </row>
    <row r="223" spans="12:12">
      <c r="L223" s="59"/>
    </row>
    <row r="224" spans="12:12">
      <c r="L224" s="59"/>
    </row>
    <row r="225" spans="12:12">
      <c r="L225" s="59"/>
    </row>
    <row r="226" spans="12:12">
      <c r="L226" s="59"/>
    </row>
    <row r="227" spans="12:12">
      <c r="L227" s="59"/>
    </row>
    <row r="228" spans="12:12">
      <c r="L228" s="59"/>
    </row>
    <row r="229" spans="12:12">
      <c r="L229" s="59"/>
    </row>
    <row r="230" spans="12:12">
      <c r="L230" s="59"/>
    </row>
    <row r="231" spans="12:12">
      <c r="L231" s="59"/>
    </row>
    <row r="232" spans="12:12">
      <c r="L232" s="59"/>
    </row>
    <row r="233" spans="12:12">
      <c r="L233" s="59"/>
    </row>
    <row r="234" spans="12:12">
      <c r="L234" s="59"/>
    </row>
    <row r="235" spans="12:12">
      <c r="L235" s="59"/>
    </row>
    <row r="236" spans="12:12">
      <c r="L236" s="59"/>
    </row>
    <row r="237" spans="12:12">
      <c r="L237" s="59"/>
    </row>
    <row r="238" spans="12:12">
      <c r="L238" s="59"/>
    </row>
    <row r="239" spans="12:12">
      <c r="L239" s="59"/>
    </row>
    <row r="240" spans="12:12">
      <c r="L240" s="59"/>
    </row>
    <row r="241" spans="12:12">
      <c r="L241" s="59"/>
    </row>
    <row r="242" spans="12:12">
      <c r="L242" s="59"/>
    </row>
    <row r="243" spans="12:12">
      <c r="L243" s="59"/>
    </row>
    <row r="244" spans="12:12">
      <c r="L244" s="59"/>
    </row>
    <row r="245" spans="12:12">
      <c r="L245" s="59"/>
    </row>
    <row r="246" spans="12:12">
      <c r="L246" s="59"/>
    </row>
    <row r="247" spans="12:12">
      <c r="L247" s="59"/>
    </row>
    <row r="248" spans="12:12">
      <c r="L248" s="59"/>
    </row>
    <row r="249" spans="12:12">
      <c r="L249" s="59"/>
    </row>
    <row r="250" spans="12:12">
      <c r="L250" s="59"/>
    </row>
    <row r="251" spans="12:12">
      <c r="L251" s="59"/>
    </row>
    <row r="252" spans="12:12">
      <c r="L252" s="59"/>
    </row>
    <row r="253" spans="12:12">
      <c r="L253" s="59"/>
    </row>
    <row r="254" spans="12:12">
      <c r="L254" s="59"/>
    </row>
    <row r="255" spans="12:12">
      <c r="L255" s="59"/>
    </row>
    <row r="256" spans="12:12">
      <c r="L256" s="59"/>
    </row>
    <row r="257" spans="12:12">
      <c r="L257" s="59"/>
    </row>
    <row r="258" spans="12:12">
      <c r="L258" s="59"/>
    </row>
    <row r="259" spans="12:12">
      <c r="L259" s="59"/>
    </row>
    <row r="260" spans="12:12">
      <c r="L260" s="59"/>
    </row>
    <row r="261" spans="12:12">
      <c r="L261" s="59"/>
    </row>
    <row r="262" spans="12:12">
      <c r="L262" s="59"/>
    </row>
    <row r="263" spans="12:12">
      <c r="L263" s="59"/>
    </row>
    <row r="264" spans="12:12">
      <c r="L264" s="59"/>
    </row>
    <row r="265" spans="12:12">
      <c r="L265" s="59"/>
    </row>
    <row r="266" spans="12:12">
      <c r="L266" s="59"/>
    </row>
    <row r="267" spans="12:12">
      <c r="L267" s="59"/>
    </row>
    <row r="268" spans="12:12">
      <c r="L268" s="59"/>
    </row>
    <row r="269" spans="12:12">
      <c r="L269" s="59"/>
    </row>
    <row r="270" spans="12:12">
      <c r="L270" s="59"/>
    </row>
    <row r="271" spans="12:12">
      <c r="L271" s="59"/>
    </row>
    <row r="272" spans="12:12">
      <c r="L272" s="59"/>
    </row>
    <row r="273" spans="12:12">
      <c r="L273" s="59"/>
    </row>
    <row r="274" spans="12:12">
      <c r="L274" s="59"/>
    </row>
    <row r="275" spans="12:12">
      <c r="L275" s="59"/>
    </row>
    <row r="276" spans="12:12">
      <c r="L276" s="59"/>
    </row>
    <row r="277" spans="12:12">
      <c r="L277" s="59"/>
    </row>
    <row r="278" spans="12:12">
      <c r="L278" s="59"/>
    </row>
    <row r="279" spans="12:12">
      <c r="L279" s="59"/>
    </row>
    <row r="280" spans="12:12">
      <c r="L280" s="59"/>
    </row>
    <row r="281" spans="12:12">
      <c r="L281" s="59"/>
    </row>
    <row r="282" spans="12:12">
      <c r="L282" s="59"/>
    </row>
    <row r="283" spans="12:12">
      <c r="L283" s="59"/>
    </row>
    <row r="284" spans="12:12">
      <c r="L284" s="59"/>
    </row>
    <row r="285" spans="12:12">
      <c r="L285" s="59"/>
    </row>
    <row r="286" spans="12:12">
      <c r="L286" s="59"/>
    </row>
    <row r="287" spans="12:12">
      <c r="L287" s="59"/>
    </row>
    <row r="288" spans="12:12">
      <c r="L288" s="59"/>
    </row>
    <row r="289" spans="12:12">
      <c r="L289" s="59"/>
    </row>
    <row r="290" spans="12:12">
      <c r="L290" s="59"/>
    </row>
    <row r="291" spans="12:12">
      <c r="L291" s="59"/>
    </row>
    <row r="292" spans="12:12">
      <c r="L292" s="59"/>
    </row>
    <row r="293" spans="12:12">
      <c r="L293" s="59"/>
    </row>
    <row r="294" spans="12:12">
      <c r="L294" s="59"/>
    </row>
    <row r="295" spans="12:12">
      <c r="L295" s="59"/>
    </row>
    <row r="296" spans="12:12">
      <c r="L296" s="59"/>
    </row>
    <row r="297" spans="12:12">
      <c r="L297" s="59"/>
    </row>
    <row r="298" spans="12:12">
      <c r="L298" s="59"/>
    </row>
    <row r="299" spans="12:12">
      <c r="L299" s="59"/>
    </row>
    <row r="300" spans="12:12">
      <c r="L300" s="59"/>
    </row>
    <row r="301" spans="12:12">
      <c r="L301" s="59"/>
    </row>
    <row r="302" spans="12:12">
      <c r="L302" s="59"/>
    </row>
    <row r="303" spans="12:12">
      <c r="L303" s="59"/>
    </row>
    <row r="304" spans="12:12">
      <c r="L304" s="59"/>
    </row>
    <row r="305" spans="12:12">
      <c r="L305" s="59"/>
    </row>
    <row r="306" spans="12:12">
      <c r="L306" s="59"/>
    </row>
    <row r="307" spans="12:12">
      <c r="L307" s="59"/>
    </row>
    <row r="308" spans="12:12">
      <c r="L308" s="59"/>
    </row>
    <row r="309" spans="12:12">
      <c r="L309" s="59"/>
    </row>
    <row r="310" spans="12:12">
      <c r="L310" s="59"/>
    </row>
    <row r="311" spans="12:12">
      <c r="L311" s="59"/>
    </row>
    <row r="312" spans="12:12">
      <c r="L312" s="59"/>
    </row>
    <row r="313" spans="12:12">
      <c r="L313" s="59"/>
    </row>
    <row r="314" spans="12:12">
      <c r="L314" s="59"/>
    </row>
    <row r="315" spans="12:12">
      <c r="L315" s="59"/>
    </row>
    <row r="316" spans="12:12">
      <c r="L316" s="59"/>
    </row>
    <row r="317" spans="12:12">
      <c r="L317" s="59"/>
    </row>
    <row r="318" spans="12:12">
      <c r="L318" s="59"/>
    </row>
    <row r="319" spans="12:12">
      <c r="L319" s="59"/>
    </row>
    <row r="320" spans="12:12">
      <c r="L320" s="59"/>
    </row>
    <row r="321" spans="12:12">
      <c r="L321" s="59"/>
    </row>
    <row r="322" spans="12:12">
      <c r="L322" s="59"/>
    </row>
    <row r="323" spans="12:12">
      <c r="L323" s="59"/>
    </row>
    <row r="324" spans="12:12">
      <c r="L324" s="59"/>
    </row>
    <row r="325" spans="12:12">
      <c r="L325" s="59"/>
    </row>
    <row r="326" spans="12:12">
      <c r="L326" s="59"/>
    </row>
    <row r="327" spans="12:12">
      <c r="L327" s="59"/>
    </row>
    <row r="328" spans="12:12">
      <c r="L328" s="59"/>
    </row>
    <row r="329" spans="12:12">
      <c r="L329" s="59"/>
    </row>
    <row r="330" spans="12:12">
      <c r="L330" s="59"/>
    </row>
    <row r="331" spans="12:12">
      <c r="L331" s="59"/>
    </row>
    <row r="332" spans="12:12">
      <c r="L332" s="59"/>
    </row>
    <row r="333" spans="12:12">
      <c r="L333" s="59"/>
    </row>
    <row r="334" spans="12:12">
      <c r="L334" s="59"/>
    </row>
    <row r="335" spans="12:12">
      <c r="L335" s="59"/>
    </row>
    <row r="336" spans="12:12">
      <c r="L336" s="59"/>
    </row>
    <row r="337" spans="12:12">
      <c r="L337" s="59"/>
    </row>
    <row r="338" spans="12:12">
      <c r="L338" s="59"/>
    </row>
    <row r="339" spans="12:12">
      <c r="L339" s="59"/>
    </row>
    <row r="340" spans="12:12">
      <c r="L340" s="59"/>
    </row>
    <row r="341" spans="12:12">
      <c r="L341" s="59"/>
    </row>
    <row r="342" spans="12:12">
      <c r="L342" s="59"/>
    </row>
    <row r="343" spans="12:12">
      <c r="L343" s="59"/>
    </row>
    <row r="344" spans="12:12">
      <c r="L344" s="59"/>
    </row>
    <row r="345" spans="12:12">
      <c r="L345" s="59"/>
    </row>
    <row r="346" spans="12:12">
      <c r="L346" s="59"/>
    </row>
    <row r="347" spans="12:12">
      <c r="L347" s="59"/>
    </row>
    <row r="348" spans="12:12">
      <c r="L348" s="59"/>
    </row>
    <row r="349" spans="12:12">
      <c r="L349" s="59"/>
    </row>
    <row r="350" spans="12:12">
      <c r="L350" s="59"/>
    </row>
    <row r="351" spans="12:12">
      <c r="L351" s="59"/>
    </row>
    <row r="352" spans="12:12">
      <c r="L352" s="59"/>
    </row>
    <row r="353" spans="12:12">
      <c r="L353" s="59"/>
    </row>
    <row r="354" spans="12:12">
      <c r="L354" s="59"/>
    </row>
    <row r="355" spans="12:12">
      <c r="L355" s="59"/>
    </row>
    <row r="356" spans="12:12">
      <c r="L356" s="59"/>
    </row>
    <row r="357" spans="12:12">
      <c r="L357" s="59"/>
    </row>
    <row r="358" spans="12:12">
      <c r="L358" s="59"/>
    </row>
    <row r="359" spans="12:12">
      <c r="L359" s="59"/>
    </row>
    <row r="360" spans="12:12">
      <c r="L360" s="59"/>
    </row>
    <row r="361" spans="12:12">
      <c r="L361" s="59"/>
    </row>
    <row r="362" spans="12:12">
      <c r="L362" s="59"/>
    </row>
    <row r="363" spans="12:12">
      <c r="L363" s="59"/>
    </row>
    <row r="364" spans="12:12">
      <c r="L364" s="59"/>
    </row>
    <row r="365" spans="12:12">
      <c r="L365" s="59"/>
    </row>
    <row r="366" spans="12:12">
      <c r="L366" s="59"/>
    </row>
    <row r="367" spans="12:12">
      <c r="L367" s="59"/>
    </row>
    <row r="368" spans="12:12">
      <c r="L368" s="59"/>
    </row>
    <row r="369" spans="12:12">
      <c r="L369" s="59"/>
    </row>
    <row r="370" spans="12:12">
      <c r="L370" s="59"/>
    </row>
    <row r="371" spans="12:12">
      <c r="L371" s="59"/>
    </row>
    <row r="372" spans="12:12">
      <c r="L372" s="59"/>
    </row>
    <row r="373" spans="12:12">
      <c r="L373" s="59"/>
    </row>
    <row r="374" spans="12:12">
      <c r="L374" s="59"/>
    </row>
    <row r="375" spans="12:12">
      <c r="L375" s="59"/>
    </row>
    <row r="376" spans="12:12">
      <c r="L376" s="59"/>
    </row>
    <row r="377" spans="12:12">
      <c r="L377" s="59"/>
    </row>
    <row r="378" spans="12:12">
      <c r="L378" s="59"/>
    </row>
    <row r="379" spans="12:12">
      <c r="L379" s="59"/>
    </row>
    <row r="380" spans="12:12">
      <c r="L380" s="59"/>
    </row>
    <row r="381" spans="12:12">
      <c r="L381" s="59"/>
    </row>
    <row r="382" spans="12:12">
      <c r="L382" s="59"/>
    </row>
    <row r="383" spans="12:12">
      <c r="L383" s="59"/>
    </row>
    <row r="384" spans="12:12">
      <c r="L384" s="59"/>
    </row>
    <row r="385" spans="12:12">
      <c r="L385" s="59"/>
    </row>
    <row r="386" spans="12:12">
      <c r="L386" s="59"/>
    </row>
    <row r="387" spans="12:12">
      <c r="L387" s="59"/>
    </row>
    <row r="388" spans="12:12">
      <c r="L388" s="59"/>
    </row>
    <row r="389" spans="12:12">
      <c r="L389" s="59"/>
    </row>
    <row r="390" spans="12:12">
      <c r="L390" s="59"/>
    </row>
    <row r="391" spans="12:12">
      <c r="L391" s="59"/>
    </row>
    <row r="392" spans="12:12">
      <c r="L392" s="59"/>
    </row>
    <row r="393" spans="12:12">
      <c r="L393" s="59"/>
    </row>
    <row r="394" spans="12:12">
      <c r="L394" s="59"/>
    </row>
    <row r="395" spans="12:12">
      <c r="L395" s="59"/>
    </row>
    <row r="396" spans="12:12">
      <c r="L396" s="59"/>
    </row>
    <row r="397" spans="12:12">
      <c r="L397" s="59"/>
    </row>
    <row r="398" spans="12:12">
      <c r="L398" s="59"/>
    </row>
    <row r="399" spans="12:12">
      <c r="L399" s="59"/>
    </row>
    <row r="400" spans="12:12">
      <c r="L400" s="59"/>
    </row>
    <row r="401" spans="12:12">
      <c r="L401" s="59"/>
    </row>
    <row r="402" spans="12:12">
      <c r="L402" s="59"/>
    </row>
    <row r="403" spans="12:12">
      <c r="L403" s="59"/>
    </row>
    <row r="404" spans="12:12">
      <c r="L404" s="59"/>
    </row>
    <row r="405" spans="12:12">
      <c r="L405" s="59"/>
    </row>
    <row r="406" spans="12:12">
      <c r="L406" s="59"/>
    </row>
    <row r="407" spans="12:12">
      <c r="L407" s="59"/>
    </row>
    <row r="408" spans="12:12">
      <c r="L408" s="59"/>
    </row>
    <row r="409" spans="12:12">
      <c r="L409" s="59"/>
    </row>
    <row r="410" spans="12:12">
      <c r="L410" s="59"/>
    </row>
    <row r="411" spans="12:12">
      <c r="L411" s="59"/>
    </row>
    <row r="412" spans="12:12">
      <c r="L412" s="59"/>
    </row>
    <row r="413" spans="12:12">
      <c r="L413" s="59"/>
    </row>
    <row r="414" spans="12:12">
      <c r="L414" s="59"/>
    </row>
    <row r="415" spans="12:12">
      <c r="L415" s="59"/>
    </row>
    <row r="416" spans="12:12">
      <c r="L416" s="59"/>
    </row>
    <row r="417" spans="12:12">
      <c r="L417" s="59"/>
    </row>
    <row r="418" spans="12:12">
      <c r="L418" s="59"/>
    </row>
    <row r="419" spans="12:12">
      <c r="L419" s="59"/>
    </row>
    <row r="420" spans="12:12">
      <c r="L420" s="59"/>
    </row>
    <row r="421" spans="12:12">
      <c r="L421" s="59"/>
    </row>
    <row r="422" spans="12:12">
      <c r="L422" s="59"/>
    </row>
    <row r="423" spans="12:12">
      <c r="L423" s="59"/>
    </row>
    <row r="424" spans="12:12">
      <c r="L424" s="59"/>
    </row>
    <row r="425" spans="12:12">
      <c r="L425" s="59"/>
    </row>
    <row r="426" spans="12:12">
      <c r="L426" s="59"/>
    </row>
    <row r="427" spans="12:12">
      <c r="L427" s="59"/>
    </row>
  </sheetData>
  <autoFilter ref="A1:T24"/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Dominios!$B$50:$B$59</xm:f>
          </x14:formula1>
          <xm:sqref>Q2:Q24</xm:sqref>
        </x14:dataValidation>
        <x14:dataValidation type="list" allowBlank="1" showInputMessage="1" showErrorMessage="1">
          <x14:formula1>
            <xm:f>Dominios!$B$35:$B$46</xm:f>
          </x14:formula1>
          <xm:sqref>P2:P24</xm:sqref>
        </x14:dataValidation>
        <x14:dataValidation type="list" allowBlank="1" showInputMessage="1" showErrorMessage="1">
          <x14:formula1>
            <xm:f>Dominios!$B$63:$B$75</xm:f>
          </x14:formula1>
          <xm:sqref>S2:S24</xm:sqref>
        </x14:dataValidation>
        <x14:dataValidation type="list" allowBlank="1" showInputMessage="1" showErrorMessage="1">
          <x14:formula1>
            <xm:f>Dominios!$B$79:$B$88</xm:f>
          </x14:formula1>
          <xm:sqref>T2:T24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89"/>
  <sheetViews>
    <sheetView zoomScaleNormal="100" workbookViewId="0"/>
  </sheetViews>
  <sheetFormatPr baseColWidth="10" defaultRowHeight="15"/>
  <cols>
    <col min="2" max="2" width="142.42578125" customWidth="1"/>
    <col min="4" max="4" width="1.85546875" customWidth="1"/>
    <col min="5" max="6" width="16.42578125" customWidth="1"/>
    <col min="7" max="7" width="19.5703125" customWidth="1"/>
    <col min="9" max="9" width="19.140625" bestFit="1" customWidth="1"/>
    <col min="10" max="10" width="69.85546875" bestFit="1" customWidth="1"/>
  </cols>
  <sheetData>
    <row r="2" spans="1:12">
      <c r="B2" s="25" t="s">
        <v>243</v>
      </c>
    </row>
    <row r="3" spans="1:12" ht="15.75" thickBot="1">
      <c r="E3" t="s">
        <v>179</v>
      </c>
      <c r="I3" t="s">
        <v>103</v>
      </c>
      <c r="L3" t="s">
        <v>244</v>
      </c>
    </row>
    <row r="4" spans="1:12">
      <c r="A4" s="12" t="s">
        <v>256</v>
      </c>
      <c r="B4" s="33" t="s">
        <v>250</v>
      </c>
      <c r="E4" t="s">
        <v>178</v>
      </c>
      <c r="F4" t="s">
        <v>177</v>
      </c>
      <c r="I4" t="s">
        <v>192</v>
      </c>
      <c r="J4" t="s">
        <v>193</v>
      </c>
      <c r="L4" t="s">
        <v>245</v>
      </c>
    </row>
    <row r="5" spans="1:12">
      <c r="B5" s="34" t="s">
        <v>258</v>
      </c>
      <c r="E5">
        <v>198</v>
      </c>
      <c r="F5" s="11" t="s">
        <v>176</v>
      </c>
      <c r="G5" s="11" t="s">
        <v>176</v>
      </c>
      <c r="I5">
        <v>102</v>
      </c>
      <c r="J5" t="s">
        <v>194</v>
      </c>
      <c r="L5" t="s">
        <v>246</v>
      </c>
    </row>
    <row r="6" spans="1:12">
      <c r="B6" s="35" t="s">
        <v>259</v>
      </c>
      <c r="E6">
        <v>85</v>
      </c>
      <c r="F6" s="11" t="s">
        <v>175</v>
      </c>
      <c r="G6" s="11" t="s">
        <v>174</v>
      </c>
      <c r="I6">
        <v>104</v>
      </c>
      <c r="J6" t="s">
        <v>195</v>
      </c>
      <c r="L6" t="s">
        <v>247</v>
      </c>
    </row>
    <row r="7" spans="1:12">
      <c r="B7" s="36" t="s">
        <v>260</v>
      </c>
      <c r="E7">
        <v>98</v>
      </c>
      <c r="F7" s="11" t="s">
        <v>173</v>
      </c>
      <c r="G7" s="11" t="s">
        <v>172</v>
      </c>
      <c r="I7">
        <v>105</v>
      </c>
      <c r="J7" t="s">
        <v>196</v>
      </c>
      <c r="L7" t="s">
        <v>248</v>
      </c>
    </row>
    <row r="8" spans="1:12">
      <c r="B8" s="37" t="s">
        <v>261</v>
      </c>
      <c r="E8">
        <v>87</v>
      </c>
      <c r="F8" s="11" t="s">
        <v>171</v>
      </c>
      <c r="G8" s="11" t="s">
        <v>170</v>
      </c>
      <c r="I8">
        <v>110</v>
      </c>
      <c r="J8" t="s">
        <v>197</v>
      </c>
    </row>
    <row r="9" spans="1:12">
      <c r="B9" s="35" t="s">
        <v>262</v>
      </c>
      <c r="E9">
        <v>90</v>
      </c>
      <c r="F9" s="11" t="s">
        <v>169</v>
      </c>
      <c r="G9" s="11" t="s">
        <v>168</v>
      </c>
      <c r="I9">
        <v>111</v>
      </c>
      <c r="J9" t="s">
        <v>198</v>
      </c>
    </row>
    <row r="10" spans="1:12">
      <c r="B10" s="35" t="s">
        <v>263</v>
      </c>
      <c r="E10">
        <v>95</v>
      </c>
      <c r="F10" s="11" t="s">
        <v>167</v>
      </c>
      <c r="G10" s="11" t="s">
        <v>166</v>
      </c>
      <c r="I10">
        <v>112</v>
      </c>
      <c r="J10" t="s">
        <v>199</v>
      </c>
    </row>
    <row r="11" spans="1:12">
      <c r="B11" s="37" t="s">
        <v>264</v>
      </c>
      <c r="E11">
        <v>89</v>
      </c>
      <c r="F11" s="11" t="s">
        <v>165</v>
      </c>
      <c r="G11" s="11" t="s">
        <v>164</v>
      </c>
      <c r="I11">
        <v>113</v>
      </c>
      <c r="J11" t="s">
        <v>200</v>
      </c>
    </row>
    <row r="12" spans="1:12">
      <c r="B12" s="38" t="s">
        <v>265</v>
      </c>
      <c r="E12">
        <v>96</v>
      </c>
      <c r="F12" s="11" t="s">
        <v>163</v>
      </c>
      <c r="G12" s="11" t="s">
        <v>162</v>
      </c>
      <c r="I12">
        <v>117</v>
      </c>
      <c r="J12" t="s">
        <v>201</v>
      </c>
    </row>
    <row r="13" spans="1:12" ht="28.5">
      <c r="B13" s="39" t="s">
        <v>266</v>
      </c>
      <c r="E13">
        <v>93</v>
      </c>
      <c r="F13" s="11" t="s">
        <v>161</v>
      </c>
      <c r="G13" s="11" t="s">
        <v>160</v>
      </c>
      <c r="I13">
        <v>118</v>
      </c>
      <c r="J13" t="s">
        <v>202</v>
      </c>
    </row>
    <row r="14" spans="1:12">
      <c r="B14" s="36" t="s">
        <v>350</v>
      </c>
      <c r="E14">
        <v>88</v>
      </c>
      <c r="F14" s="11" t="s">
        <v>159</v>
      </c>
      <c r="G14" s="11" t="s">
        <v>158</v>
      </c>
      <c r="I14">
        <v>119</v>
      </c>
      <c r="J14" t="s">
        <v>203</v>
      </c>
    </row>
    <row r="15" spans="1:12">
      <c r="B15" s="36" t="s">
        <v>351</v>
      </c>
      <c r="E15">
        <v>100</v>
      </c>
      <c r="F15" s="11" t="s">
        <v>157</v>
      </c>
      <c r="G15" s="11" t="s">
        <v>156</v>
      </c>
      <c r="I15">
        <v>120</v>
      </c>
      <c r="J15" t="s">
        <v>204</v>
      </c>
    </row>
    <row r="16" spans="1:12">
      <c r="B16" s="41" t="s">
        <v>352</v>
      </c>
      <c r="E16">
        <v>92</v>
      </c>
      <c r="F16" s="11" t="s">
        <v>155</v>
      </c>
      <c r="G16" s="11" t="s">
        <v>154</v>
      </c>
      <c r="I16">
        <v>121</v>
      </c>
      <c r="J16" t="s">
        <v>205</v>
      </c>
    </row>
    <row r="17" spans="2:10">
      <c r="E17">
        <v>94</v>
      </c>
      <c r="F17" s="11" t="s">
        <v>153</v>
      </c>
      <c r="G17" s="11" t="s">
        <v>152</v>
      </c>
      <c r="I17">
        <v>122</v>
      </c>
      <c r="J17" t="s">
        <v>206</v>
      </c>
    </row>
    <row r="18" spans="2:10" ht="15.75" thickBot="1">
      <c r="E18">
        <v>102</v>
      </c>
      <c r="F18" s="11" t="s">
        <v>151</v>
      </c>
      <c r="G18" s="11" t="s">
        <v>150</v>
      </c>
      <c r="I18">
        <v>125</v>
      </c>
      <c r="J18" t="s">
        <v>207</v>
      </c>
    </row>
    <row r="19" spans="2:10">
      <c r="B19" s="33" t="s">
        <v>251</v>
      </c>
      <c r="E19">
        <v>101</v>
      </c>
      <c r="F19" s="11" t="s">
        <v>149</v>
      </c>
      <c r="G19" s="11" t="s">
        <v>148</v>
      </c>
      <c r="I19">
        <v>126</v>
      </c>
      <c r="J19" t="s">
        <v>208</v>
      </c>
    </row>
    <row r="20" spans="2:10" ht="30.75" customHeight="1">
      <c r="B20" s="42" t="s">
        <v>323</v>
      </c>
      <c r="E20">
        <v>91</v>
      </c>
      <c r="F20" s="11" t="s">
        <v>147</v>
      </c>
      <c r="G20" s="11" t="s">
        <v>146</v>
      </c>
      <c r="I20">
        <v>127</v>
      </c>
      <c r="J20" t="s">
        <v>209</v>
      </c>
    </row>
    <row r="21" spans="2:10">
      <c r="B21" s="42" t="s">
        <v>332</v>
      </c>
      <c r="I21">
        <v>131</v>
      </c>
      <c r="J21" t="s">
        <v>210</v>
      </c>
    </row>
    <row r="22" spans="2:10">
      <c r="B22" s="43" t="s">
        <v>333</v>
      </c>
      <c r="E22" s="53" t="s">
        <v>190</v>
      </c>
      <c r="I22">
        <v>136</v>
      </c>
      <c r="J22" t="s">
        <v>211</v>
      </c>
    </row>
    <row r="23" spans="2:10" ht="29.25">
      <c r="B23" s="43" t="s">
        <v>334</v>
      </c>
      <c r="E23" s="54" t="s">
        <v>191</v>
      </c>
      <c r="F23" s="22" t="s">
        <v>183</v>
      </c>
      <c r="I23">
        <v>137</v>
      </c>
      <c r="J23" t="s">
        <v>212</v>
      </c>
    </row>
    <row r="24" spans="2:10">
      <c r="B24" s="42" t="s">
        <v>335</v>
      </c>
      <c r="E24" s="54" t="s">
        <v>301</v>
      </c>
      <c r="F24" s="22" t="s">
        <v>184</v>
      </c>
      <c r="I24">
        <v>200</v>
      </c>
      <c r="J24" t="s">
        <v>213</v>
      </c>
    </row>
    <row r="25" spans="2:10">
      <c r="B25" s="44" t="s">
        <v>336</v>
      </c>
      <c r="E25" s="54" t="s">
        <v>302</v>
      </c>
      <c r="F25" s="22" t="s">
        <v>185</v>
      </c>
      <c r="I25">
        <v>201</v>
      </c>
      <c r="J25" t="s">
        <v>214</v>
      </c>
    </row>
    <row r="26" spans="2:10">
      <c r="B26" s="44" t="s">
        <v>337</v>
      </c>
      <c r="E26" s="54" t="s">
        <v>303</v>
      </c>
      <c r="F26" s="22" t="s">
        <v>186</v>
      </c>
      <c r="I26">
        <v>203</v>
      </c>
      <c r="J26" t="s">
        <v>215</v>
      </c>
    </row>
    <row r="27" spans="2:10">
      <c r="B27" s="44" t="s">
        <v>338</v>
      </c>
      <c r="E27" s="54" t="s">
        <v>304</v>
      </c>
      <c r="F27" s="22" t="s">
        <v>187</v>
      </c>
      <c r="I27">
        <v>204</v>
      </c>
      <c r="J27" t="s">
        <v>216</v>
      </c>
    </row>
    <row r="28" spans="2:10">
      <c r="B28" s="38" t="s">
        <v>339</v>
      </c>
      <c r="E28" s="54" t="s">
        <v>305</v>
      </c>
      <c r="F28" s="22" t="s">
        <v>188</v>
      </c>
      <c r="I28">
        <v>206</v>
      </c>
      <c r="J28" t="s">
        <v>217</v>
      </c>
    </row>
    <row r="29" spans="2:10" ht="28.5">
      <c r="B29" s="45" t="s">
        <v>340</v>
      </c>
      <c r="E29" s="54" t="s">
        <v>306</v>
      </c>
      <c r="F29" s="22" t="s">
        <v>189</v>
      </c>
      <c r="I29">
        <v>208</v>
      </c>
      <c r="J29" t="s">
        <v>218</v>
      </c>
    </row>
    <row r="30" spans="2:10">
      <c r="B30" s="44" t="s">
        <v>341</v>
      </c>
      <c r="E30" s="55"/>
      <c r="I30">
        <v>211</v>
      </c>
      <c r="J30" t="s">
        <v>219</v>
      </c>
    </row>
    <row r="31" spans="2:10">
      <c r="E31" s="62"/>
      <c r="F31" s="66" t="s">
        <v>320</v>
      </c>
      <c r="G31" s="62"/>
      <c r="H31" s="62"/>
      <c r="I31">
        <v>213</v>
      </c>
      <c r="J31" t="s">
        <v>220</v>
      </c>
    </row>
    <row r="32" spans="2:10">
      <c r="E32" s="62"/>
      <c r="F32" s="63" t="s">
        <v>314</v>
      </c>
      <c r="G32" s="63" t="s">
        <v>313</v>
      </c>
      <c r="H32" s="63" t="s">
        <v>315</v>
      </c>
      <c r="I32">
        <v>214</v>
      </c>
      <c r="J32" t="s">
        <v>221</v>
      </c>
    </row>
    <row r="33" spans="2:10" ht="15.75" thickBot="1">
      <c r="E33" s="62" t="s">
        <v>321</v>
      </c>
      <c r="F33" s="62">
        <v>4</v>
      </c>
      <c r="G33" s="62">
        <v>14</v>
      </c>
      <c r="H33" s="62">
        <v>16</v>
      </c>
      <c r="I33">
        <v>215</v>
      </c>
      <c r="J33" t="s">
        <v>222</v>
      </c>
    </row>
    <row r="34" spans="2:10">
      <c r="B34" s="46" t="s">
        <v>252</v>
      </c>
      <c r="E34" s="62" t="s">
        <v>322</v>
      </c>
      <c r="F34" s="62">
        <v>3</v>
      </c>
      <c r="G34" s="62">
        <v>13</v>
      </c>
      <c r="H34" s="62">
        <v>13</v>
      </c>
      <c r="I34">
        <v>216</v>
      </c>
      <c r="J34" t="s">
        <v>223</v>
      </c>
    </row>
    <row r="35" spans="2:10">
      <c r="B35" s="47" t="s">
        <v>267</v>
      </c>
      <c r="E35" s="62"/>
      <c r="F35" s="68">
        <f>+F34/F33</f>
        <v>0.75</v>
      </c>
      <c r="G35" s="68">
        <f>+G34/G33</f>
        <v>0.9285714285714286</v>
      </c>
      <c r="H35" s="68">
        <f>+H34/H33</f>
        <v>0.8125</v>
      </c>
      <c r="I35">
        <v>217</v>
      </c>
      <c r="J35" t="s">
        <v>224</v>
      </c>
    </row>
    <row r="36" spans="2:10">
      <c r="B36" s="47" t="s">
        <v>268</v>
      </c>
      <c r="E36" s="62" t="s">
        <v>316</v>
      </c>
      <c r="F36" s="64">
        <f>+INT($E$37*F35*100)</f>
        <v>63</v>
      </c>
      <c r="G36" s="64">
        <f>+INT($E$37*G35*100)</f>
        <v>78</v>
      </c>
      <c r="H36" s="64">
        <f>+INT($E$37*H35*100)</f>
        <v>69</v>
      </c>
      <c r="I36">
        <v>218</v>
      </c>
      <c r="J36" t="s">
        <v>225</v>
      </c>
    </row>
    <row r="37" spans="2:10">
      <c r="B37" s="47" t="s">
        <v>269</v>
      </c>
      <c r="E37" s="65">
        <v>0.85</v>
      </c>
      <c r="F37" s="62"/>
      <c r="G37" s="62"/>
      <c r="H37" s="62"/>
      <c r="I37">
        <v>219</v>
      </c>
      <c r="J37" t="s">
        <v>226</v>
      </c>
    </row>
    <row r="38" spans="2:10">
      <c r="B38" s="47" t="s">
        <v>270</v>
      </c>
      <c r="I38">
        <v>220</v>
      </c>
      <c r="J38" t="s">
        <v>227</v>
      </c>
    </row>
    <row r="39" spans="2:10">
      <c r="B39" s="47" t="s">
        <v>324</v>
      </c>
      <c r="I39">
        <v>221</v>
      </c>
      <c r="J39" t="s">
        <v>228</v>
      </c>
    </row>
    <row r="40" spans="2:10">
      <c r="B40" s="47" t="s">
        <v>271</v>
      </c>
      <c r="I40">
        <v>222</v>
      </c>
      <c r="J40" t="s">
        <v>229</v>
      </c>
    </row>
    <row r="41" spans="2:10">
      <c r="B41" s="40" t="s">
        <v>272</v>
      </c>
      <c r="I41">
        <v>226</v>
      </c>
      <c r="J41" t="s">
        <v>230</v>
      </c>
    </row>
    <row r="42" spans="2:10">
      <c r="B42" s="37" t="s">
        <v>273</v>
      </c>
      <c r="I42">
        <v>227</v>
      </c>
      <c r="J42" t="s">
        <v>231</v>
      </c>
    </row>
    <row r="43" spans="2:10">
      <c r="B43" s="48" t="s">
        <v>274</v>
      </c>
      <c r="I43">
        <v>228</v>
      </c>
      <c r="J43" t="s">
        <v>232</v>
      </c>
    </row>
    <row r="44" spans="2:10">
      <c r="B44" s="48" t="s">
        <v>275</v>
      </c>
      <c r="I44">
        <v>229</v>
      </c>
      <c r="J44" t="s">
        <v>233</v>
      </c>
    </row>
    <row r="45" spans="2:10">
      <c r="B45" s="48" t="s">
        <v>276</v>
      </c>
      <c r="I45">
        <v>230</v>
      </c>
      <c r="J45" t="s">
        <v>234</v>
      </c>
    </row>
    <row r="46" spans="2:10">
      <c r="B46" s="41" t="s">
        <v>277</v>
      </c>
      <c r="I46">
        <v>235</v>
      </c>
      <c r="J46" t="s">
        <v>235</v>
      </c>
    </row>
    <row r="47" spans="2:10">
      <c r="I47">
        <v>240</v>
      </c>
      <c r="J47" t="s">
        <v>236</v>
      </c>
    </row>
    <row r="48" spans="2:10" ht="15.75" thickBot="1">
      <c r="I48">
        <v>260</v>
      </c>
      <c r="J48" t="s">
        <v>237</v>
      </c>
    </row>
    <row r="49" spans="2:10">
      <c r="B49" s="46" t="s">
        <v>253</v>
      </c>
      <c r="I49">
        <v>261</v>
      </c>
      <c r="J49" t="s">
        <v>238</v>
      </c>
    </row>
    <row r="50" spans="2:10" ht="29.25">
      <c r="B50" s="42" t="s">
        <v>325</v>
      </c>
      <c r="I50">
        <v>262</v>
      </c>
      <c r="J50" t="s">
        <v>239</v>
      </c>
    </row>
    <row r="51" spans="2:10">
      <c r="B51" s="42" t="s">
        <v>278</v>
      </c>
      <c r="I51">
        <v>263</v>
      </c>
      <c r="J51" t="s">
        <v>240</v>
      </c>
    </row>
    <row r="52" spans="2:10">
      <c r="B52" s="43" t="s">
        <v>326</v>
      </c>
      <c r="I52">
        <v>265</v>
      </c>
      <c r="J52" t="s">
        <v>241</v>
      </c>
    </row>
    <row r="53" spans="2:10" ht="29.25">
      <c r="B53" s="43" t="s">
        <v>279</v>
      </c>
      <c r="I53">
        <v>266</v>
      </c>
      <c r="J53" t="s">
        <v>242</v>
      </c>
    </row>
    <row r="54" spans="2:10">
      <c r="B54" s="49" t="s">
        <v>257</v>
      </c>
    </row>
    <row r="55" spans="2:10">
      <c r="B55" s="50" t="s">
        <v>280</v>
      </c>
    </row>
    <row r="56" spans="2:10">
      <c r="B56" s="49" t="s">
        <v>281</v>
      </c>
    </row>
    <row r="57" spans="2:10">
      <c r="B57" s="49" t="s">
        <v>282</v>
      </c>
    </row>
    <row r="58" spans="2:10" ht="29.25">
      <c r="B58" s="43" t="s">
        <v>327</v>
      </c>
    </row>
    <row r="59" spans="2:10">
      <c r="B59" s="49" t="s">
        <v>104</v>
      </c>
    </row>
    <row r="61" spans="2:10" ht="15.75" thickBot="1"/>
    <row r="62" spans="2:10">
      <c r="B62" s="51" t="s">
        <v>254</v>
      </c>
    </row>
    <row r="63" spans="2:10">
      <c r="B63" s="47" t="s">
        <v>258</v>
      </c>
    </row>
    <row r="64" spans="2:10">
      <c r="B64" s="47" t="s">
        <v>283</v>
      </c>
    </row>
    <row r="65" spans="2:2">
      <c r="B65" s="47" t="s">
        <v>284</v>
      </c>
    </row>
    <row r="66" spans="2:2">
      <c r="B66" s="52" t="s">
        <v>285</v>
      </c>
    </row>
    <row r="67" spans="2:2">
      <c r="B67" s="47" t="s">
        <v>286</v>
      </c>
    </row>
    <row r="68" spans="2:2">
      <c r="B68" s="47" t="s">
        <v>287</v>
      </c>
    </row>
    <row r="69" spans="2:2">
      <c r="B69" s="48" t="s">
        <v>288</v>
      </c>
    </row>
    <row r="70" spans="2:2">
      <c r="B70" s="48" t="s">
        <v>289</v>
      </c>
    </row>
    <row r="71" spans="2:2">
      <c r="B71" s="48" t="s">
        <v>290</v>
      </c>
    </row>
    <row r="72" spans="2:2">
      <c r="B72" s="48" t="s">
        <v>291</v>
      </c>
    </row>
    <row r="73" spans="2:2">
      <c r="B73" s="47" t="s">
        <v>292</v>
      </c>
    </row>
    <row r="74" spans="2:2">
      <c r="B74" s="47" t="s">
        <v>293</v>
      </c>
    </row>
    <row r="75" spans="2:2">
      <c r="B75" s="47" t="s">
        <v>294</v>
      </c>
    </row>
    <row r="77" spans="2:2" ht="15.75" thickBot="1"/>
    <row r="78" spans="2:2">
      <c r="B78" s="51" t="s">
        <v>255</v>
      </c>
    </row>
    <row r="79" spans="2:2" ht="29.25">
      <c r="B79" s="49" t="s">
        <v>328</v>
      </c>
    </row>
    <row r="80" spans="2:2">
      <c r="B80" s="49" t="s">
        <v>329</v>
      </c>
    </row>
    <row r="81" spans="2:2">
      <c r="B81" s="49" t="s">
        <v>295</v>
      </c>
    </row>
    <row r="82" spans="2:2">
      <c r="B82" s="49" t="s">
        <v>296</v>
      </c>
    </row>
    <row r="83" spans="2:2">
      <c r="B83" s="49" t="s">
        <v>297</v>
      </c>
    </row>
    <row r="84" spans="2:2">
      <c r="B84" s="49" t="s">
        <v>330</v>
      </c>
    </row>
    <row r="85" spans="2:2">
      <c r="B85" s="49" t="s">
        <v>298</v>
      </c>
    </row>
    <row r="86" spans="2:2">
      <c r="B86" s="49" t="s">
        <v>331</v>
      </c>
    </row>
    <row r="87" spans="2:2">
      <c r="B87" s="38" t="s">
        <v>299</v>
      </c>
    </row>
    <row r="88" spans="2:2">
      <c r="B88" s="49" t="s">
        <v>300</v>
      </c>
    </row>
    <row r="89" spans="2:2">
      <c r="B89" s="32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29"/>
  <sheetViews>
    <sheetView workbookViewId="0">
      <selection activeCell="B36" sqref="B36"/>
    </sheetView>
  </sheetViews>
  <sheetFormatPr baseColWidth="10" defaultRowHeight="15"/>
  <cols>
    <col min="1" max="1" width="17.42578125" bestFit="1" customWidth="1"/>
  </cols>
  <sheetData>
    <row r="3" spans="1:1">
      <c r="A3" s="20" t="s">
        <v>177</v>
      </c>
    </row>
    <row r="4" spans="1:1">
      <c r="A4" s="11">
        <v>0</v>
      </c>
    </row>
    <row r="5" spans="1:1">
      <c r="A5" s="11">
        <v>210</v>
      </c>
    </row>
    <row r="6" spans="1:1">
      <c r="A6" s="11">
        <v>379</v>
      </c>
    </row>
    <row r="7" spans="1:1">
      <c r="A7" s="11">
        <v>397</v>
      </c>
    </row>
    <row r="8" spans="1:1">
      <c r="A8" s="11">
        <v>403</v>
      </c>
    </row>
    <row r="9" spans="1:1">
      <c r="A9" s="11">
        <v>405</v>
      </c>
    </row>
    <row r="10" spans="1:1">
      <c r="A10" s="11">
        <v>408</v>
      </c>
    </row>
    <row r="11" spans="1:1">
      <c r="A11" s="11">
        <v>409</v>
      </c>
    </row>
    <row r="12" spans="1:1">
      <c r="A12" s="11">
        <v>422</v>
      </c>
    </row>
    <row r="13" spans="1:1">
      <c r="A13" s="11">
        <v>525</v>
      </c>
    </row>
    <row r="14" spans="1:1">
      <c r="A14" s="11">
        <v>526</v>
      </c>
    </row>
    <row r="15" spans="1:1">
      <c r="A15" s="11">
        <v>527</v>
      </c>
    </row>
    <row r="16" spans="1:1">
      <c r="A16" s="11">
        <v>528</v>
      </c>
    </row>
    <row r="17" spans="1:1">
      <c r="A17" s="11">
        <v>529</v>
      </c>
    </row>
    <row r="18" spans="1:1">
      <c r="A18" s="11">
        <v>536</v>
      </c>
    </row>
    <row r="19" spans="1:1">
      <c r="A19" s="11">
        <v>537</v>
      </c>
    </row>
    <row r="20" spans="1:1">
      <c r="A20" s="11">
        <v>539</v>
      </c>
    </row>
    <row r="21" spans="1:1">
      <c r="A21" s="11">
        <v>544</v>
      </c>
    </row>
    <row r="22" spans="1:1">
      <c r="A22" s="11">
        <v>546</v>
      </c>
    </row>
    <row r="23" spans="1:1">
      <c r="A23" s="11">
        <v>70</v>
      </c>
    </row>
    <row r="24" spans="1:1">
      <c r="A24" s="11">
        <v>72</v>
      </c>
    </row>
    <row r="25" spans="1:1">
      <c r="A25" s="11">
        <v>75</v>
      </c>
    </row>
    <row r="26" spans="1:1">
      <c r="A26" s="11">
        <v>92</v>
      </c>
    </row>
    <row r="27" spans="1:1">
      <c r="A27" s="11">
        <v>96</v>
      </c>
    </row>
    <row r="28" spans="1:1">
      <c r="A28" s="11">
        <v>132</v>
      </c>
    </row>
    <row r="29" spans="1:1">
      <c r="A29" s="11">
        <v>134</v>
      </c>
    </row>
    <row r="30" spans="1:1">
      <c r="A30" s="11">
        <v>135</v>
      </c>
    </row>
    <row r="31" spans="1:1">
      <c r="A31" s="11">
        <v>146</v>
      </c>
    </row>
    <row r="32" spans="1:1">
      <c r="A32" s="11">
        <v>147</v>
      </c>
    </row>
    <row r="33" spans="1:1">
      <c r="A33" s="11">
        <v>215</v>
      </c>
    </row>
    <row r="34" spans="1:1">
      <c r="A34" s="11">
        <v>216</v>
      </c>
    </row>
    <row r="35" spans="1:1">
      <c r="A35" s="11">
        <v>218</v>
      </c>
    </row>
    <row r="36" spans="1:1">
      <c r="A36" s="11">
        <v>219</v>
      </c>
    </row>
    <row r="37" spans="1:1">
      <c r="A37" s="11">
        <v>220</v>
      </c>
    </row>
    <row r="38" spans="1:1">
      <c r="A38" s="11">
        <v>221</v>
      </c>
    </row>
    <row r="39" spans="1:1">
      <c r="A39" s="11">
        <v>156</v>
      </c>
    </row>
    <row r="40" spans="1:1">
      <c r="A40" s="11">
        <v>160</v>
      </c>
    </row>
    <row r="41" spans="1:1">
      <c r="A41" s="11">
        <v>24</v>
      </c>
    </row>
    <row r="42" spans="1:1">
      <c r="A42" s="11">
        <v>32</v>
      </c>
    </row>
    <row r="43" spans="1:1">
      <c r="A43" s="11">
        <v>1</v>
      </c>
    </row>
    <row r="44" spans="1:1">
      <c r="A44" s="11">
        <v>2</v>
      </c>
    </row>
    <row r="45" spans="1:1">
      <c r="A45" s="11">
        <v>3</v>
      </c>
    </row>
    <row r="46" spans="1:1">
      <c r="A46" s="11">
        <v>4</v>
      </c>
    </row>
    <row r="47" spans="1:1">
      <c r="A47" s="11">
        <v>6</v>
      </c>
    </row>
    <row r="48" spans="1:1">
      <c r="A48" s="11">
        <v>8</v>
      </c>
    </row>
    <row r="49" spans="1:1">
      <c r="A49" s="11">
        <v>9</v>
      </c>
    </row>
    <row r="50" spans="1:1">
      <c r="A50" s="11">
        <v>10</v>
      </c>
    </row>
    <row r="51" spans="1:1">
      <c r="A51" s="11">
        <v>12</v>
      </c>
    </row>
    <row r="52" spans="1:1">
      <c r="A52" s="11">
        <v>13</v>
      </c>
    </row>
    <row r="53" spans="1:1">
      <c r="A53" s="11">
        <v>14</v>
      </c>
    </row>
    <row r="54" spans="1:1">
      <c r="A54" s="11">
        <v>15</v>
      </c>
    </row>
    <row r="55" spans="1:1">
      <c r="A55" s="11">
        <v>16</v>
      </c>
    </row>
    <row r="56" spans="1:1">
      <c r="A56" s="11">
        <v>223</v>
      </c>
    </row>
    <row r="57" spans="1:1">
      <c r="A57" s="11">
        <v>230</v>
      </c>
    </row>
    <row r="58" spans="1:1">
      <c r="A58" s="11">
        <v>234</v>
      </c>
    </row>
    <row r="59" spans="1:1">
      <c r="A59" s="11">
        <v>241</v>
      </c>
    </row>
    <row r="60" spans="1:1">
      <c r="A60" s="11">
        <v>242</v>
      </c>
    </row>
    <row r="61" spans="1:1">
      <c r="A61" s="11">
        <v>247</v>
      </c>
    </row>
    <row r="62" spans="1:1">
      <c r="A62" s="11">
        <v>251</v>
      </c>
    </row>
    <row r="63" spans="1:1">
      <c r="A63" s="11">
        <v>252</v>
      </c>
    </row>
    <row r="64" spans="1:1">
      <c r="A64" s="11">
        <v>255</v>
      </c>
    </row>
    <row r="65" spans="1:1">
      <c r="A65" s="11">
        <v>256</v>
      </c>
    </row>
    <row r="66" spans="1:1">
      <c r="A66" s="11">
        <v>259</v>
      </c>
    </row>
    <row r="67" spans="1:1">
      <c r="A67" s="11">
        <v>263</v>
      </c>
    </row>
    <row r="68" spans="1:1">
      <c r="A68" s="11">
        <v>290</v>
      </c>
    </row>
    <row r="69" spans="1:1">
      <c r="A69" s="11">
        <v>264</v>
      </c>
    </row>
    <row r="70" spans="1:1">
      <c r="A70" s="11">
        <v>265</v>
      </c>
    </row>
    <row r="71" spans="1:1">
      <c r="A71" s="11">
        <v>266</v>
      </c>
    </row>
    <row r="72" spans="1:1">
      <c r="A72" s="11">
        <v>267</v>
      </c>
    </row>
    <row r="73" spans="1:1">
      <c r="A73" s="11">
        <v>285</v>
      </c>
    </row>
    <row r="74" spans="1:1">
      <c r="A74" s="11">
        <v>286</v>
      </c>
    </row>
    <row r="75" spans="1:1">
      <c r="A75" s="11">
        <v>287</v>
      </c>
    </row>
    <row r="76" spans="1:1">
      <c r="A76" s="11">
        <v>288</v>
      </c>
    </row>
    <row r="77" spans="1:1">
      <c r="A77" s="11">
        <v>289</v>
      </c>
    </row>
    <row r="78" spans="1:1">
      <c r="A78" s="11">
        <v>293</v>
      </c>
    </row>
    <row r="79" spans="1:1">
      <c r="A79" s="11">
        <v>271</v>
      </c>
    </row>
    <row r="80" spans="1:1">
      <c r="A80" s="11">
        <v>283</v>
      </c>
    </row>
    <row r="81" spans="1:1">
      <c r="A81" s="11">
        <v>284</v>
      </c>
    </row>
    <row r="82" spans="1:1">
      <c r="A82" s="11">
        <v>517</v>
      </c>
    </row>
    <row r="83" spans="1:1">
      <c r="A83" s="11">
        <v>177</v>
      </c>
    </row>
    <row r="84" spans="1:1">
      <c r="A84" s="11">
        <v>355</v>
      </c>
    </row>
    <row r="85" spans="1:1">
      <c r="A85" s="11">
        <v>356</v>
      </c>
    </row>
    <row r="86" spans="1:1">
      <c r="A86" s="11">
        <v>339</v>
      </c>
    </row>
    <row r="87" spans="1:1">
      <c r="A87" s="11">
        <v>340</v>
      </c>
    </row>
    <row r="88" spans="1:1">
      <c r="A88" s="11">
        <v>341</v>
      </c>
    </row>
    <row r="89" spans="1:1">
      <c r="A89" s="11">
        <v>342</v>
      </c>
    </row>
    <row r="90" spans="1:1">
      <c r="A90" s="11">
        <v>345</v>
      </c>
    </row>
    <row r="91" spans="1:1">
      <c r="A91" s="11">
        <v>360</v>
      </c>
    </row>
    <row r="92" spans="1:1">
      <c r="A92" s="11">
        <v>347</v>
      </c>
    </row>
    <row r="93" spans="1:1">
      <c r="A93" s="11">
        <v>351</v>
      </c>
    </row>
    <row r="94" spans="1:1">
      <c r="A94" s="11">
        <v>365</v>
      </c>
    </row>
    <row r="95" spans="1:1">
      <c r="A95" s="11">
        <v>366</v>
      </c>
    </row>
    <row r="96" spans="1:1">
      <c r="A96" s="11">
        <v>374</v>
      </c>
    </row>
    <row r="97" spans="1:1">
      <c r="A97" s="11">
        <v>375</v>
      </c>
    </row>
    <row r="98" spans="1:1">
      <c r="A98" s="11">
        <v>376</v>
      </c>
    </row>
    <row r="99" spans="1:1">
      <c r="A99" s="11">
        <v>371</v>
      </c>
    </row>
    <row r="100" spans="1:1">
      <c r="A100" s="11">
        <v>380</v>
      </c>
    </row>
    <row r="101" spans="1:1">
      <c r="A101" s="11">
        <v>381</v>
      </c>
    </row>
    <row r="102" spans="1:1">
      <c r="A102" s="11">
        <v>178</v>
      </c>
    </row>
    <row r="103" spans="1:1">
      <c r="A103" s="11">
        <v>490</v>
      </c>
    </row>
    <row r="104" spans="1:1">
      <c r="A104" s="11">
        <v>492</v>
      </c>
    </row>
    <row r="105" spans="1:1">
      <c r="A105" s="11">
        <v>504</v>
      </c>
    </row>
    <row r="106" spans="1:1">
      <c r="A106" s="11">
        <v>493</v>
      </c>
    </row>
    <row r="107" spans="1:1">
      <c r="A107" s="11">
        <v>494</v>
      </c>
    </row>
    <row r="108" spans="1:1">
      <c r="A108" s="11">
        <v>498</v>
      </c>
    </row>
    <row r="109" spans="1:1">
      <c r="A109" s="11">
        <v>500</v>
      </c>
    </row>
    <row r="110" spans="1:1">
      <c r="A110" s="11">
        <v>189</v>
      </c>
    </row>
    <row r="111" spans="1:1">
      <c r="A111" s="11">
        <v>191</v>
      </c>
    </row>
    <row r="112" spans="1:1">
      <c r="A112" s="11">
        <v>181</v>
      </c>
    </row>
    <row r="113" spans="1:1">
      <c r="A113" s="11">
        <v>182</v>
      </c>
    </row>
    <row r="114" spans="1:1">
      <c r="A114" s="11">
        <v>187</v>
      </c>
    </row>
    <row r="115" spans="1:1">
      <c r="A115" s="11">
        <v>192</v>
      </c>
    </row>
    <row r="116" spans="1:1">
      <c r="A116" s="11">
        <v>193</v>
      </c>
    </row>
    <row r="117" spans="1:1">
      <c r="A117" s="11">
        <v>196</v>
      </c>
    </row>
    <row r="118" spans="1:1">
      <c r="A118" s="11">
        <v>197</v>
      </c>
    </row>
    <row r="119" spans="1:1">
      <c r="A119" s="11">
        <v>198</v>
      </c>
    </row>
    <row r="120" spans="1:1">
      <c r="A120" s="11">
        <v>205</v>
      </c>
    </row>
    <row r="121" spans="1:1">
      <c r="A121" s="11">
        <v>303</v>
      </c>
    </row>
    <row r="122" spans="1:1">
      <c r="A122" s="11">
        <v>313</v>
      </c>
    </row>
    <row r="123" spans="1:1">
      <c r="A123" s="11">
        <v>314</v>
      </c>
    </row>
    <row r="124" spans="1:1">
      <c r="A124" s="11">
        <v>324</v>
      </c>
    </row>
    <row r="125" spans="1:1">
      <c r="A125" s="11">
        <v>328</v>
      </c>
    </row>
    <row r="126" spans="1:1">
      <c r="A126" s="11">
        <v>330</v>
      </c>
    </row>
    <row r="127" spans="1:1">
      <c r="A127" s="11">
        <v>331</v>
      </c>
    </row>
    <row r="128" spans="1:1">
      <c r="A128" s="11">
        <v>338</v>
      </c>
    </row>
    <row r="129" spans="1:1">
      <c r="A129" s="11">
        <v>77</v>
      </c>
    </row>
    <row r="130" spans="1:1">
      <c r="A130" s="11">
        <v>80</v>
      </c>
    </row>
    <row r="131" spans="1:1">
      <c r="A131" s="11">
        <v>258</v>
      </c>
    </row>
    <row r="132" spans="1:1">
      <c r="A132" s="11">
        <v>262</v>
      </c>
    </row>
    <row r="133" spans="1:1">
      <c r="A133" s="11">
        <v>435</v>
      </c>
    </row>
    <row r="134" spans="1:1">
      <c r="A134" s="11">
        <v>439</v>
      </c>
    </row>
    <row r="135" spans="1:1">
      <c r="A135" s="11">
        <v>463</v>
      </c>
    </row>
    <row r="136" spans="1:1">
      <c r="A136" s="11">
        <v>428</v>
      </c>
    </row>
    <row r="137" spans="1:1">
      <c r="A137" s="11">
        <v>442</v>
      </c>
    </row>
    <row r="138" spans="1:1">
      <c r="A138" s="11">
        <v>445</v>
      </c>
    </row>
    <row r="139" spans="1:1">
      <c r="A139" s="11">
        <v>447</v>
      </c>
    </row>
    <row r="140" spans="1:1">
      <c r="A140" s="11">
        <v>449</v>
      </c>
    </row>
    <row r="141" spans="1:1">
      <c r="A141" s="11">
        <v>452</v>
      </c>
    </row>
    <row r="142" spans="1:1">
      <c r="A142" s="11">
        <v>455</v>
      </c>
    </row>
    <row r="143" spans="1:1">
      <c r="A143" s="11">
        <v>458</v>
      </c>
    </row>
    <row r="144" spans="1:1">
      <c r="A144" s="11">
        <v>459</v>
      </c>
    </row>
    <row r="145" spans="1:1">
      <c r="A145" s="11">
        <v>478</v>
      </c>
    </row>
    <row r="146" spans="1:1">
      <c r="A146" s="11">
        <v>480</v>
      </c>
    </row>
    <row r="147" spans="1:1">
      <c r="A147" s="11">
        <v>523</v>
      </c>
    </row>
    <row r="148" spans="1:1">
      <c r="A148" s="11">
        <v>98</v>
      </c>
    </row>
    <row r="149" spans="1:1">
      <c r="A149" s="11">
        <v>99</v>
      </c>
    </row>
    <row r="150" spans="1:1">
      <c r="A150" s="11">
        <v>100</v>
      </c>
    </row>
    <row r="151" spans="1:1">
      <c r="A151" s="11">
        <v>103</v>
      </c>
    </row>
    <row r="152" spans="1:1">
      <c r="A152" s="11">
        <v>115</v>
      </c>
    </row>
    <row r="153" spans="1:1">
      <c r="A153" s="11">
        <v>116</v>
      </c>
    </row>
    <row r="154" spans="1:1">
      <c r="A154" s="11">
        <v>117</v>
      </c>
    </row>
    <row r="155" spans="1:1">
      <c r="A155" s="11">
        <v>118</v>
      </c>
    </row>
    <row r="156" spans="1:1">
      <c r="A156" s="11">
        <v>119</v>
      </c>
    </row>
    <row r="157" spans="1:1">
      <c r="A157" s="11">
        <v>82</v>
      </c>
    </row>
    <row r="158" spans="1:1">
      <c r="A158" s="11">
        <v>83</v>
      </c>
    </row>
    <row r="159" spans="1:1">
      <c r="A159" s="11">
        <v>84</v>
      </c>
    </row>
    <row r="160" spans="1:1">
      <c r="A160" s="11">
        <v>85</v>
      </c>
    </row>
    <row r="161" spans="1:1">
      <c r="A161" s="11">
        <v>86</v>
      </c>
    </row>
    <row r="162" spans="1:1">
      <c r="A162" s="11">
        <v>88</v>
      </c>
    </row>
    <row r="163" spans="1:1">
      <c r="A163" s="11">
        <v>89</v>
      </c>
    </row>
    <row r="164" spans="1:1">
      <c r="A164" s="11">
        <v>90</v>
      </c>
    </row>
    <row r="165" spans="1:1">
      <c r="A165" s="11">
        <v>104</v>
      </c>
    </row>
    <row r="166" spans="1:1">
      <c r="A166" s="11">
        <v>105</v>
      </c>
    </row>
    <row r="167" spans="1:1">
      <c r="A167" s="11">
        <v>107</v>
      </c>
    </row>
    <row r="168" spans="1:1">
      <c r="A168" s="11">
        <v>112</v>
      </c>
    </row>
    <row r="169" spans="1:1">
      <c r="A169" s="11">
        <v>113</v>
      </c>
    </row>
    <row r="170" spans="1:1">
      <c r="A170" s="11">
        <v>122</v>
      </c>
    </row>
    <row r="171" spans="1:1">
      <c r="A171" s="11">
        <v>291</v>
      </c>
    </row>
    <row r="172" spans="1:1">
      <c r="A172" s="11">
        <v>292</v>
      </c>
    </row>
    <row r="173" spans="1:1">
      <c r="A173" s="11">
        <v>488</v>
      </c>
    </row>
    <row r="174" spans="1:1">
      <c r="A174" s="11">
        <v>57</v>
      </c>
    </row>
    <row r="175" spans="1:1">
      <c r="A175" s="11">
        <v>59</v>
      </c>
    </row>
    <row r="176" spans="1:1">
      <c r="A176" s="11">
        <v>60</v>
      </c>
    </row>
    <row r="177" spans="1:1">
      <c r="A177" s="11">
        <v>61</v>
      </c>
    </row>
    <row r="178" spans="1:1">
      <c r="A178" s="11">
        <v>62</v>
      </c>
    </row>
    <row r="179" spans="1:1">
      <c r="A179" s="11">
        <v>63</v>
      </c>
    </row>
    <row r="180" spans="1:1">
      <c r="A180" s="11">
        <v>64</v>
      </c>
    </row>
    <row r="181" spans="1:1">
      <c r="A181" s="11">
        <v>65</v>
      </c>
    </row>
    <row r="182" spans="1:1">
      <c r="A182" s="11">
        <v>430</v>
      </c>
    </row>
    <row r="183" spans="1:1">
      <c r="A183" s="11">
        <v>518</v>
      </c>
    </row>
    <row r="184" spans="1:1">
      <c r="A184" s="11">
        <v>225</v>
      </c>
    </row>
    <row r="185" spans="1:1">
      <c r="A185" s="11">
        <v>227</v>
      </c>
    </row>
    <row r="186" spans="1:1">
      <c r="A186" s="11">
        <v>228</v>
      </c>
    </row>
    <row r="187" spans="1:1">
      <c r="A187" s="11">
        <v>235</v>
      </c>
    </row>
    <row r="188" spans="1:1">
      <c r="A188" s="11">
        <v>236</v>
      </c>
    </row>
    <row r="189" spans="1:1">
      <c r="A189" s="11">
        <v>238</v>
      </c>
    </row>
    <row r="190" spans="1:1">
      <c r="A190" s="11">
        <v>248</v>
      </c>
    </row>
    <row r="191" spans="1:1">
      <c r="A191" s="11">
        <v>253</v>
      </c>
    </row>
    <row r="192" spans="1:1">
      <c r="A192" s="11">
        <v>21</v>
      </c>
    </row>
    <row r="193" spans="1:1">
      <c r="A193" s="11">
        <v>171</v>
      </c>
    </row>
    <row r="194" spans="1:1">
      <c r="A194" s="11">
        <v>349</v>
      </c>
    </row>
    <row r="195" spans="1:1">
      <c r="A195" s="11">
        <v>350</v>
      </c>
    </row>
    <row r="196" spans="1:1">
      <c r="A196" s="11">
        <v>358</v>
      </c>
    </row>
    <row r="197" spans="1:1">
      <c r="A197" s="11">
        <v>260</v>
      </c>
    </row>
    <row r="198" spans="1:1">
      <c r="A198" s="11">
        <v>367</v>
      </c>
    </row>
    <row r="199" spans="1:1">
      <c r="A199" s="11">
        <v>368</v>
      </c>
    </row>
    <row r="200" spans="1:1">
      <c r="A200" s="11">
        <v>372</v>
      </c>
    </row>
    <row r="201" spans="1:1">
      <c r="A201" s="11">
        <v>319</v>
      </c>
    </row>
    <row r="202" spans="1:1">
      <c r="A202" s="11">
        <v>326</v>
      </c>
    </row>
    <row r="203" spans="1:1">
      <c r="A203" s="11">
        <v>327</v>
      </c>
    </row>
    <row r="204" spans="1:1">
      <c r="A204" s="11">
        <v>333</v>
      </c>
    </row>
    <row r="205" spans="1:1">
      <c r="A205" s="11">
        <v>362</v>
      </c>
    </row>
    <row r="206" spans="1:1">
      <c r="A206" s="11">
        <v>519</v>
      </c>
    </row>
    <row r="207" spans="1:1">
      <c r="A207" s="11">
        <v>453</v>
      </c>
    </row>
    <row r="208" spans="1:1">
      <c r="A208" s="11">
        <v>148</v>
      </c>
    </row>
    <row r="209" spans="1:1">
      <c r="A209" s="11">
        <v>149</v>
      </c>
    </row>
    <row r="210" spans="1:1">
      <c r="A210" s="11">
        <v>151</v>
      </c>
    </row>
    <row r="211" spans="1:1">
      <c r="A211" s="11">
        <v>152</v>
      </c>
    </row>
    <row r="212" spans="1:1">
      <c r="A212" s="11">
        <v>275</v>
      </c>
    </row>
    <row r="213" spans="1:1">
      <c r="A213" s="11">
        <v>274</v>
      </c>
    </row>
    <row r="214" spans="1:1">
      <c r="A214" s="11">
        <v>277</v>
      </c>
    </row>
    <row r="215" spans="1:1">
      <c r="A215" s="11">
        <v>279</v>
      </c>
    </row>
    <row r="216" spans="1:1">
      <c r="A216" s="11">
        <v>38</v>
      </c>
    </row>
    <row r="217" spans="1:1">
      <c r="A217" s="11">
        <v>40</v>
      </c>
    </row>
    <row r="218" spans="1:1">
      <c r="A218" s="11">
        <v>545</v>
      </c>
    </row>
    <row r="219" spans="1:1">
      <c r="A219" s="11">
        <v>229</v>
      </c>
    </row>
    <row r="220" spans="1:1">
      <c r="A220" s="11">
        <v>261</v>
      </c>
    </row>
    <row r="221" spans="1:1">
      <c r="A221" s="11">
        <v>22</v>
      </c>
    </row>
    <row r="222" spans="1:1">
      <c r="A222" s="11">
        <v>23</v>
      </c>
    </row>
    <row r="223" spans="1:1">
      <c r="A223" s="11">
        <v>239</v>
      </c>
    </row>
    <row r="224" spans="1:1">
      <c r="A224" s="11">
        <v>168</v>
      </c>
    </row>
    <row r="225" spans="1:1">
      <c r="A225" s="11">
        <v>169</v>
      </c>
    </row>
    <row r="226" spans="1:1">
      <c r="A226" s="11">
        <v>508</v>
      </c>
    </row>
    <row r="227" spans="1:1">
      <c r="A227" s="11">
        <v>509</v>
      </c>
    </row>
    <row r="228" spans="1:1">
      <c r="A228" s="11">
        <v>510</v>
      </c>
    </row>
    <row r="229" spans="1:1">
      <c r="A229" s="1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G3" sqref="G3:G2032"/>
    </sheetView>
  </sheetViews>
  <sheetFormatPr baseColWidth="10" defaultRowHeight="15"/>
  <cols>
    <col min="1" max="1" width="25" bestFit="1" customWidth="1"/>
    <col min="2" max="3" width="50.5703125" customWidth="1"/>
  </cols>
  <sheetData>
    <row r="1" spans="1:3">
      <c r="A1" s="2" t="s">
        <v>135</v>
      </c>
      <c r="B1" s="3" t="s">
        <v>85</v>
      </c>
    </row>
    <row r="2" spans="1:3">
      <c r="A2" s="4" t="s">
        <v>134</v>
      </c>
      <c r="B2" s="4" t="s">
        <v>86</v>
      </c>
      <c r="C2" s="72" t="s">
        <v>87</v>
      </c>
    </row>
    <row r="3" spans="1:3">
      <c r="A3" s="4" t="s">
        <v>133</v>
      </c>
      <c r="B3" s="4" t="s">
        <v>88</v>
      </c>
      <c r="C3" s="72"/>
    </row>
    <row r="4" spans="1:3" ht="45">
      <c r="A4" s="4" t="s">
        <v>132</v>
      </c>
      <c r="B4" s="6" t="s">
        <v>89</v>
      </c>
      <c r="C4" s="72"/>
    </row>
    <row r="5" spans="1:3">
      <c r="A5" s="4" t="s">
        <v>131</v>
      </c>
      <c r="B5" s="4" t="s">
        <v>90</v>
      </c>
      <c r="C5" s="72"/>
    </row>
    <row r="6" spans="1:3">
      <c r="A6" s="4" t="s">
        <v>130</v>
      </c>
      <c r="B6" s="4" t="s">
        <v>91</v>
      </c>
      <c r="C6" s="72"/>
    </row>
    <row r="7" spans="1:3">
      <c r="A7" s="4" t="s">
        <v>129</v>
      </c>
      <c r="B7" s="4" t="s">
        <v>92</v>
      </c>
      <c r="C7" s="72"/>
    </row>
    <row r="8" spans="1:3">
      <c r="A8" s="4" t="s">
        <v>128</v>
      </c>
      <c r="B8" s="4" t="s">
        <v>93</v>
      </c>
      <c r="C8" s="72"/>
    </row>
    <row r="9" spans="1:3">
      <c r="A9" s="4" t="s">
        <v>127</v>
      </c>
      <c r="B9" s="72" t="s">
        <v>145</v>
      </c>
    </row>
    <row r="10" spans="1:3">
      <c r="A10" s="4" t="s">
        <v>126</v>
      </c>
      <c r="B10" s="72"/>
    </row>
    <row r="11" spans="1:3" ht="30">
      <c r="A11" s="4" t="s">
        <v>125</v>
      </c>
      <c r="B11" s="6" t="s">
        <v>144</v>
      </c>
    </row>
    <row r="12" spans="1:3">
      <c r="A12" s="4" t="s">
        <v>124</v>
      </c>
      <c r="B12" s="73" t="s">
        <v>143</v>
      </c>
    </row>
    <row r="13" spans="1:3">
      <c r="A13" s="4" t="s">
        <v>123</v>
      </c>
      <c r="B13" s="73"/>
    </row>
    <row r="14" spans="1:3">
      <c r="A14" s="4" t="s">
        <v>122</v>
      </c>
      <c r="B14" s="4" t="s">
        <v>142</v>
      </c>
    </row>
    <row r="15" spans="1:3" ht="30">
      <c r="A15" s="4" t="s">
        <v>121</v>
      </c>
      <c r="B15" s="6" t="s">
        <v>141</v>
      </c>
    </row>
    <row r="16" spans="1:3" ht="30">
      <c r="A16" s="4" t="s">
        <v>120</v>
      </c>
      <c r="B16" s="6" t="s">
        <v>140</v>
      </c>
    </row>
    <row r="17" spans="1:2">
      <c r="A17" s="4" t="s">
        <v>119</v>
      </c>
      <c r="B17" s="4" t="s">
        <v>139</v>
      </c>
    </row>
    <row r="18" spans="1:2">
      <c r="A18" s="4" t="s">
        <v>118</v>
      </c>
      <c r="B18" s="4" t="s">
        <v>138</v>
      </c>
    </row>
    <row r="19" spans="1:2">
      <c r="A19" s="4" t="s">
        <v>117</v>
      </c>
      <c r="B19" s="4" t="s">
        <v>137</v>
      </c>
    </row>
    <row r="20" spans="1:2" ht="30">
      <c r="A20" s="4" t="s">
        <v>116</v>
      </c>
      <c r="B20" s="6" t="s">
        <v>136</v>
      </c>
    </row>
  </sheetData>
  <mergeCells count="3">
    <mergeCell ref="C2:C8"/>
    <mergeCell ref="B9:B10"/>
    <mergeCell ref="B12:B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28" workbookViewId="0">
      <selection activeCell="A52" sqref="A52"/>
    </sheetView>
  </sheetViews>
  <sheetFormatPr baseColWidth="10" defaultRowHeight="15"/>
  <cols>
    <col min="1" max="1" width="26" bestFit="1" customWidth="1"/>
    <col min="2" max="3" width="50.5703125" customWidth="1"/>
  </cols>
  <sheetData>
    <row r="1" spans="1:3">
      <c r="A1" s="2" t="s">
        <v>0</v>
      </c>
      <c r="B1" s="3" t="s">
        <v>85</v>
      </c>
      <c r="C1" s="4"/>
    </row>
    <row r="2" spans="1:3" ht="15" customHeight="1">
      <c r="A2" s="4" t="s">
        <v>1</v>
      </c>
      <c r="B2" s="4" t="s">
        <v>86</v>
      </c>
      <c r="C2" s="72" t="s">
        <v>87</v>
      </c>
    </row>
    <row r="3" spans="1:3">
      <c r="A3" s="4" t="s">
        <v>2</v>
      </c>
      <c r="B3" s="4" t="s">
        <v>88</v>
      </c>
      <c r="C3" s="72"/>
    </row>
    <row r="4" spans="1:3" ht="45">
      <c r="A4" s="4" t="s">
        <v>3</v>
      </c>
      <c r="B4" s="5" t="s">
        <v>89</v>
      </c>
      <c r="C4" s="72"/>
    </row>
    <row r="5" spans="1:3">
      <c r="A5" s="4" t="s">
        <v>4</v>
      </c>
      <c r="B5" s="4" t="s">
        <v>90</v>
      </c>
      <c r="C5" s="72"/>
    </row>
    <row r="6" spans="1:3">
      <c r="A6" s="4" t="s">
        <v>5</v>
      </c>
      <c r="B6" s="4" t="s">
        <v>91</v>
      </c>
      <c r="C6" s="72"/>
    </row>
    <row r="7" spans="1:3">
      <c r="A7" s="4" t="s">
        <v>6</v>
      </c>
      <c r="B7" s="4" t="s">
        <v>92</v>
      </c>
      <c r="C7" s="72"/>
    </row>
    <row r="8" spans="1:3">
      <c r="A8" s="4" t="s">
        <v>7</v>
      </c>
      <c r="B8" s="4" t="s">
        <v>93</v>
      </c>
      <c r="C8" s="72"/>
    </row>
    <row r="9" spans="1:3">
      <c r="A9" s="4" t="s">
        <v>8</v>
      </c>
      <c r="B9" s="4" t="s">
        <v>94</v>
      </c>
      <c r="C9" s="4"/>
    </row>
    <row r="10" spans="1:3">
      <c r="A10" s="4" t="s">
        <v>9</v>
      </c>
      <c r="B10" s="4" t="s">
        <v>95</v>
      </c>
      <c r="C10" s="4"/>
    </row>
    <row r="11" spans="1:3">
      <c r="A11" s="4" t="s">
        <v>10</v>
      </c>
      <c r="B11" s="4" t="s">
        <v>96</v>
      </c>
      <c r="C11" s="4"/>
    </row>
    <row r="12" spans="1:3">
      <c r="A12" s="4" t="s">
        <v>11</v>
      </c>
      <c r="B12" s="4" t="s">
        <v>97</v>
      </c>
      <c r="C12" s="4"/>
    </row>
    <row r="13" spans="1:3" ht="30">
      <c r="A13" s="4" t="s">
        <v>12</v>
      </c>
      <c r="B13" s="5" t="s">
        <v>98</v>
      </c>
      <c r="C13" s="4"/>
    </row>
    <row r="14" spans="1:3">
      <c r="A14" s="4" t="s">
        <v>13</v>
      </c>
      <c r="B14" s="4" t="s">
        <v>99</v>
      </c>
      <c r="C14" s="4"/>
    </row>
    <row r="15" spans="1:3" ht="45">
      <c r="A15" s="4" t="s">
        <v>14</v>
      </c>
      <c r="B15" s="5" t="s">
        <v>100</v>
      </c>
      <c r="C15" s="4"/>
    </row>
    <row r="16" spans="1:3">
      <c r="A16" s="4" t="s">
        <v>15</v>
      </c>
      <c r="B16" s="72" t="s">
        <v>101</v>
      </c>
      <c r="C16" s="4"/>
    </row>
    <row r="17" spans="1:3">
      <c r="A17" s="4" t="s">
        <v>16</v>
      </c>
      <c r="B17" s="72"/>
      <c r="C17" s="4"/>
    </row>
    <row r="18" spans="1:3">
      <c r="A18" s="4" t="s">
        <v>17</v>
      </c>
      <c r="B18" s="72"/>
      <c r="C18" s="4"/>
    </row>
    <row r="19" spans="1:3">
      <c r="A19" s="4" t="s">
        <v>18</v>
      </c>
      <c r="B19" s="72"/>
      <c r="C19" s="4"/>
    </row>
    <row r="20" spans="1:3">
      <c r="A20" s="4" t="s">
        <v>19</v>
      </c>
      <c r="B20" s="72"/>
      <c r="C20" s="4"/>
    </row>
    <row r="21" spans="1:3">
      <c r="A21" s="4" t="s">
        <v>20</v>
      </c>
      <c r="B21" s="72"/>
      <c r="C21" s="4"/>
    </row>
    <row r="22" spans="1:3">
      <c r="A22" s="4" t="s">
        <v>21</v>
      </c>
      <c r="B22" s="72"/>
      <c r="C22" s="4"/>
    </row>
    <row r="23" spans="1:3">
      <c r="A23" s="4" t="s">
        <v>22</v>
      </c>
      <c r="B23" s="72"/>
      <c r="C23" s="4"/>
    </row>
    <row r="24" spans="1:3">
      <c r="A24" s="4" t="s">
        <v>23</v>
      </c>
      <c r="B24" s="72"/>
      <c r="C24" s="4"/>
    </row>
    <row r="25" spans="1:3">
      <c r="A25" s="4" t="s">
        <v>24</v>
      </c>
      <c r="B25" s="72"/>
      <c r="C25" s="4"/>
    </row>
    <row r="26" spans="1:3">
      <c r="A26" s="4" t="s">
        <v>25</v>
      </c>
      <c r="B26" s="72"/>
      <c r="C26" s="4"/>
    </row>
    <row r="27" spans="1:3">
      <c r="A27" s="4" t="s">
        <v>26</v>
      </c>
      <c r="B27" s="72"/>
      <c r="C27" s="4"/>
    </row>
    <row r="28" spans="1:3">
      <c r="A28" s="4" t="s">
        <v>27</v>
      </c>
      <c r="B28" s="72"/>
      <c r="C28" s="4"/>
    </row>
    <row r="29" spans="1:3">
      <c r="A29" s="4" t="s">
        <v>28</v>
      </c>
      <c r="B29" s="72"/>
      <c r="C29" s="4"/>
    </row>
    <row r="30" spans="1:3">
      <c r="A30" s="4" t="s">
        <v>29</v>
      </c>
      <c r="B30" s="72"/>
      <c r="C30" s="4"/>
    </row>
    <row r="31" spans="1:3">
      <c r="A31" s="4" t="s">
        <v>30</v>
      </c>
      <c r="B31" s="72"/>
      <c r="C31" s="4"/>
    </row>
    <row r="32" spans="1:3">
      <c r="A32" s="4" t="s">
        <v>31</v>
      </c>
      <c r="B32" s="72"/>
      <c r="C32" s="4"/>
    </row>
    <row r="33" spans="1:3">
      <c r="A33" s="4" t="s">
        <v>32</v>
      </c>
      <c r="B33" s="72"/>
      <c r="C33" s="4"/>
    </row>
    <row r="34" spans="1:3">
      <c r="A34" s="4" t="s">
        <v>33</v>
      </c>
      <c r="B34" s="72" t="s">
        <v>102</v>
      </c>
      <c r="C34" s="4"/>
    </row>
    <row r="35" spans="1:3">
      <c r="A35" s="4" t="s">
        <v>34</v>
      </c>
      <c r="B35" s="72"/>
      <c r="C35" s="4"/>
    </row>
    <row r="36" spans="1:3">
      <c r="A36" s="4" t="s">
        <v>35</v>
      </c>
      <c r="B36" s="72"/>
      <c r="C36" s="4"/>
    </row>
    <row r="37" spans="1:3">
      <c r="A37" s="4" t="s">
        <v>36</v>
      </c>
      <c r="B37" s="72"/>
      <c r="C37" s="4"/>
    </row>
    <row r="38" spans="1:3">
      <c r="A38" s="4" t="s">
        <v>37</v>
      </c>
      <c r="B38" s="72"/>
      <c r="C38" s="4"/>
    </row>
    <row r="39" spans="1:3">
      <c r="A39" s="4" t="s">
        <v>38</v>
      </c>
      <c r="B39" s="72"/>
      <c r="C39" s="4"/>
    </row>
    <row r="40" spans="1:3">
      <c r="A40" s="4" t="s">
        <v>39</v>
      </c>
      <c r="B40" s="72"/>
      <c r="C40" s="4"/>
    </row>
    <row r="41" spans="1:3">
      <c r="A41" s="4" t="s">
        <v>40</v>
      </c>
      <c r="B41" s="72"/>
      <c r="C41" s="4"/>
    </row>
    <row r="42" spans="1:3">
      <c r="A42" s="4" t="s">
        <v>41</v>
      </c>
      <c r="B42" s="72"/>
      <c r="C42" s="4"/>
    </row>
    <row r="43" spans="1:3">
      <c r="A43" s="4" t="s">
        <v>42</v>
      </c>
      <c r="B43" s="72"/>
      <c r="C43" s="4"/>
    </row>
    <row r="44" spans="1:3">
      <c r="A44" s="4" t="s">
        <v>43</v>
      </c>
      <c r="B44" s="72"/>
      <c r="C44" s="4"/>
    </row>
    <row r="45" spans="1:3">
      <c r="A45" s="4" t="s">
        <v>44</v>
      </c>
      <c r="B45" s="72"/>
      <c r="C45" s="4"/>
    </row>
    <row r="46" spans="1:3">
      <c r="A46" s="4" t="s">
        <v>45</v>
      </c>
      <c r="B46" s="72"/>
      <c r="C46" s="4"/>
    </row>
    <row r="47" spans="1:3">
      <c r="A47" s="4" t="s">
        <v>46</v>
      </c>
      <c r="B47" s="72"/>
      <c r="C47" s="4"/>
    </row>
    <row r="48" spans="1:3">
      <c r="A48" s="4" t="s">
        <v>47</v>
      </c>
      <c r="B48" s="72"/>
      <c r="C48" s="4"/>
    </row>
    <row r="49" spans="1:3">
      <c r="A49" s="4" t="s">
        <v>48</v>
      </c>
      <c r="B49" s="72"/>
      <c r="C49" s="4"/>
    </row>
    <row r="50" spans="1:3">
      <c r="A50" s="4" t="s">
        <v>49</v>
      </c>
      <c r="B50" s="72"/>
      <c r="C50" s="4"/>
    </row>
    <row r="51" spans="1:3">
      <c r="A51" s="4" t="s">
        <v>50</v>
      </c>
      <c r="B51" s="72"/>
      <c r="C51" s="4"/>
    </row>
  </sheetData>
  <mergeCells count="3">
    <mergeCell ref="C2:C8"/>
    <mergeCell ref="B16:B33"/>
    <mergeCell ref="B34:B5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2230B343880E41878E52FA09975DC3" ma:contentTypeVersion="11" ma:contentTypeDescription="Crear nuevo documento." ma:contentTypeScope="" ma:versionID="30d219af7e5396eeb5f6415f3fbd89fa">
  <xsd:schema xmlns:xsd="http://www.w3.org/2001/XMLSchema" xmlns:xs="http://www.w3.org/2001/XMLSchema" xmlns:p="http://schemas.microsoft.com/office/2006/metadata/properties" xmlns:ns3="6acbd402-95db-459e-a96c-3555c0208910" xmlns:ns4="36a0d6ae-ed25-4a9b-8eb2-f8034b03fc09" targetNamespace="http://schemas.microsoft.com/office/2006/metadata/properties" ma:root="true" ma:fieldsID="b58b634e80f5f1d603bc1cdd1c709409" ns3:_="" ns4:_="">
    <xsd:import namespace="6acbd402-95db-459e-a96c-3555c0208910"/>
    <xsd:import namespace="36a0d6ae-ed25-4a9b-8eb2-f8034b03fc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bd402-95db-459e-a96c-3555c02089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0d6ae-ed25-4a9b-8eb2-f8034b03fc0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2EBAAA-7C11-4DF8-9B0F-8237926C19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bd402-95db-459e-a96c-3555c0208910"/>
    <ds:schemaRef ds:uri="36a0d6ae-ed25-4a9b-8eb2-f8034b03fc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391D71-2A35-456E-8053-D835C83BDCA3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6acbd402-95db-459e-a96c-3555c0208910"/>
    <ds:schemaRef ds:uri="http://schemas.openxmlformats.org/package/2006/metadata/core-properties"/>
    <ds:schemaRef ds:uri="36a0d6ae-ed25-4a9b-8eb2-f8034b03fc09"/>
  </ds:schemaRefs>
</ds:datastoreItem>
</file>

<file path=customXml/itemProps3.xml><?xml version="1.0" encoding="utf-8"?>
<ds:datastoreItem xmlns:ds="http://schemas.openxmlformats.org/officeDocument/2006/customXml" ds:itemID="{89EA32D5-6A66-482C-9E03-9127EC1B76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Análisis Físico</vt:lpstr>
      <vt:lpstr>Análisis Presup. - Contracta.</vt:lpstr>
      <vt:lpstr>Dominios</vt:lpstr>
      <vt:lpstr>Hoja6</vt:lpstr>
      <vt:lpstr>diccionario_de_datos Físico</vt:lpstr>
      <vt:lpstr>diccionario_de_datos Presu-Cont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Daladier Polo Quiroga</dc:creator>
  <cp:lastModifiedBy>Alexandra Johenn Álvarez Mantilla</cp:lastModifiedBy>
  <dcterms:created xsi:type="dcterms:W3CDTF">2019-06-27T15:59:57Z</dcterms:created>
  <dcterms:modified xsi:type="dcterms:W3CDTF">2019-10-28T12:55:51Z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0x010100142230B343880E41878E52FA09975DC3</vt:lpwstr>
  </property>
</Properties>
</file>