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310"/>
  </bookViews>
  <sheets>
    <sheet name="CONSOLIDADO" sheetId="1" r:id="rId1"/>
    <sheet name="Hoja2" sheetId="2" state="hidden"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CONSOLIDADO!$A$7:$AR$7</definedName>
    <definedName name="_Hlk86138702" localSheetId="0">CONSOLIDADO!#REF!</definedName>
    <definedName name="año">'[1]TABLA '!$K$2:$K$6</definedName>
    <definedName name="bcdp" localSheetId="0">[2]Hoja1!#REF!</definedName>
    <definedName name="bcdp">[2]Hoja1!#REF!</definedName>
    <definedName name="BCRP" localSheetId="0">[2]Hoja1!#REF!</definedName>
    <definedName name="BCRP">[2]Hoja1!#REF!</definedName>
    <definedName name="campo">[3]listas!$C$7:$C$19</definedName>
    <definedName name="CARGOS">'[4]TABLA '!$E$2:$E$17</definedName>
    <definedName name="cargos_de">'[1]FORMATO CRP'!$AC$135:$AC$148</definedName>
    <definedName name="cargos_para">'[1]FORMATO CRP'!$AC$154:$AC$155</definedName>
    <definedName name="CDP" localSheetId="0">#REF!</definedName>
    <definedName name="CDP">#REF!</definedName>
    <definedName name="CODIGO">'[4]TABLA '!$D$2:$D$7</definedName>
    <definedName name="Cont">[5]Hoja1!$A$1:$B$62</definedName>
    <definedName name="CRP" localSheetId="0">#REF!</definedName>
    <definedName name="CRP">#REF!</definedName>
    <definedName name="dia">'[1]TABLA '!$I$2:$I$32</definedName>
    <definedName name="E">[2]Hoja1!#REF!</definedName>
    <definedName name="financiera">'[4]TABLA '!$F$2:$F$3</definedName>
    <definedName name="NOMBRE_RUBRO">'[4]TABLA '!$A$2:$A$83</definedName>
    <definedName name="Sec_Prog_MGA">[6]MGA!$A$7990:$A$8085</definedName>
    <definedName name="TablaCDP" localSheetId="0">#REF!</definedName>
    <definedName name="TablaCDP">#REF!</definedName>
    <definedName name="TablaCRP" localSheetId="0">#REF!</definedName>
    <definedName name="TablaCRP">#REF!</definedName>
    <definedName name="tipo">[3]listas!$C$20:$C$22</definedName>
    <definedName name="W">[2]Hoja1!#REF!</definedName>
  </definedNames>
  <calcPr calcId="162913"/>
  <pivotCaches>
    <pivotCache cacheId="0" r:id="rId1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49" i="1" l="1"/>
  <c r="AM549" i="1"/>
  <c r="AK549" i="1"/>
  <c r="AG549" i="1"/>
  <c r="AC549" i="1"/>
  <c r="AN548" i="1"/>
  <c r="AM548" i="1"/>
  <c r="AK548" i="1"/>
  <c r="AG548" i="1"/>
  <c r="AC548" i="1"/>
  <c r="AN547" i="1"/>
  <c r="AM547" i="1"/>
  <c r="AK547" i="1"/>
  <c r="AG547" i="1"/>
  <c r="AC547" i="1"/>
  <c r="AN546" i="1"/>
  <c r="AM546" i="1"/>
  <c r="AK546" i="1"/>
  <c r="AG546" i="1"/>
  <c r="AC546" i="1"/>
  <c r="AN545" i="1"/>
  <c r="AM545" i="1"/>
  <c r="AK545" i="1"/>
  <c r="AG545" i="1"/>
  <c r="AC545" i="1"/>
  <c r="AN544" i="1"/>
  <c r="AM544" i="1"/>
  <c r="AK544" i="1"/>
  <c r="AG544" i="1"/>
  <c r="AC544" i="1"/>
  <c r="AN543" i="1"/>
  <c r="AM543" i="1"/>
  <c r="AK543" i="1"/>
  <c r="AG543" i="1"/>
  <c r="AC543" i="1"/>
  <c r="AN542" i="1"/>
  <c r="AM542" i="1"/>
  <c r="AK542" i="1"/>
  <c r="AG542" i="1"/>
  <c r="AC542" i="1"/>
  <c r="AN541" i="1"/>
  <c r="AM541" i="1"/>
  <c r="AK541" i="1"/>
  <c r="AG541" i="1"/>
  <c r="AC541" i="1"/>
  <c r="AN540" i="1"/>
  <c r="AM540" i="1"/>
  <c r="AK540" i="1"/>
  <c r="AG540" i="1"/>
  <c r="AC540" i="1"/>
  <c r="AN539" i="1"/>
  <c r="AM539" i="1"/>
  <c r="AK539" i="1"/>
  <c r="AG539" i="1"/>
  <c r="AC539" i="1"/>
  <c r="AN538" i="1"/>
  <c r="AM538" i="1"/>
  <c r="AK538" i="1"/>
  <c r="AG538" i="1"/>
  <c r="AC538" i="1"/>
  <c r="AN537" i="1"/>
  <c r="AM537" i="1"/>
  <c r="AK537" i="1"/>
  <c r="AG537" i="1"/>
  <c r="AC537" i="1"/>
  <c r="AN536" i="1"/>
  <c r="AM536" i="1"/>
  <c r="AK536" i="1"/>
  <c r="AG536" i="1"/>
  <c r="AC536" i="1"/>
  <c r="AN535" i="1"/>
  <c r="AM535" i="1"/>
  <c r="AK535" i="1"/>
  <c r="AG535" i="1"/>
  <c r="AC535" i="1"/>
  <c r="AN534" i="1"/>
  <c r="AM534" i="1"/>
  <c r="AK534" i="1"/>
  <c r="AG534" i="1"/>
  <c r="AC534" i="1"/>
  <c r="AN533" i="1"/>
  <c r="AM533" i="1"/>
  <c r="AK533" i="1"/>
  <c r="AG533" i="1"/>
  <c r="AC533" i="1"/>
  <c r="AN532" i="1"/>
  <c r="AM532" i="1"/>
  <c r="AK532" i="1"/>
  <c r="AG532" i="1"/>
  <c r="AC532" i="1"/>
  <c r="AN531" i="1"/>
  <c r="AM531" i="1"/>
  <c r="AK531" i="1"/>
  <c r="AG531" i="1"/>
  <c r="AC531" i="1"/>
  <c r="AN530" i="1"/>
  <c r="AM530" i="1"/>
  <c r="AK530" i="1"/>
  <c r="AG530" i="1"/>
  <c r="AC530" i="1"/>
  <c r="AN529" i="1"/>
  <c r="AM529" i="1"/>
  <c r="AK529" i="1"/>
  <c r="AG529" i="1"/>
  <c r="AC529" i="1"/>
  <c r="AN528" i="1"/>
  <c r="AM528" i="1"/>
  <c r="AK528" i="1"/>
  <c r="AG528" i="1"/>
  <c r="AC528" i="1"/>
  <c r="AN527" i="1"/>
  <c r="AM527" i="1"/>
  <c r="AK527" i="1"/>
  <c r="AG527" i="1"/>
  <c r="AC527" i="1"/>
  <c r="AN526" i="1"/>
  <c r="AM526" i="1"/>
  <c r="AK526" i="1"/>
  <c r="AG526" i="1"/>
  <c r="AC526" i="1"/>
  <c r="AN525" i="1"/>
  <c r="AM525" i="1"/>
  <c r="AK525" i="1"/>
  <c r="AG525" i="1"/>
  <c r="AC525" i="1"/>
  <c r="AN524" i="1"/>
  <c r="AM524" i="1"/>
  <c r="AK524" i="1"/>
  <c r="AG524" i="1"/>
  <c r="AC524" i="1"/>
  <c r="AN523" i="1"/>
  <c r="AM523" i="1"/>
  <c r="AK523" i="1"/>
  <c r="AG523" i="1"/>
  <c r="AC523" i="1"/>
  <c r="AN522" i="1"/>
  <c r="AM522" i="1"/>
  <c r="AK522" i="1"/>
  <c r="AG522" i="1"/>
  <c r="AC522" i="1"/>
  <c r="AN521" i="1"/>
  <c r="AM521" i="1"/>
  <c r="AK521" i="1"/>
  <c r="AG521" i="1"/>
  <c r="AC521" i="1"/>
  <c r="AN520" i="1"/>
  <c r="AM520" i="1"/>
  <c r="AK520" i="1"/>
  <c r="AG520" i="1"/>
  <c r="AC520" i="1"/>
  <c r="AN519" i="1"/>
  <c r="AM519" i="1"/>
  <c r="AK519" i="1"/>
  <c r="AG519" i="1"/>
  <c r="AC519" i="1"/>
  <c r="AN518" i="1"/>
  <c r="AM518" i="1"/>
  <c r="AK518" i="1"/>
  <c r="AG518" i="1"/>
  <c r="AC518" i="1"/>
  <c r="AN517" i="1"/>
  <c r="AM517" i="1"/>
  <c r="AK517" i="1"/>
  <c r="AG517" i="1"/>
  <c r="AC517" i="1"/>
  <c r="AN516" i="1"/>
  <c r="AM516" i="1"/>
  <c r="AK516" i="1"/>
  <c r="AG516" i="1"/>
  <c r="AC516" i="1"/>
  <c r="AN515" i="1"/>
  <c r="AM515" i="1"/>
  <c r="AK515" i="1"/>
  <c r="AG515" i="1"/>
  <c r="AC515" i="1"/>
  <c r="AN514" i="1"/>
  <c r="AM514" i="1"/>
  <c r="AK514" i="1"/>
  <c r="AG514" i="1"/>
  <c r="AC514" i="1"/>
  <c r="AN513" i="1"/>
  <c r="AM513" i="1"/>
  <c r="AK513" i="1"/>
  <c r="AG513" i="1"/>
  <c r="AC513" i="1"/>
  <c r="AN512" i="1"/>
  <c r="AM512" i="1"/>
  <c r="AK512" i="1"/>
  <c r="AG512" i="1"/>
  <c r="AC512" i="1"/>
  <c r="AN511" i="1"/>
  <c r="AM511" i="1"/>
  <c r="AK511" i="1"/>
  <c r="AG511" i="1"/>
  <c r="AC511" i="1"/>
  <c r="AN510" i="1"/>
  <c r="AM510" i="1"/>
  <c r="AK510" i="1"/>
  <c r="AG510" i="1"/>
  <c r="AC510" i="1"/>
  <c r="AN509" i="1"/>
  <c r="AM509" i="1"/>
  <c r="AK509" i="1"/>
  <c r="AG509" i="1"/>
  <c r="AC509" i="1"/>
  <c r="AN508" i="1"/>
  <c r="AM508" i="1"/>
  <c r="AK508" i="1"/>
  <c r="AG508" i="1"/>
  <c r="AC508" i="1"/>
  <c r="AN507" i="1"/>
  <c r="AM507" i="1"/>
  <c r="AK507" i="1"/>
  <c r="AG507" i="1"/>
  <c r="AC507" i="1"/>
  <c r="AN506" i="1"/>
  <c r="AM506" i="1"/>
  <c r="AK506" i="1"/>
  <c r="AG506" i="1"/>
  <c r="AC506" i="1"/>
  <c r="AN505" i="1"/>
  <c r="AM505" i="1"/>
  <c r="AK505" i="1"/>
  <c r="AG505" i="1"/>
  <c r="AC505" i="1"/>
  <c r="AN504" i="1"/>
  <c r="AM504" i="1"/>
  <c r="AK504" i="1"/>
  <c r="AG504" i="1"/>
  <c r="AC504" i="1"/>
  <c r="AN503" i="1"/>
  <c r="AM503" i="1"/>
  <c r="AK503" i="1"/>
  <c r="AG503" i="1"/>
  <c r="AC503" i="1"/>
  <c r="AN502" i="1"/>
  <c r="AM502" i="1"/>
  <c r="AK502" i="1"/>
  <c r="AG502" i="1"/>
  <c r="AC502" i="1"/>
  <c r="AN501" i="1"/>
  <c r="AM501" i="1"/>
  <c r="AK501" i="1"/>
  <c r="AG501" i="1"/>
  <c r="AC501" i="1"/>
  <c r="AN500" i="1"/>
  <c r="AM500" i="1"/>
  <c r="AK500" i="1"/>
  <c r="AG500" i="1"/>
  <c r="AC500" i="1"/>
  <c r="AN499" i="1"/>
  <c r="AM499" i="1"/>
  <c r="AK499" i="1"/>
  <c r="AG499" i="1"/>
  <c r="AC499" i="1"/>
  <c r="AN498" i="1"/>
  <c r="AM498" i="1"/>
  <c r="AK498" i="1"/>
  <c r="AG498" i="1"/>
  <c r="AC498" i="1"/>
  <c r="AN497" i="1"/>
  <c r="AM497" i="1"/>
  <c r="AK497" i="1"/>
  <c r="AG497" i="1"/>
  <c r="AC497" i="1"/>
  <c r="AN496" i="1"/>
  <c r="AM496" i="1"/>
  <c r="AK496" i="1"/>
  <c r="AG496" i="1"/>
  <c r="AC496" i="1"/>
  <c r="AN495" i="1"/>
  <c r="AM495" i="1"/>
  <c r="AK495" i="1"/>
  <c r="AG495" i="1"/>
  <c r="AC495" i="1"/>
  <c r="AN494" i="1"/>
  <c r="AM494" i="1"/>
  <c r="AK494" i="1"/>
  <c r="AG494" i="1"/>
  <c r="AC494" i="1"/>
  <c r="AN493" i="1"/>
  <c r="AM493" i="1"/>
  <c r="AK493" i="1"/>
  <c r="AG493" i="1"/>
  <c r="AC493" i="1"/>
  <c r="AN492" i="1"/>
  <c r="AM492" i="1"/>
  <c r="AK492" i="1"/>
  <c r="AG492" i="1"/>
  <c r="AC492" i="1"/>
  <c r="AN491" i="1"/>
  <c r="AM491" i="1"/>
  <c r="AK491" i="1"/>
  <c r="AG491" i="1"/>
  <c r="AC491" i="1"/>
  <c r="AN490" i="1"/>
  <c r="AM490" i="1"/>
  <c r="AK490" i="1"/>
  <c r="AG490" i="1"/>
  <c r="AC490" i="1"/>
  <c r="AN489" i="1"/>
  <c r="AM489" i="1"/>
  <c r="AK489" i="1"/>
  <c r="AG489" i="1"/>
  <c r="AC489" i="1"/>
  <c r="AN488" i="1"/>
  <c r="AM488" i="1"/>
  <c r="AK488" i="1"/>
  <c r="AG488" i="1"/>
  <c r="AC488" i="1"/>
  <c r="AN487" i="1"/>
  <c r="AM487" i="1"/>
  <c r="AK487" i="1"/>
  <c r="AG487" i="1"/>
  <c r="AC487" i="1"/>
  <c r="AN486" i="1"/>
  <c r="AM486" i="1"/>
  <c r="AK486" i="1"/>
  <c r="AG486" i="1"/>
  <c r="AC486" i="1"/>
  <c r="AN485" i="1"/>
  <c r="AM485" i="1"/>
  <c r="AK485" i="1"/>
  <c r="AG485" i="1"/>
  <c r="AC485" i="1"/>
  <c r="AN484" i="1"/>
  <c r="AM484" i="1"/>
  <c r="AK484" i="1"/>
  <c r="AG484" i="1"/>
  <c r="AC484" i="1"/>
  <c r="AN483" i="1"/>
  <c r="AM483" i="1"/>
  <c r="AK483" i="1"/>
  <c r="AG483" i="1"/>
  <c r="AC483" i="1"/>
  <c r="AN482" i="1"/>
  <c r="AM482" i="1"/>
  <c r="AK482" i="1"/>
  <c r="AG482" i="1"/>
  <c r="AC482" i="1"/>
  <c r="AN481" i="1"/>
  <c r="AM481" i="1"/>
  <c r="AK481" i="1"/>
  <c r="AG481" i="1"/>
  <c r="AC481" i="1"/>
  <c r="AN480" i="1"/>
  <c r="AM480" i="1"/>
  <c r="AK480" i="1"/>
  <c r="AG480" i="1"/>
  <c r="AC480" i="1"/>
  <c r="AN479" i="1"/>
  <c r="AM479" i="1"/>
  <c r="AK479" i="1"/>
  <c r="AG479" i="1"/>
  <c r="AC479" i="1"/>
  <c r="AN478" i="1"/>
  <c r="AM478" i="1"/>
  <c r="AK478" i="1"/>
  <c r="AG478" i="1"/>
  <c r="AC478" i="1"/>
  <c r="AN477" i="1"/>
  <c r="AM477" i="1"/>
  <c r="AK477" i="1"/>
  <c r="AG477" i="1"/>
  <c r="AC477" i="1"/>
  <c r="AN476" i="1"/>
  <c r="AM476" i="1"/>
  <c r="AK476" i="1"/>
  <c r="AG476" i="1"/>
  <c r="AC476" i="1"/>
  <c r="AN475" i="1"/>
  <c r="AM475" i="1"/>
  <c r="AK475" i="1"/>
  <c r="AG475" i="1"/>
  <c r="AC475" i="1"/>
  <c r="AN474" i="1"/>
  <c r="AM474" i="1"/>
  <c r="AK474" i="1"/>
  <c r="AG474" i="1"/>
  <c r="AC474" i="1"/>
  <c r="AN473" i="1"/>
  <c r="AM473" i="1"/>
  <c r="AK473" i="1"/>
  <c r="AG473" i="1"/>
  <c r="AC473" i="1"/>
  <c r="AN472" i="1"/>
  <c r="AM472" i="1"/>
  <c r="AK472" i="1"/>
  <c r="AG472" i="1"/>
  <c r="AC472" i="1"/>
  <c r="AN471" i="1"/>
  <c r="AM471" i="1"/>
  <c r="AK471" i="1"/>
  <c r="AG471" i="1"/>
  <c r="AC471" i="1"/>
  <c r="AN470" i="1"/>
  <c r="AM470" i="1"/>
  <c r="AK470" i="1"/>
  <c r="AG470" i="1"/>
  <c r="AC470" i="1"/>
  <c r="AN469" i="1"/>
  <c r="AM469" i="1"/>
  <c r="AK469" i="1"/>
  <c r="AG469" i="1"/>
  <c r="AC469" i="1"/>
  <c r="AN468" i="1"/>
  <c r="AM468" i="1"/>
  <c r="AK468" i="1"/>
  <c r="AG468" i="1"/>
  <c r="AC468" i="1"/>
  <c r="AN467" i="1"/>
  <c r="AM467" i="1"/>
  <c r="AK467" i="1"/>
  <c r="AG467" i="1"/>
  <c r="AC467" i="1"/>
  <c r="AN466" i="1"/>
  <c r="AM466" i="1"/>
  <c r="AK466" i="1"/>
  <c r="AG466" i="1"/>
  <c r="AC466" i="1"/>
  <c r="AN465" i="1"/>
  <c r="AM465" i="1"/>
  <c r="AK465" i="1"/>
  <c r="AG465" i="1"/>
  <c r="AC465" i="1"/>
  <c r="AN464" i="1"/>
  <c r="AM464" i="1"/>
  <c r="AK464" i="1"/>
  <c r="AG464" i="1"/>
  <c r="AC464" i="1"/>
  <c r="AN463" i="1"/>
  <c r="AM463" i="1"/>
  <c r="AK463" i="1"/>
  <c r="AG463" i="1"/>
  <c r="AC463" i="1"/>
  <c r="AN462" i="1"/>
  <c r="AM462" i="1"/>
  <c r="AK462" i="1"/>
  <c r="AG462" i="1"/>
  <c r="AC462" i="1"/>
  <c r="AN461" i="1"/>
  <c r="AM461" i="1"/>
  <c r="AK461" i="1"/>
  <c r="AG461" i="1"/>
  <c r="AC461" i="1"/>
  <c r="AN460" i="1"/>
  <c r="AM460" i="1"/>
  <c r="AK460" i="1"/>
  <c r="AG460" i="1"/>
  <c r="AC460" i="1"/>
  <c r="AN459" i="1"/>
  <c r="AM459" i="1"/>
  <c r="AK459" i="1"/>
  <c r="AG459" i="1"/>
  <c r="AC459" i="1"/>
  <c r="AN458" i="1"/>
  <c r="AM458" i="1"/>
  <c r="AK458" i="1"/>
  <c r="AG458" i="1"/>
  <c r="AC458" i="1"/>
  <c r="AN457" i="1"/>
  <c r="AM457" i="1"/>
  <c r="AK457" i="1"/>
  <c r="AG457" i="1"/>
  <c r="AC457" i="1"/>
  <c r="AN456" i="1"/>
  <c r="AM456" i="1"/>
  <c r="AK456" i="1"/>
  <c r="AG456" i="1"/>
  <c r="AC456" i="1"/>
  <c r="AN455" i="1"/>
  <c r="AM455" i="1"/>
  <c r="AK455" i="1"/>
  <c r="AG455" i="1"/>
  <c r="AC455" i="1"/>
  <c r="AN454" i="1"/>
  <c r="AM454" i="1"/>
  <c r="AK454" i="1"/>
  <c r="AG454" i="1"/>
  <c r="AC454" i="1"/>
  <c r="AN453" i="1"/>
  <c r="AM453" i="1"/>
  <c r="AK453" i="1"/>
  <c r="AG453" i="1"/>
  <c r="AC453" i="1"/>
  <c r="AN452" i="1"/>
  <c r="AM452" i="1"/>
  <c r="AK452" i="1"/>
  <c r="AG452" i="1"/>
  <c r="AC452" i="1"/>
  <c r="AN451" i="1"/>
  <c r="AM451" i="1"/>
  <c r="AK451" i="1"/>
  <c r="AG451" i="1"/>
  <c r="AC451" i="1"/>
  <c r="AN450" i="1"/>
  <c r="AM450" i="1"/>
  <c r="AK450" i="1"/>
  <c r="AG450" i="1"/>
  <c r="AC450" i="1"/>
  <c r="AN449" i="1"/>
  <c r="AM449" i="1"/>
  <c r="AK449" i="1"/>
  <c r="AG449" i="1"/>
  <c r="AC449" i="1"/>
  <c r="AN448" i="1"/>
  <c r="AM448" i="1"/>
  <c r="AK448" i="1"/>
  <c r="AG448" i="1"/>
  <c r="AC448" i="1"/>
  <c r="AN447" i="1"/>
  <c r="AM447" i="1"/>
  <c r="AK447" i="1"/>
  <c r="AG447" i="1"/>
  <c r="AC447" i="1"/>
  <c r="AN446" i="1"/>
  <c r="AM446" i="1"/>
  <c r="AK446" i="1"/>
  <c r="AG446" i="1"/>
  <c r="AC446" i="1"/>
  <c r="AN445" i="1"/>
  <c r="AM445" i="1"/>
  <c r="AK445" i="1"/>
  <c r="AG445" i="1"/>
  <c r="AC445" i="1"/>
  <c r="AN444" i="1"/>
  <c r="AM444" i="1"/>
  <c r="AK444" i="1"/>
  <c r="AG444" i="1"/>
  <c r="AC444" i="1"/>
  <c r="AN443" i="1"/>
  <c r="AM443" i="1"/>
  <c r="AK443" i="1"/>
  <c r="AG443" i="1"/>
  <c r="AC443" i="1"/>
  <c r="AN442" i="1"/>
  <c r="AM442" i="1"/>
  <c r="AK442" i="1"/>
  <c r="AG442" i="1"/>
  <c r="AC442" i="1"/>
  <c r="AN441" i="1"/>
  <c r="AM441" i="1"/>
  <c r="AK441" i="1"/>
  <c r="AG441" i="1"/>
  <c r="AC441" i="1"/>
  <c r="AN440" i="1"/>
  <c r="AM440" i="1"/>
  <c r="AK440" i="1"/>
  <c r="AG440" i="1"/>
  <c r="AC440" i="1"/>
  <c r="AN439" i="1"/>
  <c r="AM439" i="1"/>
  <c r="AK439" i="1"/>
  <c r="AG439" i="1"/>
  <c r="AC439" i="1"/>
  <c r="AN438" i="1"/>
  <c r="AM438" i="1"/>
  <c r="AK438" i="1"/>
  <c r="AG438" i="1"/>
  <c r="AC438" i="1"/>
  <c r="AN437" i="1"/>
  <c r="AM437" i="1"/>
  <c r="AK437" i="1"/>
  <c r="AG437" i="1"/>
  <c r="AC437" i="1"/>
  <c r="AN436" i="1"/>
  <c r="AM436" i="1"/>
  <c r="AK436" i="1"/>
  <c r="AG436" i="1"/>
  <c r="AC436" i="1"/>
  <c r="AN435" i="1"/>
  <c r="AM435" i="1"/>
  <c r="AK435" i="1"/>
  <c r="AG435" i="1"/>
  <c r="AC435" i="1"/>
  <c r="AN434" i="1"/>
  <c r="AM434" i="1"/>
  <c r="AK434" i="1"/>
  <c r="AG434" i="1"/>
  <c r="AC434" i="1"/>
  <c r="AN433" i="1"/>
  <c r="AM433" i="1"/>
  <c r="AK433" i="1"/>
  <c r="AG433" i="1"/>
  <c r="AC433" i="1"/>
  <c r="AN432" i="1"/>
  <c r="AM432" i="1"/>
  <c r="AK432" i="1"/>
  <c r="AG432" i="1"/>
  <c r="AC432" i="1"/>
  <c r="AN431" i="1"/>
  <c r="AM431" i="1"/>
  <c r="AK431" i="1"/>
  <c r="AG431" i="1"/>
  <c r="AC431" i="1"/>
  <c r="AN430" i="1"/>
  <c r="AM430" i="1"/>
  <c r="AK430" i="1"/>
  <c r="AG430" i="1"/>
  <c r="AC430" i="1"/>
  <c r="AN429" i="1"/>
  <c r="AM429" i="1"/>
  <c r="AK429" i="1"/>
  <c r="AG429" i="1"/>
  <c r="AC429" i="1"/>
  <c r="AN428" i="1"/>
  <c r="AM428" i="1"/>
  <c r="AK428" i="1"/>
  <c r="AG428" i="1"/>
  <c r="AC428" i="1"/>
  <c r="AN427" i="1"/>
  <c r="AM427" i="1"/>
  <c r="AK427" i="1"/>
  <c r="AG427" i="1"/>
  <c r="AC427" i="1"/>
  <c r="AN426" i="1"/>
  <c r="AM426" i="1"/>
  <c r="AK426" i="1"/>
  <c r="AG426" i="1"/>
  <c r="AC426" i="1"/>
  <c r="AN425" i="1"/>
  <c r="AM425" i="1"/>
  <c r="AK425" i="1"/>
  <c r="AG425" i="1"/>
  <c r="AC425" i="1"/>
  <c r="AN424" i="1"/>
  <c r="AM424" i="1"/>
  <c r="AK424" i="1"/>
  <c r="AG424" i="1"/>
  <c r="AC424" i="1"/>
  <c r="AN423" i="1"/>
  <c r="AM423" i="1"/>
  <c r="AK423" i="1"/>
  <c r="AG423" i="1"/>
  <c r="AC423" i="1"/>
  <c r="AN422" i="1"/>
  <c r="AM422" i="1"/>
  <c r="AK422" i="1"/>
  <c r="AG422" i="1"/>
  <c r="AC422" i="1"/>
  <c r="AN421" i="1"/>
  <c r="AM421" i="1"/>
  <c r="AK421" i="1"/>
  <c r="AG421" i="1"/>
  <c r="AC421" i="1"/>
  <c r="AN420" i="1"/>
  <c r="AM420" i="1"/>
  <c r="AK420" i="1"/>
  <c r="AG420" i="1"/>
  <c r="AC420" i="1"/>
  <c r="AN419" i="1"/>
  <c r="AM419" i="1"/>
  <c r="AK419" i="1"/>
  <c r="AG419" i="1"/>
  <c r="AC419" i="1"/>
  <c r="AN418" i="1"/>
  <c r="AM418" i="1"/>
  <c r="AK418" i="1"/>
  <c r="AG418" i="1"/>
  <c r="AC418" i="1"/>
  <c r="AN417" i="1"/>
  <c r="AM417" i="1"/>
  <c r="AK417" i="1"/>
  <c r="AG417" i="1"/>
  <c r="AC417" i="1"/>
  <c r="AN416" i="1"/>
  <c r="AM416" i="1"/>
  <c r="AK416" i="1"/>
  <c r="AG416" i="1"/>
  <c r="AC416" i="1"/>
  <c r="AN415" i="1"/>
  <c r="AM415" i="1"/>
  <c r="AK415" i="1"/>
  <c r="AG415" i="1"/>
  <c r="AC415" i="1"/>
  <c r="AN414" i="1"/>
  <c r="AM414" i="1"/>
  <c r="AK414" i="1"/>
  <c r="AG414" i="1"/>
  <c r="AC414" i="1"/>
  <c r="AN413" i="1"/>
  <c r="AM413" i="1"/>
  <c r="AK413" i="1"/>
  <c r="AG413" i="1"/>
  <c r="AC413" i="1"/>
  <c r="AN412" i="1"/>
  <c r="AM412" i="1"/>
  <c r="AK412" i="1"/>
  <c r="AG412" i="1"/>
  <c r="AC412" i="1"/>
  <c r="AN411" i="1"/>
  <c r="AM411" i="1"/>
  <c r="AK411" i="1"/>
  <c r="AG411" i="1"/>
  <c r="AC411" i="1"/>
  <c r="AN410" i="1"/>
  <c r="AM410" i="1"/>
  <c r="AK410" i="1"/>
  <c r="AG410" i="1"/>
  <c r="AC410" i="1"/>
  <c r="AN409" i="1"/>
  <c r="AM409" i="1"/>
  <c r="AK409" i="1"/>
  <c r="AG409" i="1"/>
  <c r="AC409" i="1"/>
  <c r="AN408" i="1"/>
  <c r="AM408" i="1"/>
  <c r="AK408" i="1"/>
  <c r="AG408" i="1"/>
  <c r="AC408" i="1"/>
  <c r="AN407" i="1"/>
  <c r="AM407" i="1"/>
  <c r="AK407" i="1"/>
  <c r="AG407" i="1"/>
  <c r="AC407" i="1"/>
  <c r="AN406" i="1"/>
  <c r="AM406" i="1"/>
  <c r="AK406" i="1"/>
  <c r="AG406" i="1"/>
  <c r="AC406" i="1"/>
  <c r="AN405" i="1"/>
  <c r="AM405" i="1"/>
  <c r="AK405" i="1"/>
  <c r="AG405" i="1"/>
  <c r="AC405" i="1"/>
  <c r="AN404" i="1"/>
  <c r="AM404" i="1"/>
  <c r="AK404" i="1"/>
  <c r="AG404" i="1"/>
  <c r="AC404" i="1"/>
  <c r="AN403" i="1"/>
  <c r="AM403" i="1"/>
  <c r="AK403" i="1"/>
  <c r="AG403" i="1"/>
  <c r="AC403" i="1"/>
  <c r="AN402" i="1"/>
  <c r="AM402" i="1"/>
  <c r="AK402" i="1"/>
  <c r="AG402" i="1"/>
  <c r="AC402" i="1"/>
  <c r="AN401" i="1"/>
  <c r="AM401" i="1"/>
  <c r="AK401" i="1"/>
  <c r="AG401" i="1"/>
  <c r="AC401" i="1"/>
  <c r="AN400" i="1"/>
  <c r="AM400" i="1"/>
  <c r="AK400" i="1"/>
  <c r="AG400" i="1"/>
  <c r="AC400" i="1"/>
  <c r="AN399" i="1"/>
  <c r="AM399" i="1"/>
  <c r="AK399" i="1"/>
  <c r="AG399" i="1"/>
  <c r="AC399" i="1"/>
  <c r="AN398" i="1"/>
  <c r="AM398" i="1"/>
  <c r="AK398" i="1"/>
  <c r="AG398" i="1"/>
  <c r="AC398" i="1"/>
  <c r="AN397" i="1"/>
  <c r="AM397" i="1"/>
  <c r="AK397" i="1"/>
  <c r="AG397" i="1"/>
  <c r="AC397" i="1"/>
  <c r="AN396" i="1"/>
  <c r="AM396" i="1"/>
  <c r="AK396" i="1"/>
  <c r="AG396" i="1"/>
  <c r="AC396" i="1"/>
  <c r="AN395" i="1"/>
  <c r="AM395" i="1"/>
  <c r="AK395" i="1"/>
  <c r="AG395" i="1"/>
  <c r="AC395" i="1"/>
  <c r="AN394" i="1"/>
  <c r="AM394" i="1"/>
  <c r="AK394" i="1"/>
  <c r="AG394" i="1"/>
  <c r="AC394" i="1"/>
  <c r="AN393" i="1"/>
  <c r="AM393" i="1"/>
  <c r="AK393" i="1"/>
  <c r="AG393" i="1"/>
  <c r="AC393" i="1"/>
  <c r="AN392" i="1"/>
  <c r="AM392" i="1"/>
  <c r="AK392" i="1"/>
  <c r="AG392" i="1"/>
  <c r="AC392" i="1"/>
  <c r="AN391" i="1"/>
  <c r="AM391" i="1"/>
  <c r="AK391" i="1"/>
  <c r="AG391" i="1"/>
  <c r="AC391" i="1"/>
  <c r="AN390" i="1"/>
  <c r="AM390" i="1"/>
  <c r="AK390" i="1"/>
  <c r="AG390" i="1"/>
  <c r="AC390" i="1"/>
  <c r="AN389" i="1"/>
  <c r="AM389" i="1"/>
  <c r="AK389" i="1"/>
  <c r="AG389" i="1"/>
  <c r="AC389" i="1"/>
  <c r="AN388" i="1"/>
  <c r="AM388" i="1"/>
  <c r="AK388" i="1"/>
  <c r="AG388" i="1"/>
  <c r="AC388" i="1"/>
  <c r="AN387" i="1"/>
  <c r="AM387" i="1"/>
  <c r="AK387" i="1"/>
  <c r="AG387" i="1"/>
  <c r="AC387" i="1"/>
  <c r="AN386" i="1"/>
  <c r="AM386" i="1"/>
  <c r="AK386" i="1"/>
  <c r="AG386" i="1"/>
  <c r="AC386" i="1"/>
  <c r="AN385" i="1"/>
  <c r="AM385" i="1"/>
  <c r="AK385" i="1"/>
  <c r="AG385" i="1"/>
  <c r="AC385" i="1"/>
  <c r="AN384" i="1"/>
  <c r="AM384" i="1"/>
  <c r="AK384" i="1"/>
  <c r="AG384" i="1"/>
  <c r="AC384" i="1"/>
  <c r="AN383" i="1"/>
  <c r="AM383" i="1"/>
  <c r="AK383" i="1"/>
  <c r="AG383" i="1"/>
  <c r="AC383" i="1"/>
  <c r="AN382" i="1"/>
  <c r="AM382" i="1"/>
  <c r="AK382" i="1"/>
  <c r="AG382" i="1"/>
  <c r="AC382" i="1"/>
  <c r="AN381" i="1"/>
  <c r="AM381" i="1"/>
  <c r="AK381" i="1"/>
  <c r="AG381" i="1"/>
  <c r="AC381" i="1"/>
  <c r="AN380" i="1"/>
  <c r="AM380" i="1"/>
  <c r="AK380" i="1"/>
  <c r="AG380" i="1"/>
  <c r="AC380" i="1"/>
  <c r="AN379" i="1"/>
  <c r="AM379" i="1"/>
  <c r="AK379" i="1"/>
  <c r="AG379" i="1"/>
  <c r="AC379" i="1"/>
  <c r="AN378" i="1"/>
  <c r="AM378" i="1"/>
  <c r="AK378" i="1"/>
  <c r="AG378" i="1"/>
  <c r="AC378" i="1"/>
  <c r="AN377" i="1"/>
  <c r="AM377" i="1"/>
  <c r="AK377" i="1"/>
  <c r="AG377" i="1"/>
  <c r="AC377" i="1"/>
  <c r="AN376" i="1"/>
  <c r="AM376" i="1"/>
  <c r="AK376" i="1"/>
  <c r="AG376" i="1"/>
  <c r="AC376" i="1"/>
  <c r="AN375" i="1"/>
  <c r="AM375" i="1"/>
  <c r="AK375" i="1"/>
  <c r="AG375" i="1"/>
  <c r="AC375" i="1"/>
  <c r="AN374" i="1"/>
  <c r="AM374" i="1"/>
  <c r="AK374" i="1"/>
  <c r="AG374" i="1"/>
  <c r="AC374" i="1"/>
  <c r="AN373" i="1"/>
  <c r="AM373" i="1"/>
  <c r="AK373" i="1"/>
  <c r="AG373" i="1"/>
  <c r="AC373" i="1"/>
  <c r="AN372" i="1"/>
  <c r="AM372" i="1"/>
  <c r="AK372" i="1"/>
  <c r="AG372" i="1"/>
  <c r="AC372" i="1"/>
  <c r="AN371" i="1"/>
  <c r="AM371" i="1"/>
  <c r="AK371" i="1"/>
  <c r="AG371" i="1"/>
  <c r="AC371" i="1"/>
  <c r="AN370" i="1"/>
  <c r="AM370" i="1"/>
  <c r="AK370" i="1"/>
  <c r="AG370" i="1"/>
  <c r="AC370" i="1"/>
  <c r="AN369" i="1"/>
  <c r="AM369" i="1"/>
  <c r="AK369" i="1"/>
  <c r="AG369" i="1"/>
  <c r="AC369" i="1"/>
  <c r="AN368" i="1"/>
  <c r="AM368" i="1"/>
  <c r="AK368" i="1"/>
  <c r="AG368" i="1"/>
  <c r="AC368" i="1"/>
  <c r="AN367" i="1"/>
  <c r="AM367" i="1"/>
  <c r="AK367" i="1"/>
  <c r="AG367" i="1"/>
  <c r="AC367" i="1"/>
  <c r="AN366" i="1"/>
  <c r="AM366" i="1"/>
  <c r="AK366" i="1"/>
  <c r="AG366" i="1"/>
  <c r="AC366" i="1"/>
  <c r="AN365" i="1"/>
  <c r="AM365" i="1"/>
  <c r="AK365" i="1"/>
  <c r="AG365" i="1"/>
  <c r="AC365" i="1"/>
  <c r="AN364" i="1"/>
  <c r="AM364" i="1"/>
  <c r="AK364" i="1"/>
  <c r="AG364" i="1"/>
  <c r="AC364" i="1"/>
  <c r="AN363" i="1"/>
  <c r="AM363" i="1"/>
  <c r="AK363" i="1"/>
  <c r="AG363" i="1"/>
  <c r="AC363" i="1"/>
  <c r="AN362" i="1"/>
  <c r="AM362" i="1"/>
  <c r="AK362" i="1"/>
  <c r="AG362" i="1"/>
  <c r="AC362" i="1"/>
  <c r="AN361" i="1"/>
  <c r="AM361" i="1"/>
  <c r="AK361" i="1"/>
  <c r="AG361" i="1"/>
  <c r="AC361" i="1"/>
  <c r="AN360" i="1"/>
  <c r="AM360" i="1"/>
  <c r="AK360" i="1"/>
  <c r="AG360" i="1"/>
  <c r="AC360" i="1"/>
  <c r="AN359" i="1"/>
  <c r="AM359" i="1"/>
  <c r="AK359" i="1"/>
  <c r="AG359" i="1"/>
  <c r="AC359" i="1"/>
  <c r="AN358" i="1"/>
  <c r="AM358" i="1"/>
  <c r="AK358" i="1"/>
  <c r="AG358" i="1"/>
  <c r="AC358" i="1"/>
  <c r="AN357" i="1"/>
  <c r="AM357" i="1"/>
  <c r="AK357" i="1"/>
  <c r="AG357" i="1"/>
  <c r="AC357" i="1"/>
  <c r="AN356" i="1"/>
  <c r="AM356" i="1"/>
  <c r="AK356" i="1"/>
  <c r="AG356" i="1"/>
  <c r="AC356" i="1"/>
  <c r="AN355" i="1"/>
  <c r="AM355" i="1"/>
  <c r="AK355" i="1"/>
  <c r="AG355" i="1"/>
  <c r="AC355" i="1"/>
  <c r="AN354" i="1"/>
  <c r="AM354" i="1"/>
  <c r="AK354" i="1"/>
  <c r="AG354" i="1"/>
  <c r="AC354" i="1"/>
  <c r="AN353" i="1"/>
  <c r="AM353" i="1"/>
  <c r="AK353" i="1"/>
  <c r="AG353" i="1"/>
  <c r="AC353" i="1"/>
  <c r="AN352" i="1"/>
  <c r="AM352" i="1"/>
  <c r="AK352" i="1"/>
  <c r="AG352" i="1"/>
  <c r="AC352" i="1"/>
  <c r="AN351" i="1"/>
  <c r="AM351" i="1"/>
  <c r="AK351" i="1"/>
  <c r="AG351" i="1"/>
  <c r="AC351" i="1"/>
  <c r="AN350" i="1"/>
  <c r="AM350" i="1"/>
  <c r="AK350" i="1"/>
  <c r="AG350" i="1"/>
  <c r="AC350" i="1"/>
  <c r="AN349" i="1"/>
  <c r="AM349" i="1"/>
  <c r="AK349" i="1"/>
  <c r="AG349" i="1"/>
  <c r="AC349" i="1"/>
  <c r="AN348" i="1"/>
  <c r="AM348" i="1"/>
  <c r="AK348" i="1"/>
  <c r="AG348" i="1"/>
  <c r="AC348" i="1"/>
  <c r="AN347" i="1"/>
  <c r="AM347" i="1"/>
  <c r="AK347" i="1"/>
  <c r="AG347" i="1"/>
  <c r="AC347" i="1"/>
  <c r="AN346" i="1"/>
  <c r="AM346" i="1"/>
  <c r="AK346" i="1"/>
  <c r="AG346" i="1"/>
  <c r="AC346" i="1"/>
  <c r="AN345" i="1"/>
  <c r="AM345" i="1"/>
  <c r="AK345" i="1"/>
  <c r="AG345" i="1"/>
  <c r="AC345" i="1"/>
  <c r="AN344" i="1"/>
  <c r="AM344" i="1"/>
  <c r="AK344" i="1"/>
  <c r="AG344" i="1"/>
  <c r="AC344" i="1"/>
  <c r="AN343" i="1"/>
  <c r="AM343" i="1"/>
  <c r="AK343" i="1"/>
  <c r="AG343" i="1"/>
  <c r="AC343" i="1"/>
  <c r="AN342" i="1"/>
  <c r="AM342" i="1"/>
  <c r="AK342" i="1"/>
  <c r="AG342" i="1"/>
  <c r="AC342" i="1"/>
  <c r="AN341" i="1"/>
  <c r="AM341" i="1"/>
  <c r="AK341" i="1"/>
  <c r="AG341" i="1"/>
  <c r="AC341" i="1"/>
  <c r="AN340" i="1"/>
  <c r="AM340" i="1"/>
  <c r="AK340" i="1"/>
  <c r="AG340" i="1"/>
  <c r="AC340" i="1"/>
  <c r="AN339" i="1"/>
  <c r="AM339" i="1"/>
  <c r="AK339" i="1"/>
  <c r="AG339" i="1"/>
  <c r="AC339" i="1"/>
  <c r="AN338" i="1"/>
  <c r="AM338" i="1"/>
  <c r="AK338" i="1"/>
  <c r="AG338" i="1"/>
  <c r="AC338" i="1"/>
  <c r="AN337" i="1"/>
  <c r="AM337" i="1"/>
  <c r="AK337" i="1"/>
  <c r="AG337" i="1"/>
  <c r="AC337" i="1"/>
  <c r="AN336" i="1"/>
  <c r="AM336" i="1"/>
  <c r="AK336" i="1"/>
  <c r="AG336" i="1"/>
  <c r="AC336" i="1"/>
  <c r="AN335" i="1"/>
  <c r="AM335" i="1"/>
  <c r="AK335" i="1"/>
  <c r="AG335" i="1"/>
  <c r="AC335" i="1"/>
  <c r="AN334" i="1"/>
  <c r="AM334" i="1"/>
  <c r="AK334" i="1"/>
  <c r="AG334" i="1"/>
  <c r="AC334" i="1"/>
  <c r="AN333" i="1"/>
  <c r="AM333" i="1"/>
  <c r="AK333" i="1"/>
  <c r="AG333" i="1"/>
  <c r="AC333" i="1"/>
  <c r="AN332" i="1"/>
  <c r="AM332" i="1"/>
  <c r="AK332" i="1"/>
  <c r="AG332" i="1"/>
  <c r="AC332" i="1"/>
  <c r="AN331" i="1"/>
  <c r="AM331" i="1"/>
  <c r="AK331" i="1"/>
  <c r="AG331" i="1"/>
  <c r="AC331" i="1"/>
  <c r="AN330" i="1"/>
  <c r="AM330" i="1"/>
  <c r="AK330" i="1"/>
  <c r="AG330" i="1"/>
  <c r="AC330" i="1"/>
  <c r="AN329" i="1"/>
  <c r="AM329" i="1"/>
  <c r="AK329" i="1"/>
  <c r="AG329" i="1"/>
  <c r="AC329" i="1"/>
  <c r="AN328" i="1"/>
  <c r="AM328" i="1"/>
  <c r="AK328" i="1"/>
  <c r="AG328" i="1"/>
  <c r="AC328" i="1"/>
  <c r="AN327" i="1"/>
  <c r="AM327" i="1"/>
  <c r="AK327" i="1"/>
  <c r="AG327" i="1"/>
  <c r="AC327" i="1"/>
  <c r="AN326" i="1"/>
  <c r="AM326" i="1"/>
  <c r="AK326" i="1"/>
  <c r="AG326" i="1"/>
  <c r="AC326" i="1"/>
  <c r="AN325" i="1"/>
  <c r="AM325" i="1"/>
  <c r="AK325" i="1"/>
  <c r="AG325" i="1"/>
  <c r="AC325" i="1"/>
  <c r="AN324" i="1"/>
  <c r="AM324" i="1"/>
  <c r="AK324" i="1"/>
  <c r="AG324" i="1"/>
  <c r="AC324" i="1"/>
  <c r="AN323" i="1"/>
  <c r="AM323" i="1"/>
  <c r="AK323" i="1"/>
  <c r="AG323" i="1"/>
  <c r="AC323" i="1"/>
  <c r="AN322" i="1"/>
  <c r="AM322" i="1"/>
  <c r="AK322" i="1"/>
  <c r="AG322" i="1"/>
  <c r="AC322" i="1"/>
  <c r="AN321" i="1"/>
  <c r="AM321" i="1"/>
  <c r="AK321" i="1"/>
  <c r="AG321" i="1"/>
  <c r="AC321" i="1"/>
  <c r="AN320" i="1"/>
  <c r="AM320" i="1"/>
  <c r="AK320" i="1"/>
  <c r="AG320" i="1"/>
  <c r="AC320" i="1"/>
  <c r="AN319" i="1"/>
  <c r="AM319" i="1"/>
  <c r="AK319" i="1"/>
  <c r="AG319" i="1"/>
  <c r="AC319" i="1"/>
  <c r="AN318" i="1"/>
  <c r="AM318" i="1"/>
  <c r="AK318" i="1"/>
  <c r="AG318" i="1"/>
  <c r="AC318" i="1"/>
  <c r="AN317" i="1"/>
  <c r="AM317" i="1"/>
  <c r="AK317" i="1"/>
  <c r="AG317" i="1"/>
  <c r="AC317" i="1"/>
  <c r="AN316" i="1"/>
  <c r="AM316" i="1"/>
  <c r="AK316" i="1"/>
  <c r="AG316" i="1"/>
  <c r="AC316" i="1"/>
  <c r="AN315" i="1"/>
  <c r="AM315" i="1"/>
  <c r="AK315" i="1"/>
  <c r="AG315" i="1"/>
  <c r="AC315" i="1"/>
  <c r="AN314" i="1"/>
  <c r="AM314" i="1"/>
  <c r="AK314" i="1"/>
  <c r="AG314" i="1"/>
  <c r="AC314" i="1"/>
  <c r="AN313" i="1"/>
  <c r="AM313" i="1"/>
  <c r="AK313" i="1"/>
  <c r="AG313" i="1"/>
  <c r="AC313" i="1"/>
  <c r="AN312" i="1"/>
  <c r="AM312" i="1"/>
  <c r="AK312" i="1"/>
  <c r="AG312" i="1"/>
  <c r="AC312" i="1"/>
  <c r="AN311" i="1"/>
  <c r="AM311" i="1"/>
  <c r="AK311" i="1"/>
  <c r="AG311" i="1"/>
  <c r="AC311" i="1"/>
  <c r="AN310" i="1"/>
  <c r="AM310" i="1"/>
  <c r="AK310" i="1"/>
  <c r="AG310" i="1"/>
  <c r="AC310" i="1"/>
  <c r="AN309" i="1"/>
  <c r="AM309" i="1"/>
  <c r="AK309" i="1"/>
  <c r="AG309" i="1"/>
  <c r="AC309" i="1"/>
  <c r="AN308" i="1"/>
  <c r="AM308" i="1"/>
  <c r="AK308" i="1"/>
  <c r="AG308" i="1"/>
  <c r="AC308" i="1"/>
  <c r="AN307" i="1"/>
  <c r="AM307" i="1"/>
  <c r="AK307" i="1"/>
  <c r="AG307" i="1"/>
  <c r="AC307" i="1"/>
  <c r="AN306" i="1"/>
  <c r="AM306" i="1"/>
  <c r="AK306" i="1"/>
  <c r="AG306" i="1"/>
  <c r="AC306" i="1"/>
  <c r="AN305" i="1"/>
  <c r="AM305" i="1"/>
  <c r="AK305" i="1"/>
  <c r="AG305" i="1"/>
  <c r="AC305" i="1"/>
  <c r="AN304" i="1"/>
  <c r="AM304" i="1"/>
  <c r="AK304" i="1"/>
  <c r="AG304" i="1"/>
  <c r="AC304" i="1"/>
  <c r="AN303" i="1"/>
  <c r="AM303" i="1"/>
  <c r="AK303" i="1"/>
  <c r="AG303" i="1"/>
  <c r="AC303" i="1"/>
  <c r="AN302" i="1"/>
  <c r="AM302" i="1"/>
  <c r="AK302" i="1"/>
  <c r="AG302" i="1"/>
  <c r="AC302" i="1"/>
  <c r="AN301" i="1"/>
  <c r="AM301" i="1"/>
  <c r="AK301" i="1"/>
  <c r="AG301" i="1"/>
  <c r="AC301" i="1"/>
  <c r="AN300" i="1"/>
  <c r="AM300" i="1"/>
  <c r="AK300" i="1"/>
  <c r="AG300" i="1"/>
  <c r="AC300" i="1"/>
  <c r="AN299" i="1"/>
  <c r="AM299" i="1"/>
  <c r="AK299" i="1"/>
  <c r="AG299" i="1"/>
  <c r="AC299" i="1"/>
  <c r="AN298" i="1"/>
  <c r="AM298" i="1"/>
  <c r="AK298" i="1"/>
  <c r="AG298" i="1"/>
  <c r="AC298" i="1"/>
  <c r="AN297" i="1"/>
  <c r="AM297" i="1"/>
  <c r="AK297" i="1"/>
  <c r="AG297" i="1"/>
  <c r="AC297" i="1"/>
  <c r="AN296" i="1"/>
  <c r="AM296" i="1"/>
  <c r="AK296" i="1"/>
  <c r="AG296" i="1"/>
  <c r="AC296" i="1"/>
  <c r="AN295" i="1"/>
  <c r="AM295" i="1"/>
  <c r="AK295" i="1"/>
  <c r="AG295" i="1"/>
  <c r="AC295" i="1"/>
  <c r="AN294" i="1"/>
  <c r="AM294" i="1"/>
  <c r="AK294" i="1"/>
  <c r="AG294" i="1"/>
  <c r="AC294" i="1"/>
  <c r="AN293" i="1"/>
  <c r="AM293" i="1"/>
  <c r="AK293" i="1"/>
  <c r="AG293" i="1"/>
  <c r="AC293" i="1"/>
  <c r="AN292" i="1"/>
  <c r="AM292" i="1"/>
  <c r="AK292" i="1"/>
  <c r="AG292" i="1"/>
  <c r="AC292" i="1"/>
  <c r="AN291" i="1"/>
  <c r="AM291" i="1"/>
  <c r="AK291" i="1"/>
  <c r="AG291" i="1"/>
  <c r="AC291" i="1"/>
  <c r="AN290" i="1"/>
  <c r="AM290" i="1"/>
  <c r="AK290" i="1"/>
  <c r="AG290" i="1"/>
  <c r="AC290" i="1"/>
  <c r="AN289" i="1"/>
  <c r="AM289" i="1"/>
  <c r="AK289" i="1"/>
  <c r="AG289" i="1"/>
  <c r="AC289" i="1"/>
  <c r="AN288" i="1"/>
  <c r="AM288" i="1"/>
  <c r="AK288" i="1"/>
  <c r="AG288" i="1"/>
  <c r="AC288" i="1"/>
  <c r="AN287" i="1"/>
  <c r="AM287" i="1"/>
  <c r="AK287" i="1"/>
  <c r="AG287" i="1"/>
  <c r="AC287" i="1"/>
  <c r="AN286" i="1"/>
  <c r="AM286" i="1"/>
  <c r="AK286" i="1"/>
  <c r="AG286" i="1"/>
  <c r="AC286" i="1"/>
  <c r="AN285" i="1"/>
  <c r="AM285" i="1"/>
  <c r="AK285" i="1"/>
  <c r="AG285" i="1"/>
  <c r="AC285" i="1"/>
  <c r="AN284" i="1"/>
  <c r="AM284" i="1"/>
  <c r="AK284" i="1"/>
  <c r="AG284" i="1"/>
  <c r="AC284" i="1"/>
  <c r="AN283" i="1"/>
  <c r="AM283" i="1"/>
  <c r="AK283" i="1"/>
  <c r="AG283" i="1"/>
  <c r="AC283" i="1"/>
  <c r="AN282" i="1"/>
  <c r="AM282" i="1"/>
  <c r="AK282" i="1"/>
  <c r="AG282" i="1"/>
  <c r="AC282" i="1"/>
  <c r="AN281" i="1"/>
  <c r="AM281" i="1"/>
  <c r="AK281" i="1"/>
  <c r="AG281" i="1"/>
  <c r="AC281" i="1"/>
  <c r="AN280" i="1"/>
  <c r="AM280" i="1"/>
  <c r="AK280" i="1"/>
  <c r="AG280" i="1"/>
  <c r="AC280" i="1"/>
  <c r="AN279" i="1"/>
  <c r="AM279" i="1"/>
  <c r="AK279" i="1"/>
  <c r="AG279" i="1"/>
  <c r="AC279" i="1"/>
  <c r="AN278" i="1"/>
  <c r="AM278" i="1"/>
  <c r="AK278" i="1"/>
  <c r="AG278" i="1"/>
  <c r="AC278" i="1"/>
  <c r="AN277" i="1"/>
  <c r="AM277" i="1"/>
  <c r="AK277" i="1"/>
  <c r="AG277" i="1"/>
  <c r="AC277" i="1"/>
  <c r="AN276" i="1"/>
  <c r="AM276" i="1"/>
  <c r="AK276" i="1"/>
  <c r="AG276" i="1"/>
  <c r="AC276" i="1"/>
  <c r="AN275" i="1"/>
  <c r="AM275" i="1"/>
  <c r="AK275" i="1"/>
  <c r="AG275" i="1"/>
  <c r="AC275" i="1"/>
  <c r="AN274" i="1"/>
  <c r="AM274" i="1"/>
  <c r="AK274" i="1"/>
  <c r="AG274" i="1"/>
  <c r="AC274" i="1"/>
  <c r="AN273" i="1"/>
  <c r="AM273" i="1"/>
  <c r="AK273" i="1"/>
  <c r="AG273" i="1"/>
  <c r="AC273" i="1"/>
  <c r="AN272" i="1"/>
  <c r="AM272" i="1"/>
  <c r="AK272" i="1"/>
  <c r="AG272" i="1"/>
  <c r="AC272" i="1"/>
  <c r="AN271" i="1"/>
  <c r="AM271" i="1"/>
  <c r="AK271" i="1"/>
  <c r="AG271" i="1"/>
  <c r="AC271" i="1"/>
  <c r="AN270" i="1"/>
  <c r="AM270" i="1"/>
  <c r="AK270" i="1"/>
  <c r="AG270" i="1"/>
  <c r="AC270" i="1"/>
  <c r="AN269" i="1"/>
  <c r="AM269" i="1"/>
  <c r="AK269" i="1"/>
  <c r="AG269" i="1"/>
  <c r="AC269" i="1"/>
  <c r="AN268" i="1"/>
  <c r="AM268" i="1"/>
  <c r="AK268" i="1"/>
  <c r="AG268" i="1"/>
  <c r="AC268" i="1"/>
  <c r="AN267" i="1"/>
  <c r="AM267" i="1"/>
  <c r="AK267" i="1"/>
  <c r="AG267" i="1"/>
  <c r="AC267" i="1"/>
  <c r="AN266" i="1"/>
  <c r="AM266" i="1"/>
  <c r="AK266" i="1"/>
  <c r="AG266" i="1"/>
  <c r="AC266" i="1"/>
  <c r="AN265" i="1"/>
  <c r="AM265" i="1"/>
  <c r="AK265" i="1"/>
  <c r="AG265" i="1"/>
  <c r="AC265" i="1"/>
  <c r="AN264" i="1"/>
  <c r="AM264" i="1"/>
  <c r="AK264" i="1"/>
  <c r="AG264" i="1"/>
  <c r="AC264" i="1"/>
  <c r="AN263" i="1"/>
  <c r="AM263" i="1"/>
  <c r="AK263" i="1"/>
  <c r="AG263" i="1"/>
  <c r="AC263" i="1"/>
  <c r="AN262" i="1"/>
  <c r="AM262" i="1"/>
  <c r="AK262" i="1"/>
  <c r="AG262" i="1"/>
  <c r="AC262" i="1"/>
  <c r="AN261" i="1"/>
  <c r="AM261" i="1"/>
  <c r="AK261" i="1"/>
  <c r="AG261" i="1"/>
  <c r="AC261" i="1"/>
  <c r="AN260" i="1"/>
  <c r="AM260" i="1"/>
  <c r="AK260" i="1"/>
  <c r="AG260" i="1"/>
  <c r="AC260" i="1"/>
  <c r="AN259" i="1"/>
  <c r="AM259" i="1"/>
  <c r="AK259" i="1"/>
  <c r="AG259" i="1"/>
  <c r="AC259" i="1"/>
  <c r="AN258" i="1"/>
  <c r="AM258" i="1"/>
  <c r="AK258" i="1"/>
  <c r="AG258" i="1"/>
  <c r="AC258" i="1"/>
  <c r="AN257" i="1"/>
  <c r="AM257" i="1"/>
  <c r="AK257" i="1"/>
  <c r="AG257" i="1"/>
  <c r="AC257" i="1"/>
  <c r="AN256" i="1"/>
  <c r="AM256" i="1"/>
  <c r="AK256" i="1"/>
  <c r="AG256" i="1"/>
  <c r="AC256" i="1"/>
  <c r="AN255" i="1"/>
  <c r="AM255" i="1"/>
  <c r="AK255" i="1"/>
  <c r="AG255" i="1"/>
  <c r="AC255" i="1"/>
  <c r="AN254" i="1"/>
  <c r="AM254" i="1"/>
  <c r="AK254" i="1"/>
  <c r="AG254" i="1"/>
  <c r="AC254" i="1"/>
  <c r="AN253" i="1"/>
  <c r="AM253" i="1"/>
  <c r="AK253" i="1"/>
  <c r="AG253" i="1"/>
  <c r="AC253" i="1"/>
  <c r="AN252" i="1"/>
  <c r="AM252" i="1"/>
  <c r="AK252" i="1"/>
  <c r="AG252" i="1"/>
  <c r="AC252" i="1"/>
  <c r="AN251" i="1"/>
  <c r="AM251" i="1"/>
  <c r="AK251" i="1"/>
  <c r="AG251" i="1"/>
  <c r="AC251" i="1"/>
  <c r="AN250" i="1"/>
  <c r="AM250" i="1"/>
  <c r="AK250" i="1"/>
  <c r="AG250" i="1"/>
  <c r="AC250" i="1"/>
  <c r="AN249" i="1"/>
  <c r="AM249" i="1"/>
  <c r="AK249" i="1"/>
  <c r="AG249" i="1"/>
  <c r="AC249" i="1"/>
  <c r="AN248" i="1"/>
  <c r="AM248" i="1"/>
  <c r="AK248" i="1"/>
  <c r="AG248" i="1"/>
  <c r="AC248" i="1"/>
  <c r="AN247" i="1"/>
  <c r="AM247" i="1"/>
  <c r="AK247" i="1"/>
  <c r="AG247" i="1"/>
  <c r="AC247" i="1"/>
  <c r="AN246" i="1"/>
  <c r="AM246" i="1"/>
  <c r="AK246" i="1"/>
  <c r="AG246" i="1"/>
  <c r="AC246" i="1"/>
  <c r="AN245" i="1"/>
  <c r="AM245" i="1"/>
  <c r="AK245" i="1"/>
  <c r="AG245" i="1"/>
  <c r="AC245" i="1"/>
  <c r="AN244" i="1"/>
  <c r="AM244" i="1"/>
  <c r="AK244" i="1"/>
  <c r="AG244" i="1"/>
  <c r="AC244" i="1"/>
  <c r="AN243" i="1"/>
  <c r="AM243" i="1"/>
  <c r="AK243" i="1"/>
  <c r="AG243" i="1"/>
  <c r="AC243" i="1"/>
  <c r="AN242" i="1"/>
  <c r="AM242" i="1"/>
  <c r="AK242" i="1"/>
  <c r="AG242" i="1"/>
  <c r="AC242" i="1"/>
  <c r="AN241" i="1"/>
  <c r="AM241" i="1"/>
  <c r="AK241" i="1"/>
  <c r="AG241" i="1"/>
  <c r="AC241" i="1"/>
  <c r="AN240" i="1"/>
  <c r="AM240" i="1"/>
  <c r="AK240" i="1"/>
  <c r="AG240" i="1"/>
  <c r="AC240" i="1"/>
  <c r="AN239" i="1"/>
  <c r="AM239" i="1"/>
  <c r="AK239" i="1"/>
  <c r="AG239" i="1"/>
  <c r="AC239" i="1"/>
  <c r="AN238" i="1"/>
  <c r="AM238" i="1"/>
  <c r="AK238" i="1"/>
  <c r="AG238" i="1"/>
  <c r="AC238" i="1"/>
  <c r="AN237" i="1"/>
  <c r="AM237" i="1"/>
  <c r="AK237" i="1"/>
  <c r="AG237" i="1"/>
  <c r="AC237" i="1"/>
  <c r="AN236" i="1"/>
  <c r="AM236" i="1"/>
  <c r="AK236" i="1"/>
  <c r="AG236" i="1"/>
  <c r="AC236" i="1"/>
  <c r="AN235" i="1"/>
  <c r="AM235" i="1"/>
  <c r="AK235" i="1"/>
  <c r="AG235" i="1"/>
  <c r="AC235" i="1"/>
  <c r="AN234" i="1"/>
  <c r="AM234" i="1"/>
  <c r="AK234" i="1"/>
  <c r="AG234" i="1"/>
  <c r="AC234" i="1"/>
  <c r="AN233" i="1"/>
  <c r="AM233" i="1"/>
  <c r="AK233" i="1"/>
  <c r="AG233" i="1"/>
  <c r="AC233" i="1"/>
  <c r="AN232" i="1"/>
  <c r="AM232" i="1"/>
  <c r="AK232" i="1"/>
  <c r="AG232" i="1"/>
  <c r="AC232" i="1"/>
  <c r="AN231" i="1"/>
  <c r="AM231" i="1"/>
  <c r="AK231" i="1"/>
  <c r="AG231" i="1"/>
  <c r="AC231" i="1"/>
  <c r="AN230" i="1"/>
  <c r="AM230" i="1"/>
  <c r="AK230" i="1"/>
  <c r="AG230" i="1"/>
  <c r="AC230" i="1"/>
  <c r="AN229" i="1"/>
  <c r="AM229" i="1"/>
  <c r="AK229" i="1"/>
  <c r="AG229" i="1"/>
  <c r="AC229" i="1"/>
  <c r="AN228" i="1"/>
  <c r="AM228" i="1"/>
  <c r="AK228" i="1"/>
  <c r="AG228" i="1"/>
  <c r="AC228" i="1"/>
  <c r="AN227" i="1"/>
  <c r="AM227" i="1"/>
  <c r="AK227" i="1"/>
  <c r="AG227" i="1"/>
  <c r="AC227" i="1"/>
  <c r="AN226" i="1"/>
  <c r="AM226" i="1"/>
  <c r="AK226" i="1"/>
  <c r="AG226" i="1"/>
  <c r="AC226" i="1"/>
  <c r="AN225" i="1"/>
  <c r="AM225" i="1"/>
  <c r="AK225" i="1"/>
  <c r="AG225" i="1"/>
  <c r="AC225" i="1"/>
  <c r="AN224" i="1"/>
  <c r="AM224" i="1"/>
  <c r="AK224" i="1"/>
  <c r="AG224" i="1"/>
  <c r="AC224" i="1"/>
  <c r="AN223" i="1"/>
  <c r="AM223" i="1"/>
  <c r="AK223" i="1"/>
  <c r="AG223" i="1"/>
  <c r="AC223" i="1"/>
  <c r="AN222" i="1"/>
  <c r="AM222" i="1"/>
  <c r="AK222" i="1"/>
  <c r="AG222" i="1"/>
  <c r="AC222" i="1"/>
  <c r="AN221" i="1"/>
  <c r="AM221" i="1"/>
  <c r="AK221" i="1"/>
  <c r="AG221" i="1"/>
  <c r="AC221" i="1"/>
  <c r="AN220" i="1"/>
  <c r="AM220" i="1"/>
  <c r="AK220" i="1"/>
  <c r="AG220" i="1"/>
  <c r="AC220" i="1"/>
  <c r="AN219" i="1"/>
  <c r="AM219" i="1"/>
  <c r="AK219" i="1"/>
  <c r="AG219" i="1"/>
  <c r="AC219" i="1"/>
  <c r="AN218" i="1"/>
  <c r="AM218" i="1"/>
  <c r="AK218" i="1"/>
  <c r="AG218" i="1"/>
  <c r="AC218" i="1"/>
  <c r="AN217" i="1"/>
  <c r="AM217" i="1"/>
  <c r="AK217" i="1"/>
  <c r="AG217" i="1"/>
  <c r="AC217" i="1"/>
  <c r="AN216" i="1"/>
  <c r="AM216" i="1"/>
  <c r="AK216" i="1"/>
  <c r="AG216" i="1"/>
  <c r="AC216" i="1"/>
  <c r="AN215" i="1"/>
  <c r="AM215" i="1"/>
  <c r="AK215" i="1"/>
  <c r="AG215" i="1"/>
  <c r="AC215" i="1"/>
  <c r="AN214" i="1"/>
  <c r="AM214" i="1"/>
  <c r="AK214" i="1"/>
  <c r="AG214" i="1"/>
  <c r="AC214" i="1"/>
  <c r="AN213" i="1"/>
  <c r="AM213" i="1"/>
  <c r="AK213" i="1"/>
  <c r="AG213" i="1"/>
  <c r="AC213" i="1"/>
  <c r="AN212" i="1"/>
  <c r="AM212" i="1"/>
  <c r="AK212" i="1"/>
  <c r="AG212" i="1"/>
  <c r="AC212" i="1"/>
  <c r="AN211" i="1"/>
  <c r="AM211" i="1"/>
  <c r="AK211" i="1"/>
  <c r="AG211" i="1"/>
  <c r="AC211" i="1"/>
  <c r="AN210" i="1"/>
  <c r="AM210" i="1"/>
  <c r="AK210" i="1"/>
  <c r="AG210" i="1"/>
  <c r="AC210" i="1"/>
  <c r="AN209" i="1"/>
  <c r="AM209" i="1"/>
  <c r="AK209" i="1"/>
  <c r="AG209" i="1"/>
  <c r="AC209" i="1"/>
  <c r="AN208" i="1"/>
  <c r="AM208" i="1"/>
  <c r="AK208" i="1"/>
  <c r="AG208" i="1"/>
  <c r="AC208" i="1"/>
  <c r="AN207" i="1"/>
  <c r="AM207" i="1"/>
  <c r="AK207" i="1"/>
  <c r="AG207" i="1"/>
  <c r="AC207" i="1"/>
  <c r="AN206" i="1"/>
  <c r="AM206" i="1"/>
  <c r="AK206" i="1"/>
  <c r="AG206" i="1"/>
  <c r="AC206" i="1"/>
  <c r="AN205" i="1"/>
  <c r="AM205" i="1"/>
  <c r="AK205" i="1"/>
  <c r="AG205" i="1"/>
  <c r="AC205" i="1"/>
  <c r="AN204" i="1"/>
  <c r="AM204" i="1"/>
  <c r="AK204" i="1"/>
  <c r="AG204" i="1"/>
  <c r="AC204" i="1"/>
  <c r="AN203" i="1"/>
  <c r="AM203" i="1"/>
  <c r="AK203" i="1"/>
  <c r="AG203" i="1"/>
  <c r="AC203" i="1"/>
  <c r="AN202" i="1"/>
  <c r="AM202" i="1"/>
  <c r="AK202" i="1"/>
  <c r="AG202" i="1"/>
  <c r="AC202" i="1"/>
  <c r="AN201" i="1"/>
  <c r="AM201" i="1"/>
  <c r="AK201" i="1"/>
  <c r="AG201" i="1"/>
  <c r="AC201" i="1"/>
  <c r="AN200" i="1"/>
  <c r="AM200" i="1"/>
  <c r="AK200" i="1"/>
  <c r="AG200" i="1"/>
  <c r="AC200" i="1"/>
  <c r="AN199" i="1"/>
  <c r="AM199" i="1"/>
  <c r="AK199" i="1"/>
  <c r="AG199" i="1"/>
  <c r="AC199" i="1"/>
  <c r="AN198" i="1"/>
  <c r="AM198" i="1"/>
  <c r="AK198" i="1"/>
  <c r="AG198" i="1"/>
  <c r="AC198" i="1"/>
  <c r="AN197" i="1"/>
  <c r="AM197" i="1"/>
  <c r="AK197" i="1"/>
  <c r="AG197" i="1"/>
  <c r="AC197" i="1"/>
  <c r="AN196" i="1"/>
  <c r="AM196" i="1"/>
  <c r="AK196" i="1"/>
  <c r="AG196" i="1"/>
  <c r="AC196" i="1"/>
  <c r="AN195" i="1"/>
  <c r="AM195" i="1"/>
  <c r="AK195" i="1"/>
  <c r="AG195" i="1"/>
  <c r="AC195" i="1"/>
  <c r="AN194" i="1"/>
  <c r="AM194" i="1"/>
  <c r="AK194" i="1"/>
  <c r="AG194" i="1"/>
  <c r="AC194" i="1"/>
  <c r="AN193" i="1"/>
  <c r="AM193" i="1"/>
  <c r="AK193" i="1"/>
  <c r="AG193" i="1"/>
  <c r="AC193" i="1"/>
  <c r="AN192" i="1"/>
  <c r="AM192" i="1"/>
  <c r="AK192" i="1"/>
  <c r="AG192" i="1"/>
  <c r="AC192" i="1"/>
  <c r="AN191" i="1"/>
  <c r="AM191" i="1"/>
  <c r="AK191" i="1"/>
  <c r="AG191" i="1"/>
  <c r="AC191" i="1"/>
  <c r="AN190" i="1"/>
  <c r="AM190" i="1"/>
  <c r="AK190" i="1"/>
  <c r="AG190" i="1"/>
  <c r="AC190" i="1"/>
  <c r="AN189" i="1"/>
  <c r="AM189" i="1"/>
  <c r="AK189" i="1"/>
  <c r="AG189" i="1"/>
  <c r="AC189" i="1"/>
  <c r="AN188" i="1"/>
  <c r="AM188" i="1"/>
  <c r="AK188" i="1"/>
  <c r="AG188" i="1"/>
  <c r="AC188" i="1"/>
  <c r="AN187" i="1"/>
  <c r="AM187" i="1"/>
  <c r="AK187" i="1"/>
  <c r="AG187" i="1"/>
  <c r="AC187" i="1"/>
  <c r="AN186" i="1"/>
  <c r="AM186" i="1"/>
  <c r="AK186" i="1"/>
  <c r="AG186" i="1"/>
  <c r="AC186" i="1"/>
  <c r="AN185" i="1"/>
  <c r="AM185" i="1"/>
  <c r="AK185" i="1"/>
  <c r="AG185" i="1"/>
  <c r="AC185" i="1"/>
  <c r="AN184" i="1"/>
  <c r="AM184" i="1"/>
  <c r="AK184" i="1"/>
  <c r="AG184" i="1"/>
  <c r="AC184" i="1"/>
  <c r="AN183" i="1"/>
  <c r="AM183" i="1"/>
  <c r="AK183" i="1"/>
  <c r="AG183" i="1"/>
  <c r="AC183" i="1"/>
  <c r="AN182" i="1"/>
  <c r="AM182" i="1"/>
  <c r="AK182" i="1"/>
  <c r="AG182" i="1"/>
  <c r="AC182" i="1"/>
  <c r="AN181" i="1"/>
  <c r="AM181" i="1"/>
  <c r="AK181" i="1"/>
  <c r="AG181" i="1"/>
  <c r="AC181" i="1"/>
  <c r="AN180" i="1"/>
  <c r="AM180" i="1"/>
  <c r="AK180" i="1"/>
  <c r="AG180" i="1"/>
  <c r="AC180" i="1"/>
  <c r="AN179" i="1"/>
  <c r="AM179" i="1"/>
  <c r="AK179" i="1"/>
  <c r="AG179" i="1"/>
  <c r="AC179" i="1"/>
  <c r="AN178" i="1"/>
  <c r="AM178" i="1"/>
  <c r="AK178" i="1"/>
  <c r="AG178" i="1"/>
  <c r="AC178" i="1"/>
  <c r="AN177" i="1"/>
  <c r="AM177" i="1"/>
  <c r="AK177" i="1"/>
  <c r="AG177" i="1"/>
  <c r="AC177" i="1"/>
  <c r="AN176" i="1"/>
  <c r="AM176" i="1"/>
  <c r="AK176" i="1"/>
  <c r="AG176" i="1"/>
  <c r="AC176" i="1"/>
  <c r="AN175" i="1"/>
  <c r="AM175" i="1"/>
  <c r="AK175" i="1"/>
  <c r="AG175" i="1"/>
  <c r="AC175" i="1"/>
  <c r="AN174" i="1"/>
  <c r="AM174" i="1"/>
  <c r="AK174" i="1"/>
  <c r="AG174" i="1"/>
  <c r="AC174" i="1"/>
  <c r="AN173" i="1"/>
  <c r="AM173" i="1"/>
  <c r="AK173" i="1"/>
  <c r="AG173" i="1"/>
  <c r="AC173" i="1"/>
  <c r="AN172" i="1"/>
  <c r="AM172" i="1"/>
  <c r="AK172" i="1"/>
  <c r="AG172" i="1"/>
  <c r="AC172" i="1"/>
  <c r="AN171" i="1"/>
  <c r="AM171" i="1"/>
  <c r="AK171" i="1"/>
  <c r="AG171" i="1"/>
  <c r="AC171" i="1"/>
  <c r="AN170" i="1"/>
  <c r="AM170" i="1"/>
  <c r="AK170" i="1"/>
  <c r="AG170" i="1"/>
  <c r="AC170" i="1"/>
  <c r="AN169" i="1"/>
  <c r="AM169" i="1"/>
  <c r="AK169" i="1"/>
  <c r="AG169" i="1"/>
  <c r="AC169" i="1"/>
  <c r="AN168" i="1"/>
  <c r="AM168" i="1"/>
  <c r="AK168" i="1"/>
  <c r="AG168" i="1"/>
  <c r="AC168" i="1"/>
  <c r="AN167" i="1"/>
  <c r="AM167" i="1"/>
  <c r="AK167" i="1"/>
  <c r="AG167" i="1"/>
  <c r="AC167" i="1"/>
  <c r="AN166" i="1"/>
  <c r="AM166" i="1"/>
  <c r="AK166" i="1"/>
  <c r="AG166" i="1"/>
  <c r="AC166" i="1"/>
  <c r="AN165" i="1"/>
  <c r="AM165" i="1"/>
  <c r="AK165" i="1"/>
  <c r="AG165" i="1"/>
  <c r="AC165" i="1"/>
  <c r="AN164" i="1"/>
  <c r="AM164" i="1"/>
  <c r="AK164" i="1"/>
  <c r="AG164" i="1"/>
  <c r="AC164" i="1"/>
  <c r="AN163" i="1"/>
  <c r="AM163" i="1"/>
  <c r="AK163" i="1"/>
  <c r="AG163" i="1"/>
  <c r="AC163" i="1"/>
  <c r="AN162" i="1"/>
  <c r="AM162" i="1"/>
  <c r="AK162" i="1"/>
  <c r="AG162" i="1"/>
  <c r="AC162" i="1"/>
  <c r="AN161" i="1"/>
  <c r="AM161" i="1"/>
  <c r="AK161" i="1"/>
  <c r="AG161" i="1"/>
  <c r="AC161" i="1"/>
  <c r="AN160" i="1"/>
  <c r="AM160" i="1"/>
  <c r="AK160" i="1"/>
  <c r="AG160" i="1"/>
  <c r="AC160" i="1"/>
  <c r="AN159" i="1"/>
  <c r="AM159" i="1"/>
  <c r="AK159" i="1"/>
  <c r="AG159" i="1"/>
  <c r="AC159" i="1"/>
  <c r="AN158" i="1"/>
  <c r="AM158" i="1"/>
  <c r="AK158" i="1"/>
  <c r="AG158" i="1"/>
  <c r="AC158" i="1"/>
  <c r="AN157" i="1"/>
  <c r="AM157" i="1"/>
  <c r="AK157" i="1"/>
  <c r="AG157" i="1"/>
  <c r="AC157" i="1"/>
  <c r="AN156" i="1"/>
  <c r="AM156" i="1"/>
  <c r="AK156" i="1"/>
  <c r="AG156" i="1"/>
  <c r="AC156" i="1"/>
  <c r="AN155" i="1"/>
  <c r="AM155" i="1"/>
  <c r="AK155" i="1"/>
  <c r="AG155" i="1"/>
  <c r="AC155" i="1"/>
  <c r="AN154" i="1"/>
  <c r="AM154" i="1"/>
  <c r="AK154" i="1"/>
  <c r="AG154" i="1"/>
  <c r="AC154" i="1"/>
  <c r="AN153" i="1"/>
  <c r="AM153" i="1"/>
  <c r="AK153" i="1"/>
  <c r="AG153" i="1"/>
  <c r="AC153" i="1"/>
  <c r="AN152" i="1"/>
  <c r="AM152" i="1"/>
  <c r="AK152" i="1"/>
  <c r="AG152" i="1"/>
  <c r="AC152" i="1"/>
  <c r="AN151" i="1"/>
  <c r="AM151" i="1"/>
  <c r="AK151" i="1"/>
  <c r="AG151" i="1"/>
  <c r="AC151" i="1"/>
  <c r="AN150" i="1"/>
  <c r="AM150" i="1"/>
  <c r="AK150" i="1"/>
  <c r="AG150" i="1"/>
  <c r="AC150" i="1"/>
  <c r="AN149" i="1"/>
  <c r="AM149" i="1"/>
  <c r="AK149" i="1"/>
  <c r="AG149" i="1"/>
  <c r="AC149" i="1"/>
  <c r="AN148" i="1"/>
  <c r="AM148" i="1"/>
  <c r="AK148" i="1"/>
  <c r="AG148" i="1"/>
  <c r="AC148" i="1"/>
  <c r="AN147" i="1"/>
  <c r="AM147" i="1"/>
  <c r="AK147" i="1"/>
  <c r="AG147" i="1"/>
  <c r="AC147" i="1"/>
  <c r="AN146" i="1"/>
  <c r="AM146" i="1"/>
  <c r="AK146" i="1"/>
  <c r="AG146" i="1"/>
  <c r="AC146" i="1"/>
  <c r="AN145" i="1"/>
  <c r="AM145" i="1"/>
  <c r="AK145" i="1"/>
  <c r="AG145" i="1"/>
  <c r="AC145" i="1"/>
  <c r="AN144" i="1"/>
  <c r="AM144" i="1"/>
  <c r="AK144" i="1"/>
  <c r="AG144" i="1"/>
  <c r="AC144" i="1"/>
  <c r="AN143" i="1"/>
  <c r="AM143" i="1"/>
  <c r="AK143" i="1"/>
  <c r="AG143" i="1"/>
  <c r="AC143" i="1"/>
  <c r="AN142" i="1"/>
  <c r="AM142" i="1"/>
  <c r="AK142" i="1"/>
  <c r="AG142" i="1"/>
  <c r="AC142" i="1"/>
  <c r="AN141" i="1"/>
  <c r="AM141" i="1"/>
  <c r="AK141" i="1"/>
  <c r="AG141" i="1"/>
  <c r="AC141" i="1"/>
  <c r="AN140" i="1"/>
  <c r="AM140" i="1"/>
  <c r="AK140" i="1"/>
  <c r="AG140" i="1"/>
  <c r="AC140" i="1"/>
  <c r="AN139" i="1"/>
  <c r="AM139" i="1"/>
  <c r="AK139" i="1"/>
  <c r="AG139" i="1"/>
  <c r="AC139" i="1"/>
  <c r="AN138" i="1"/>
  <c r="AM138" i="1"/>
  <c r="AK138" i="1"/>
  <c r="AG138" i="1"/>
  <c r="AC138" i="1"/>
  <c r="AN137" i="1"/>
  <c r="AM137" i="1"/>
  <c r="AK137" i="1"/>
  <c r="AG137" i="1"/>
  <c r="AC137" i="1"/>
  <c r="AN136" i="1"/>
  <c r="AM136" i="1"/>
  <c r="AK136" i="1"/>
  <c r="AG136" i="1"/>
  <c r="AC136" i="1"/>
  <c r="AN135" i="1"/>
  <c r="AM135" i="1"/>
  <c r="AK135" i="1"/>
  <c r="AG135" i="1"/>
  <c r="AC135" i="1"/>
  <c r="AN134" i="1"/>
  <c r="AM134" i="1"/>
  <c r="AK134" i="1"/>
  <c r="AG134" i="1"/>
  <c r="AC134" i="1"/>
  <c r="AN133" i="1"/>
  <c r="AM133" i="1"/>
  <c r="AK133" i="1"/>
  <c r="AG133" i="1"/>
  <c r="AC133" i="1"/>
  <c r="AN132" i="1"/>
  <c r="AM132" i="1"/>
  <c r="AK132" i="1"/>
  <c r="AG132" i="1"/>
  <c r="AC132" i="1"/>
  <c r="AN131" i="1"/>
  <c r="AM131" i="1"/>
  <c r="AK131" i="1"/>
  <c r="AG131" i="1"/>
  <c r="AC131" i="1"/>
  <c r="AN130" i="1"/>
  <c r="AM130" i="1"/>
  <c r="AK130" i="1"/>
  <c r="AG130" i="1"/>
  <c r="AC130" i="1"/>
  <c r="AN129" i="1"/>
  <c r="AM129" i="1"/>
  <c r="AK129" i="1"/>
  <c r="AG129" i="1"/>
  <c r="AC129" i="1"/>
  <c r="AN128" i="1"/>
  <c r="AM128" i="1"/>
  <c r="AK128" i="1"/>
  <c r="AG128" i="1"/>
  <c r="AC128" i="1"/>
  <c r="AN127" i="1"/>
  <c r="AM127" i="1"/>
  <c r="AK127" i="1"/>
  <c r="AG127" i="1"/>
  <c r="AC127" i="1"/>
  <c r="AN126" i="1"/>
  <c r="AM126" i="1"/>
  <c r="AK126" i="1"/>
  <c r="AG126" i="1"/>
  <c r="AC126" i="1"/>
  <c r="AN125" i="1"/>
  <c r="AM125" i="1"/>
  <c r="AK125" i="1"/>
  <c r="AG125" i="1"/>
  <c r="AC125" i="1"/>
  <c r="AN124" i="1"/>
  <c r="AM124" i="1"/>
  <c r="AK124" i="1"/>
  <c r="AG124" i="1"/>
  <c r="AC124" i="1"/>
  <c r="AN123" i="1"/>
  <c r="AM123" i="1"/>
  <c r="AK123" i="1"/>
  <c r="AG123" i="1"/>
  <c r="AC123" i="1"/>
  <c r="AN122" i="1"/>
  <c r="AM122" i="1"/>
  <c r="AK122" i="1"/>
  <c r="AG122" i="1"/>
  <c r="AC122" i="1"/>
  <c r="AN121" i="1"/>
  <c r="AM121" i="1"/>
  <c r="AK121" i="1"/>
  <c r="AG121" i="1"/>
  <c r="AC121" i="1"/>
  <c r="AN120" i="1"/>
  <c r="AM120" i="1"/>
  <c r="AK120" i="1"/>
  <c r="AG120" i="1"/>
  <c r="AC120" i="1"/>
  <c r="AN119" i="1"/>
  <c r="AM119" i="1"/>
  <c r="AK119" i="1"/>
  <c r="AG119" i="1"/>
  <c r="AC119" i="1"/>
  <c r="AN118" i="1"/>
  <c r="AM118" i="1"/>
  <c r="AK118" i="1"/>
  <c r="AG118" i="1"/>
  <c r="AC118" i="1"/>
  <c r="AN117" i="1"/>
  <c r="AM117" i="1"/>
  <c r="AK117" i="1"/>
  <c r="AG117" i="1"/>
  <c r="AC117" i="1"/>
  <c r="AN116" i="1"/>
  <c r="AM116" i="1"/>
  <c r="AK116" i="1"/>
  <c r="AG116" i="1"/>
  <c r="AC116" i="1"/>
  <c r="AN115" i="1"/>
  <c r="AM115" i="1"/>
  <c r="AK115" i="1"/>
  <c r="AG115" i="1"/>
  <c r="AC115" i="1"/>
  <c r="AN114" i="1"/>
  <c r="AM114" i="1"/>
  <c r="AK114" i="1"/>
  <c r="AG114" i="1"/>
  <c r="AC114" i="1"/>
  <c r="AN113" i="1"/>
  <c r="AM113" i="1"/>
  <c r="AK113" i="1"/>
  <c r="AG113" i="1"/>
  <c r="AC113" i="1"/>
  <c r="AN112" i="1"/>
  <c r="AM112" i="1"/>
  <c r="AK112" i="1"/>
  <c r="AG112" i="1"/>
  <c r="AC112" i="1"/>
  <c r="AN111" i="1"/>
  <c r="AM111" i="1"/>
  <c r="AK111" i="1"/>
  <c r="AG111" i="1"/>
  <c r="AC111" i="1"/>
  <c r="AN110" i="1"/>
  <c r="AM110" i="1"/>
  <c r="AK110" i="1"/>
  <c r="AG110" i="1"/>
  <c r="AC110" i="1"/>
  <c r="AN109" i="1"/>
  <c r="AM109" i="1"/>
  <c r="AK109" i="1"/>
  <c r="AG109" i="1"/>
  <c r="AC109" i="1"/>
  <c r="AN108" i="1"/>
  <c r="AM108" i="1"/>
  <c r="AK108" i="1"/>
  <c r="AG108" i="1"/>
  <c r="AC108" i="1"/>
  <c r="AN107" i="1"/>
  <c r="AM107" i="1"/>
  <c r="AK107" i="1"/>
  <c r="AG107" i="1"/>
  <c r="AC107" i="1"/>
  <c r="AN106" i="1"/>
  <c r="AM106" i="1"/>
  <c r="AK106" i="1"/>
  <c r="AG106" i="1"/>
  <c r="AC106" i="1"/>
  <c r="AN105" i="1"/>
  <c r="AM105" i="1"/>
  <c r="AK105" i="1"/>
  <c r="AG105" i="1"/>
  <c r="AC105" i="1"/>
  <c r="AN104" i="1"/>
  <c r="AM104" i="1"/>
  <c r="AK104" i="1"/>
  <c r="AG104" i="1"/>
  <c r="AC104" i="1"/>
  <c r="AN103" i="1"/>
  <c r="AM103" i="1"/>
  <c r="AK103" i="1"/>
  <c r="AG103" i="1"/>
  <c r="AC103" i="1"/>
  <c r="AN102" i="1"/>
  <c r="AM102" i="1"/>
  <c r="AK102" i="1"/>
  <c r="AG102" i="1"/>
  <c r="AC102" i="1"/>
  <c r="AN101" i="1"/>
  <c r="AM101" i="1"/>
  <c r="AK101" i="1"/>
  <c r="AG101" i="1"/>
  <c r="AC101" i="1"/>
  <c r="AN100" i="1"/>
  <c r="AM100" i="1"/>
  <c r="AK100" i="1"/>
  <c r="AG100" i="1"/>
  <c r="AC100" i="1"/>
  <c r="AN99" i="1"/>
  <c r="AM99" i="1"/>
  <c r="AK99" i="1"/>
  <c r="AG99" i="1"/>
  <c r="AC99" i="1"/>
  <c r="AN98" i="1"/>
  <c r="AM98" i="1"/>
  <c r="AK98" i="1"/>
  <c r="AG98" i="1"/>
  <c r="AC98" i="1"/>
  <c r="AN97" i="1"/>
  <c r="AM97" i="1"/>
  <c r="AK97" i="1"/>
  <c r="AG97" i="1"/>
  <c r="AC97" i="1"/>
  <c r="AN96" i="1"/>
  <c r="AM96" i="1"/>
  <c r="AK96" i="1"/>
  <c r="AG96" i="1"/>
  <c r="AC96" i="1"/>
  <c r="AN95" i="1"/>
  <c r="AM95" i="1"/>
  <c r="AK95" i="1"/>
  <c r="AG95" i="1"/>
  <c r="AC95" i="1"/>
  <c r="AN94" i="1"/>
  <c r="AM94" i="1"/>
  <c r="AK94" i="1"/>
  <c r="AG94" i="1"/>
  <c r="AC94" i="1"/>
  <c r="AN93" i="1"/>
  <c r="AM93" i="1"/>
  <c r="AK93" i="1"/>
  <c r="AG93" i="1"/>
  <c r="AC93" i="1"/>
  <c r="AN92" i="1"/>
  <c r="AM92" i="1"/>
  <c r="AK92" i="1"/>
  <c r="AG92" i="1"/>
  <c r="AC92" i="1"/>
  <c r="AN91" i="1"/>
  <c r="AM91" i="1"/>
  <c r="AK91" i="1"/>
  <c r="AG91" i="1"/>
  <c r="AC91" i="1"/>
  <c r="AN90" i="1"/>
  <c r="AM90" i="1"/>
  <c r="AK90" i="1"/>
  <c r="AG90" i="1"/>
  <c r="AC90" i="1"/>
  <c r="AN89" i="1"/>
  <c r="AM89" i="1"/>
  <c r="AK89" i="1"/>
  <c r="AG89" i="1"/>
  <c r="AC89" i="1"/>
  <c r="AN88" i="1"/>
  <c r="AM88" i="1"/>
  <c r="AK88" i="1"/>
  <c r="AG88" i="1"/>
  <c r="AC88" i="1"/>
  <c r="AN87" i="1"/>
  <c r="AM87" i="1"/>
  <c r="AK87" i="1"/>
  <c r="AG87" i="1"/>
  <c r="AC87" i="1"/>
  <c r="AN86" i="1"/>
  <c r="AM86" i="1"/>
  <c r="AK86" i="1"/>
  <c r="AG86" i="1"/>
  <c r="AC86" i="1"/>
  <c r="AN85" i="1"/>
  <c r="AM85" i="1"/>
  <c r="AK85" i="1"/>
  <c r="AG85" i="1"/>
  <c r="AC85" i="1"/>
  <c r="AN84" i="1"/>
  <c r="AM84" i="1"/>
  <c r="AK84" i="1"/>
  <c r="AG84" i="1"/>
  <c r="AC84" i="1"/>
  <c r="AN83" i="1"/>
  <c r="AM83" i="1"/>
  <c r="AK83" i="1"/>
  <c r="AG83" i="1"/>
  <c r="AC83" i="1"/>
  <c r="AN82" i="1"/>
  <c r="AM82" i="1"/>
  <c r="AK82" i="1"/>
  <c r="AG82" i="1"/>
  <c r="AC82" i="1"/>
  <c r="AN81" i="1"/>
  <c r="AM81" i="1"/>
  <c r="AK81" i="1"/>
  <c r="AG81" i="1"/>
  <c r="AC81" i="1"/>
  <c r="AN80" i="1"/>
  <c r="AM80" i="1"/>
  <c r="AK80" i="1"/>
  <c r="AG80" i="1"/>
  <c r="AC80" i="1"/>
  <c r="O80" i="1"/>
  <c r="AM79" i="1"/>
  <c r="AK79" i="1"/>
  <c r="AG79" i="1"/>
  <c r="O79" i="1"/>
  <c r="AC79" i="1" s="1"/>
  <c r="AN78" i="1"/>
  <c r="AM78" i="1"/>
  <c r="AK78" i="1"/>
  <c r="AG78" i="1"/>
  <c r="AC78" i="1"/>
  <c r="O78" i="1"/>
  <c r="AM77" i="1"/>
  <c r="AK77" i="1"/>
  <c r="AG77" i="1"/>
  <c r="O77" i="1"/>
  <c r="AC77" i="1" s="1"/>
  <c r="AN76" i="1"/>
  <c r="AM76" i="1"/>
  <c r="AK76" i="1"/>
  <c r="AG76" i="1"/>
  <c r="AC76" i="1"/>
  <c r="AN75" i="1"/>
  <c r="AM75" i="1"/>
  <c r="AK75" i="1"/>
  <c r="AG75" i="1"/>
  <c r="AC75" i="1"/>
  <c r="AN74" i="1"/>
  <c r="AM74" i="1"/>
  <c r="AK74" i="1"/>
  <c r="AG74" i="1"/>
  <c r="AC74" i="1"/>
  <c r="AN73" i="1"/>
  <c r="AM73" i="1"/>
  <c r="AK73" i="1"/>
  <c r="AG73" i="1"/>
  <c r="AC73" i="1"/>
  <c r="O73" i="1"/>
  <c r="AN72" i="1"/>
  <c r="AM72" i="1"/>
  <c r="AK72" i="1"/>
  <c r="AG72" i="1"/>
  <c r="AC72" i="1"/>
  <c r="AN71" i="1"/>
  <c r="AM71" i="1"/>
  <c r="AK71" i="1"/>
  <c r="AG71" i="1"/>
  <c r="AC71" i="1"/>
  <c r="AN70" i="1"/>
  <c r="AM70" i="1"/>
  <c r="AK70" i="1"/>
  <c r="AG70" i="1"/>
  <c r="AC70" i="1"/>
  <c r="AN69" i="1"/>
  <c r="AM69" i="1"/>
  <c r="AK69" i="1"/>
  <c r="AG69" i="1"/>
  <c r="AC69" i="1"/>
  <c r="O69" i="1"/>
  <c r="AN68" i="1"/>
  <c r="AM68" i="1"/>
  <c r="AK68" i="1"/>
  <c r="AG68" i="1"/>
  <c r="AC68" i="1"/>
  <c r="AN67" i="1"/>
  <c r="AM67" i="1"/>
  <c r="AK67" i="1"/>
  <c r="AG67" i="1"/>
  <c r="AC67" i="1"/>
  <c r="AN66" i="1"/>
  <c r="AM66" i="1"/>
  <c r="AK66" i="1"/>
  <c r="AG66" i="1"/>
  <c r="AC66" i="1"/>
  <c r="AN65" i="1"/>
  <c r="AM65" i="1"/>
  <c r="AK65" i="1"/>
  <c r="AG65" i="1"/>
  <c r="AC65" i="1"/>
  <c r="AN64" i="1"/>
  <c r="AM64" i="1"/>
  <c r="AK64" i="1"/>
  <c r="AG64" i="1"/>
  <c r="AC64" i="1"/>
  <c r="AN63" i="1"/>
  <c r="AM63" i="1"/>
  <c r="AK63" i="1"/>
  <c r="AG63" i="1"/>
  <c r="AC63" i="1"/>
  <c r="AN62" i="1"/>
  <c r="AM62" i="1"/>
  <c r="AK62" i="1"/>
  <c r="AG62" i="1"/>
  <c r="AC62" i="1"/>
  <c r="AN61" i="1"/>
  <c r="AM61" i="1"/>
  <c r="AK61" i="1"/>
  <c r="AG61" i="1"/>
  <c r="AC61" i="1"/>
  <c r="AN60" i="1"/>
  <c r="AM60" i="1"/>
  <c r="AK60" i="1"/>
  <c r="AG60" i="1"/>
  <c r="AC60" i="1"/>
  <c r="AN59" i="1"/>
  <c r="AM59" i="1"/>
  <c r="AK59" i="1"/>
  <c r="AG59" i="1"/>
  <c r="AC59" i="1"/>
  <c r="AN58" i="1"/>
  <c r="AM58" i="1"/>
  <c r="AK58" i="1"/>
  <c r="AG58" i="1"/>
  <c r="AC58" i="1"/>
  <c r="AN57" i="1"/>
  <c r="AM57" i="1"/>
  <c r="AK57" i="1"/>
  <c r="AG57" i="1"/>
  <c r="AC57" i="1"/>
  <c r="AN56" i="1"/>
  <c r="AM56" i="1"/>
  <c r="AK56" i="1"/>
  <c r="AG56" i="1"/>
  <c r="AC56" i="1"/>
  <c r="AN55" i="1"/>
  <c r="AM55" i="1"/>
  <c r="AK55" i="1"/>
  <c r="AG55" i="1"/>
  <c r="AC55" i="1"/>
  <c r="AN54" i="1"/>
  <c r="AM54" i="1"/>
  <c r="AK54" i="1"/>
  <c r="AG54" i="1"/>
  <c r="AC54" i="1"/>
  <c r="AN53" i="1"/>
  <c r="AM53" i="1"/>
  <c r="AK53" i="1"/>
  <c r="AG53" i="1"/>
  <c r="AC53" i="1"/>
  <c r="AN52" i="1"/>
  <c r="AM52" i="1"/>
  <c r="AK52" i="1"/>
  <c r="AG52" i="1"/>
  <c r="AC52" i="1"/>
  <c r="AN51" i="1"/>
  <c r="AM51" i="1"/>
  <c r="AK51" i="1"/>
  <c r="AG51" i="1"/>
  <c r="AC51" i="1"/>
  <c r="AN50" i="1"/>
  <c r="AM50" i="1"/>
  <c r="AK50" i="1"/>
  <c r="AG50" i="1"/>
  <c r="AC50" i="1"/>
  <c r="AN49" i="1"/>
  <c r="AM49" i="1"/>
  <c r="AK49" i="1"/>
  <c r="AG49" i="1"/>
  <c r="AC49" i="1"/>
  <c r="AN48" i="1"/>
  <c r="AM48" i="1"/>
  <c r="AK48" i="1"/>
  <c r="AG48" i="1"/>
  <c r="AC48" i="1"/>
  <c r="AN47" i="1"/>
  <c r="AM47" i="1"/>
  <c r="AK47" i="1"/>
  <c r="AG47" i="1"/>
  <c r="AC47" i="1"/>
  <c r="AN46" i="1"/>
  <c r="AM46" i="1"/>
  <c r="AK46" i="1"/>
  <c r="AG46" i="1"/>
  <c r="AC46" i="1"/>
  <c r="AN45" i="1"/>
  <c r="AM45" i="1"/>
  <c r="AK45" i="1"/>
  <c r="AG45" i="1"/>
  <c r="AC45" i="1"/>
  <c r="AN44" i="1"/>
  <c r="AM44" i="1"/>
  <c r="AK44" i="1"/>
  <c r="AG44" i="1"/>
  <c r="AC44" i="1"/>
  <c r="AN43" i="1"/>
  <c r="AM43" i="1"/>
  <c r="AK43" i="1"/>
  <c r="AG43" i="1"/>
  <c r="AC43" i="1"/>
  <c r="AN42" i="1"/>
  <c r="AM42" i="1"/>
  <c r="AK42" i="1"/>
  <c r="AG42" i="1"/>
  <c r="AC42" i="1"/>
  <c r="AN41" i="1"/>
  <c r="AM41" i="1"/>
  <c r="AK41" i="1"/>
  <c r="AG41" i="1"/>
  <c r="AC41" i="1"/>
  <c r="AN40" i="1"/>
  <c r="AM40" i="1"/>
  <c r="AK40" i="1"/>
  <c r="AG40" i="1"/>
  <c r="AC40" i="1"/>
  <c r="AN39" i="1"/>
  <c r="AM39" i="1"/>
  <c r="AK39" i="1"/>
  <c r="AG39" i="1"/>
  <c r="AC39" i="1"/>
  <c r="AN38" i="1"/>
  <c r="AM38" i="1"/>
  <c r="AK38" i="1"/>
  <c r="AG38" i="1"/>
  <c r="AC38" i="1"/>
  <c r="AN37" i="1"/>
  <c r="AM37" i="1"/>
  <c r="AK37" i="1"/>
  <c r="AG37" i="1"/>
  <c r="AC37" i="1"/>
  <c r="AN36" i="1"/>
  <c r="AM36" i="1"/>
  <c r="AK36" i="1"/>
  <c r="AG36" i="1"/>
  <c r="AC36" i="1"/>
  <c r="AN35" i="1"/>
  <c r="AM35" i="1"/>
  <c r="AK35" i="1"/>
  <c r="AG35" i="1"/>
  <c r="AC35" i="1"/>
  <c r="O35" i="1"/>
  <c r="AM34" i="1"/>
  <c r="AK34" i="1"/>
  <c r="AG34" i="1"/>
  <c r="O34" i="1"/>
  <c r="AN34" i="1" s="1"/>
  <c r="AN33" i="1"/>
  <c r="AM33" i="1"/>
  <c r="AK33" i="1"/>
  <c r="AG33" i="1"/>
  <c r="AC33" i="1"/>
  <c r="O33" i="1"/>
  <c r="AN32" i="1"/>
  <c r="AM32" i="1"/>
  <c r="AK32" i="1"/>
  <c r="AG32" i="1"/>
  <c r="AC32" i="1"/>
  <c r="O32" i="1"/>
  <c r="AN31" i="1"/>
  <c r="AM31" i="1"/>
  <c r="AK31" i="1"/>
  <c r="AG31" i="1"/>
  <c r="AC31" i="1"/>
  <c r="O31" i="1"/>
  <c r="AN30" i="1"/>
  <c r="AM30" i="1"/>
  <c r="AK30" i="1"/>
  <c r="AG30" i="1"/>
  <c r="AC30" i="1"/>
  <c r="O30" i="1"/>
  <c r="AN29" i="1"/>
  <c r="AM29" i="1"/>
  <c r="AK29" i="1"/>
  <c r="AG29" i="1"/>
  <c r="AC29" i="1"/>
  <c r="O29" i="1"/>
  <c r="AN28" i="1"/>
  <c r="AM28" i="1"/>
  <c r="AK28" i="1"/>
  <c r="AG28" i="1"/>
  <c r="AC28" i="1"/>
  <c r="O28" i="1"/>
  <c r="AN27" i="1"/>
  <c r="AM27" i="1"/>
  <c r="AK27" i="1"/>
  <c r="AG27" i="1"/>
  <c r="AC27" i="1"/>
  <c r="O27" i="1"/>
  <c r="AN26" i="1"/>
  <c r="AM26" i="1"/>
  <c r="AK26" i="1"/>
  <c r="AG26" i="1"/>
  <c r="AC26" i="1"/>
  <c r="O26" i="1"/>
  <c r="AN25" i="1"/>
  <c r="AM25" i="1"/>
  <c r="AK25" i="1"/>
  <c r="AG25" i="1"/>
  <c r="AC25" i="1"/>
  <c r="AN24" i="1"/>
  <c r="AM24" i="1"/>
  <c r="AK24" i="1"/>
  <c r="AG24" i="1"/>
  <c r="AC24" i="1"/>
  <c r="AN23" i="1"/>
  <c r="AM23" i="1"/>
  <c r="AK23" i="1"/>
  <c r="AG23" i="1"/>
  <c r="AC23" i="1"/>
  <c r="AN22" i="1"/>
  <c r="AM22" i="1"/>
  <c r="AK22" i="1"/>
  <c r="AG22" i="1"/>
  <c r="AC22" i="1"/>
  <c r="AN21" i="1"/>
  <c r="AM21" i="1"/>
  <c r="AK21" i="1"/>
  <c r="AG21" i="1"/>
  <c r="AC21" i="1"/>
  <c r="AN20" i="1"/>
  <c r="AM20" i="1"/>
  <c r="AK20" i="1"/>
  <c r="AG20" i="1"/>
  <c r="AC20" i="1"/>
  <c r="AN19" i="1"/>
  <c r="AM19" i="1"/>
  <c r="AK19" i="1"/>
  <c r="AG19" i="1"/>
  <c r="AC19" i="1"/>
  <c r="AN18" i="1"/>
  <c r="AM18" i="1"/>
  <c r="AK18" i="1"/>
  <c r="AG18" i="1"/>
  <c r="AC18" i="1"/>
  <c r="AN17" i="1"/>
  <c r="AM17" i="1"/>
  <c r="AK17" i="1"/>
  <c r="AG17" i="1"/>
  <c r="AC17" i="1"/>
  <c r="AN16" i="1"/>
  <c r="AM16" i="1"/>
  <c r="AK16" i="1"/>
  <c r="AG16" i="1"/>
  <c r="AC16" i="1"/>
  <c r="AN15" i="1"/>
  <c r="AM15" i="1"/>
  <c r="AK15" i="1"/>
  <c r="AG15" i="1"/>
  <c r="AC15" i="1"/>
  <c r="AN14" i="1"/>
  <c r="AM14" i="1"/>
  <c r="AK14" i="1"/>
  <c r="AG14" i="1"/>
  <c r="AC14" i="1"/>
  <c r="AN13" i="1"/>
  <c r="AM13" i="1"/>
  <c r="AK13" i="1"/>
  <c r="AG13" i="1"/>
  <c r="AC13" i="1"/>
  <c r="AN12" i="1"/>
  <c r="AM12" i="1"/>
  <c r="AK12" i="1"/>
  <c r="AG12" i="1"/>
  <c r="AC12" i="1"/>
  <c r="AN11" i="1"/>
  <c r="AM11" i="1"/>
  <c r="AK11" i="1"/>
  <c r="AG11" i="1"/>
  <c r="AC11" i="1"/>
  <c r="AN10" i="1"/>
  <c r="AM10" i="1"/>
  <c r="AK10" i="1"/>
  <c r="AG10" i="1"/>
  <c r="AC10" i="1"/>
  <c r="AN9" i="1"/>
  <c r="AM9" i="1"/>
  <c r="AK9" i="1"/>
  <c r="AG9" i="1"/>
  <c r="AC9" i="1"/>
  <c r="AN8" i="1"/>
  <c r="AM8" i="1"/>
  <c r="AK8" i="1"/>
  <c r="AG8" i="1"/>
  <c r="AC8" i="1"/>
  <c r="AN77" i="1" l="1"/>
  <c r="AN79" i="1"/>
  <c r="AC34" i="1"/>
</calcChain>
</file>

<file path=xl/sharedStrings.xml><?xml version="1.0" encoding="utf-8"?>
<sst xmlns="http://schemas.openxmlformats.org/spreadsheetml/2006/main" count="9980" uniqueCount="1764">
  <si>
    <t>Código:208-GE-Ft-11</t>
  </si>
  <si>
    <t>Versión:  15</t>
  </si>
  <si>
    <t>Vigente desde: 05/07/2024</t>
  </si>
  <si>
    <t>PROGRAMACIÓN DE GASTOS E INVERSIÓN</t>
  </si>
  <si>
    <t>SEGUIMIENTO (OFICINA ASESORA DE PLANEACIÓN)</t>
  </si>
  <si>
    <t>No. LÍNEA</t>
  </si>
  <si>
    <t>LÍNEA POAI</t>
  </si>
  <si>
    <t>PROGRAMA FINANCIACIÓN (4 últimos BPIN)</t>
  </si>
  <si>
    <t>PROYECTO DE INVERSIÓN</t>
  </si>
  <si>
    <t>META PLAN DE DESARROLLO</t>
  </si>
  <si>
    <t>META PROYECTO DE INVERSIÓN</t>
  </si>
  <si>
    <t>ELEMENTO PEP</t>
  </si>
  <si>
    <t>POSICIÓN PRESUPUESTAL</t>
  </si>
  <si>
    <t>FONDO DE FINANCIACIÓN</t>
  </si>
  <si>
    <t>DESCRIPCIÓN PROGRAMACIÓN (OBJETO CONTRACTUAL)</t>
  </si>
  <si>
    <t>MODALIDAD DE SELECCIÓN</t>
  </si>
  <si>
    <t>CLASIFICADOR DE BIENES Y SERVICIOS ONU</t>
  </si>
  <si>
    <t>VALOR MENSUAL $</t>
  </si>
  <si>
    <t>PLAZO EJECUCIÓN CONTRATO</t>
  </si>
  <si>
    <t>VALOR TOTAL PROGRAMADO $</t>
  </si>
  <si>
    <t>FECHA ESTIMADA DE INICIO DEL PROCESO DE CONTRATACIÓN</t>
  </si>
  <si>
    <t>FECHA ESTIMADA DE PRESENTACIÓN DE OFERTAS</t>
  </si>
  <si>
    <t>ÁREA RESPONSABLE DEL PROCESO</t>
  </si>
  <si>
    <t>NOMBRE DEL RESPONSABLE DEL ÁREA / ORDENADOR DEL GASTO</t>
  </si>
  <si>
    <t>DEPENDENCIA</t>
  </si>
  <si>
    <t>FECHA DE RADICADO SOLICITUD EN LA OAP</t>
  </si>
  <si>
    <t xml:space="preserve">RADICADO No. </t>
  </si>
  <si>
    <t>TIPO DE SOLICITUD</t>
  </si>
  <si>
    <t xml:space="preserve">TRASLADO ENTRE LÍNEAS </t>
  </si>
  <si>
    <t>FECHA DE RESPUESTA DE LA SOLICITUD</t>
  </si>
  <si>
    <t>No. CONCEPTO DE VIABILIDAD</t>
  </si>
  <si>
    <t>FECHA CONCEPTO VIABILIDAD</t>
  </si>
  <si>
    <t>VALOR CONCEPTO DE VIABILIDAD $</t>
  </si>
  <si>
    <t>SALDO SIN VIABILIZAR $
(Valor Programado - Valor de Concepto de Viabilidad)</t>
  </si>
  <si>
    <t>Nº  CERTIFICADO DE DISPONIBILIDAD PRESUPUESTAL - CDP</t>
  </si>
  <si>
    <t>FECHA DEL CDP</t>
  </si>
  <si>
    <t>VALOR CDP $</t>
  </si>
  <si>
    <t>SALDO SIN DISPONIBILIDAD PRESUPUESTAL $
(Valor Concepto de Viabilidad - Valor CDP)</t>
  </si>
  <si>
    <t>No. CERTIFICADO REGISTRO PRESUPUESTAL - CRP</t>
  </si>
  <si>
    <t>FECHA DEL CRP</t>
  </si>
  <si>
    <t>VALOR DEL CRP $</t>
  </si>
  <si>
    <t>LIBERACIÓN DISPONIBILIDAD PRESUPUESTAL $ (Valor del CDP - Valor del RP)</t>
  </si>
  <si>
    <t>GIROS $</t>
  </si>
  <si>
    <t>POR GIRAR $ (CRP-GIROS)</t>
  </si>
  <si>
    <t>SALDO SIN COMPROMISO $
(Valor Programado - Valor del CRP)</t>
  </si>
  <si>
    <t>TIPO DE GASTO / CONTRATO</t>
  </si>
  <si>
    <t>No. DE ACTO ADMINISTRATIVO / FACTURA / CONTRATO</t>
  </si>
  <si>
    <t xml:space="preserve"> TERCERO / PROVEEDOR / CONTRATISTA</t>
  </si>
  <si>
    <t>OBSERVACIONES</t>
  </si>
  <si>
    <t>0090-1</t>
  </si>
  <si>
    <t>O230117400120240090</t>
  </si>
  <si>
    <t>0090 - Contribución en la formalización de vivienda de barrios legalizados y mejora en la conformación y apropiación del espacio público en Bogotá D.C</t>
  </si>
  <si>
    <t>Expedir 2.000 Actos de Reconocimiento y/o Licencias de construcción de viviendas de estratos 1 y 2 por parte de la Curaduría Pública Social</t>
  </si>
  <si>
    <t xml:space="preserve">3. Expedir 2.000 actos de reconocimiento en barrios legalizados urbanísticamente, a través de la Curaduría pública social en barrios de estrato 1 y 2 </t>
  </si>
  <si>
    <t>PM/0208/0105/40010040090</t>
  </si>
  <si>
    <t>O232020200882199 Otros servicios jurídicos n.c.p.</t>
  </si>
  <si>
    <t>1-100-F001  VA-Recursos distrito</t>
  </si>
  <si>
    <t>Prestar servicios profesionales para la ejecución de actividades relacionadas con la estructuración jurídica de documentos para el curso procedimientos administrativos sancionatorios contractuales, proyección de documentos para acciones judiciales y apoyar el soporte jurídico de los proyectos de inversión de la Dirección de Mejoramiento de Vivienda de la Caja de Vivienda Popular</t>
  </si>
  <si>
    <t>1. Contratación directa</t>
  </si>
  <si>
    <t>4,4 meses</t>
  </si>
  <si>
    <t>AGOSTO</t>
  </si>
  <si>
    <t>DIRECCIÓN DE MEJORAMIENTO DE VIVIENDA</t>
  </si>
  <si>
    <t>NELSON YOVANY JIMÉNEZ GONZÁLEZ</t>
  </si>
  <si>
    <t>01 - Viabilización de Línea</t>
  </si>
  <si>
    <t>10. No aplica</t>
  </si>
  <si>
    <t>CPF-003</t>
  </si>
  <si>
    <t>0090-2</t>
  </si>
  <si>
    <t>O232020200883211 Servicios de asesoría en arquitectura</t>
  </si>
  <si>
    <t xml:space="preserve">Prestar los servicios profesionales para analizar, levantar, evaluar y gestionar la  documentación  de proyectos  postulados a la expedición de actos de reconocimiento y/o licenciamiento  en el marco  para la contribución en la formalización de vivienda de barrios legalizados y mejora en la conformación y apropiación del espacio público en Bogotá D.C. </t>
  </si>
  <si>
    <t>CPF-004</t>
  </si>
  <si>
    <t>0090-3</t>
  </si>
  <si>
    <t>O232020200883321 Servicios de ingeniería en proyectos de construcción</t>
  </si>
  <si>
    <t>2,4 meses</t>
  </si>
  <si>
    <t>OCTUBRE</t>
  </si>
  <si>
    <t>CPF-005</t>
  </si>
  <si>
    <t>0090-4</t>
  </si>
  <si>
    <t xml:space="preserve">Prestar servicios profesionales para brindar apoyo jurídico en los procesos de expedición de  reconocimiento y/o licenciamiento  en el marco  para la contribución en la formalización de vivienda de barrios legalizados y mejora en la conformación y apropiación del espacio público en Bogotá D.C. </t>
  </si>
  <si>
    <t>5 meses</t>
  </si>
  <si>
    <t>CPF-001</t>
  </si>
  <si>
    <t>0090-5</t>
  </si>
  <si>
    <t xml:space="preserve">Prestar los servicios profesionales realizando el seguimiento de los procesos de diseño de proyectos  postulados a la expedición de actos de reconocimiento y/o licenciamiento  en el marco  para la contribución en la formalización de vivienda de barrios legalizados y mejora en la conformación y apropiación del espacio público en Bogotá D.C. </t>
  </si>
  <si>
    <t>4,6 meses</t>
  </si>
  <si>
    <t>CPF-006</t>
  </si>
  <si>
    <t>0090-6</t>
  </si>
  <si>
    <t xml:space="preserve">Prestar los servicios profesionales especializados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 </t>
  </si>
  <si>
    <t>4,9 meses</t>
  </si>
  <si>
    <t>CPF-007</t>
  </si>
  <si>
    <t>0090-7</t>
  </si>
  <si>
    <t xml:space="preserve">Prestar servicios profesionales para brindar apoyo jurídico en los procesos de expedicion de  reconocimiento y/o licenciamiento  en el marco  para la contribución en la formalización de vivienda de barrios legalizados y mejora en la conformación y apropiación del espacio público en Bogotá D.C. </t>
  </si>
  <si>
    <t>CPF-008</t>
  </si>
  <si>
    <t>0090-8</t>
  </si>
  <si>
    <t>O232020200884520 Servicios de archivos</t>
  </si>
  <si>
    <t>Prestar los servicios profesionales para apoyar el proceso de Asistencia Técnica, repartir, controlar y actualizar  la información que se genera en la radicación de los proyectos postulados a los diferentes programas de mejoramiento de vivienda,  de conformidad con sus competencias, en el marco para la contribución en la formalización de vivienda de barrios legalizados y mejora en la conformación y apropiación del espacio público en Bogotá D.C.</t>
  </si>
  <si>
    <t>5,2 meses</t>
  </si>
  <si>
    <t>JULIO</t>
  </si>
  <si>
    <t>CPF-009</t>
  </si>
  <si>
    <t>0090-9</t>
  </si>
  <si>
    <t>Prestar los servicios profesionales especializados para realizar seguimiento, revisión, evaluación y apropiación, de los diferentes proyectos postulados a los programas de mejoramiento de vivienda que gestiona la Dirección de Mejoramiento de Vivienda, mediante los instrumentos normativos vigentes.</t>
  </si>
  <si>
    <t>CPF-010</t>
  </si>
  <si>
    <t>0090-10</t>
  </si>
  <si>
    <t xml:space="preserve">Prestar los servicios profesionales para realizar la revisión de requisitos técnicos a través de los análisis cartográficos de los predios priorizados en las diferentes etapas  que se generen  en el marco  para la contribución en la formalización de vivienda de barrios legalizados y mejora en la conformación y apropiación del espacio público en Bogotá D.C. </t>
  </si>
  <si>
    <t>CPF-011</t>
  </si>
  <si>
    <t>0090-11</t>
  </si>
  <si>
    <t xml:space="preserve"> Prestar servicios profesionales desde el componente jurídico a las actividades de la Dirección de Mejoramiento de vivienda  en el marco de sus  funciones  y competencias </t>
  </si>
  <si>
    <t>4,8 meses</t>
  </si>
  <si>
    <t>CPF-014</t>
  </si>
  <si>
    <t>0090-12</t>
  </si>
  <si>
    <t xml:space="preserve">Prestar los servicios profesionales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 </t>
  </si>
  <si>
    <t>CPF-012</t>
  </si>
  <si>
    <t>0090-13</t>
  </si>
  <si>
    <t>O232020200881219 Servicios de investigación básica en otras ciencias sociales y humanidades</t>
  </si>
  <si>
    <t>Prestar servicios profesionales para brindar acompañamiento social a las actividades  desarrolladas  en el marco de los programas de la Direccion de Mejoramiento de vivienda</t>
  </si>
  <si>
    <t>0090-14</t>
  </si>
  <si>
    <t>CPF-013</t>
  </si>
  <si>
    <t>0090-15</t>
  </si>
  <si>
    <t>Prestar los servicios profesionales especializados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</si>
  <si>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CPF-002</t>
  </si>
  <si>
    <t>0090-16</t>
  </si>
  <si>
    <t>O232020200771541 Servicios fiduciarios</t>
  </si>
  <si>
    <t>3-400-F002  RF-Administrados de libre destinación</t>
  </si>
  <si>
    <t>Recursos sin situación de fondos en la fiducia en el programa</t>
  </si>
  <si>
    <t>No aplica</t>
  </si>
  <si>
    <t>1 mes</t>
  </si>
  <si>
    <t>SEPTIEMBRE</t>
  </si>
  <si>
    <t>0174-1</t>
  </si>
  <si>
    <t>O230117400120240174</t>
  </si>
  <si>
    <t>Titulación de predios e iniciación de viviendas nuevas Bogotá D.C.</t>
  </si>
  <si>
    <t>Sanear y titular 3.150 predios de estratos 1 y 2 localizados en barrios de origen informal</t>
  </si>
  <si>
    <t>1. Asistir y acompañar a 3.150 hogares social, jurídica y técnicamente que pertenezcan a los estratos 1 y 2, y que cumplan con los requisitos para sanear y titular.</t>
  </si>
  <si>
    <t>PM/0208/0103/40010070174</t>
  </si>
  <si>
    <t>O232020200883421 Servicios de topografía del suelo</t>
  </si>
  <si>
    <t>1-100-F001 VA-Recursos distrito</t>
  </si>
  <si>
    <t xml:space="preserve">Ahorro del 10% para la reducción del gasto en contratos de prestación de servicios profesionales y de apoyo a la gestión en cumplimiento del artículo 6 del Decreto 062 de 2024. </t>
  </si>
  <si>
    <t>NO APLICA</t>
  </si>
  <si>
    <t>DIRECCIÓN DE URBANIZACIONES Y TITULACIÓN</t>
  </si>
  <si>
    <t>EDITH GÓMEZ BAUTISTA ( E )</t>
  </si>
  <si>
    <t>N/A</t>
  </si>
  <si>
    <t>TIV-050</t>
  </si>
  <si>
    <t>0174-2</t>
  </si>
  <si>
    <t>Apropiación rendimientos financieros Fiducia</t>
  </si>
  <si>
    <t>0174-3</t>
  </si>
  <si>
    <t>O232020200994239 Servicios generales de recolección de otros desechos</t>
  </si>
  <si>
    <t>Pago de los servicios públicos relacionados con Servicios de distribución de agua por tubería de bienes inmuebles de la CVP administrados por la Dirección de Urbanizaciones y Titulación.</t>
  </si>
  <si>
    <t xml:space="preserve">202413000058833
</t>
  </si>
  <si>
    <t>TIV-039</t>
  </si>
  <si>
    <t>0174-4</t>
  </si>
  <si>
    <t>Pago de los servicios públicos relacionados con Servicios de distribución de agua por tubería del Proyecto de Interés Prioritario Arboleda Santa Teresita - Sector I y II.</t>
  </si>
  <si>
    <t>TIV-040</t>
  </si>
  <si>
    <t>0174-5</t>
  </si>
  <si>
    <t>Pago de los servicios públicos relacionados con Servicios de distribución de electricidad de bienes inmuebles de la CVP administrados por la Dirección de Urbanizaciones y Titulación</t>
  </si>
  <si>
    <t>TIV-041</t>
  </si>
  <si>
    <t>0174-6</t>
  </si>
  <si>
    <t>Pago de los servicios públicos relacionados con Servicios de distribución de electricidad del Proyecto de Interés Prioritario Arboleda Santa Teresita - Sector I y II</t>
  </si>
  <si>
    <t>TIV-042</t>
  </si>
  <si>
    <t>0174-7</t>
  </si>
  <si>
    <t>Pago de los servicios públicos relacionados con Servicios generales de recolección de otros desechos de bienes inmuebles de la CVP administrados por la Dirección de Urbanizaciones y Titulaciones.</t>
  </si>
  <si>
    <t>TIV-043</t>
  </si>
  <si>
    <t>0174-8</t>
  </si>
  <si>
    <t>Pago de servicios públicos del Proyecto de Interés Prioritario Arboleda Santa Teresita - Sector I y II - PROMOAMBIENTAL</t>
  </si>
  <si>
    <t>TIV-044</t>
  </si>
  <si>
    <t>0174-9</t>
  </si>
  <si>
    <t>Pago de servicios públicos del Proyecto de Interés Prioritario Arboleda Santa Teresita - Sector I y II - VANTI</t>
  </si>
  <si>
    <t>TIV-045</t>
  </si>
  <si>
    <t>0174-10</t>
  </si>
  <si>
    <t>O231020200501 Aportes generales al sistema de riesgos laborales públicos</t>
  </si>
  <si>
    <t>Realizar el Pago ARL contratistas nivel V</t>
  </si>
  <si>
    <t>TIV-046</t>
  </si>
  <si>
    <t>0174-11</t>
  </si>
  <si>
    <t>O232020200882130 Servicios de documentación y certificación jurídica</t>
  </si>
  <si>
    <t>Realizar el pago de gastos notariales, regitro y de beneficencia que resulten de la suscripción de escrituras públicas y/o resoluciones de los diferentes procesos ejecutados por la Dirección de Urbanizaciones y Titulación predial.</t>
  </si>
  <si>
    <t>TIV-047</t>
  </si>
  <si>
    <t>0174-12</t>
  </si>
  <si>
    <t>Sufragar gastos de beneficencia, registro títulos por mecanismo de transferencias y gastos de resciliación</t>
  </si>
  <si>
    <t>TIV-048</t>
  </si>
  <si>
    <t>0174-13</t>
  </si>
  <si>
    <t>O23202020088363202 Publicaciones de documentos de carácter oficial</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</si>
  <si>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</si>
  <si>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7. Mínima cuantía</t>
  </si>
  <si>
    <t>TIV-049</t>
  </si>
  <si>
    <t>0174-14</t>
  </si>
  <si>
    <t>O232020200883212 Servicios de arquitectura para proyectos de construcciones residenciales</t>
  </si>
  <si>
    <t>Prestar servicios profesionales requiridos por la Dirección de Urbanizaciones y Titulación para apoyar en el seguimiento y control de las obras que se ejecuten, así como en el desarrollo de las actividades que se requieran para la estructuración.</t>
  </si>
  <si>
    <t>No Aplica</t>
  </si>
  <si>
    <t>TIV-063</t>
  </si>
  <si>
    <t>0174-15</t>
  </si>
  <si>
    <t>Prestar  servicios profesionales desde el ambito jurídicos en las actuaciones y trámites efectuados dentro de los programas y proyectos ejecutados por la Dirección de Urbanizaciones y Titulación.</t>
  </si>
  <si>
    <t>TIV-006</t>
  </si>
  <si>
    <t>0174-16</t>
  </si>
  <si>
    <t>Prestación de servicios profesionales para adelantar las gestiones sociales y levantamiento de información relativas a los usuarios de los proyectos y/o programas de la Dirección de Urbanizaciones y Titulación</t>
  </si>
  <si>
    <t>TIV-007</t>
  </si>
  <si>
    <t>0174-17</t>
  </si>
  <si>
    <t>Prestar los servicios de apoyo en las actividades y trámites necesarios para el cumplimiento de las funciones de la Dirección de Urbanizaciones y Titulación en el marco de los proyectos y/o programas a su cargo.</t>
  </si>
  <si>
    <t>TIV-008</t>
  </si>
  <si>
    <t>0174-18</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</si>
  <si>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</si>
  <si>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TIV-009</t>
  </si>
  <si>
    <t>0174-19</t>
  </si>
  <si>
    <t>O232020200883422 Servicios de cartografía</t>
  </si>
  <si>
    <t>Prestar los servicios profesionales especializados en la estructuración, ejecución y supervisión de las actividades catastral, predial, adelantadas por la Dirección de Urbanizaciones y Titulación, aplicando en todas las etapas del proceso los estándares de calidad y manejo de información cartográfica y alfanumérica que sean pertinentes.</t>
  </si>
  <si>
    <t>TIV-010</t>
  </si>
  <si>
    <t>0174-20</t>
  </si>
  <si>
    <t>O232020200883111 Servicios de consultoría en gestión estratégica</t>
  </si>
  <si>
    <t>Prestar los servicios profesionales para acompañar el desarrollo y ejecución de las gestiones administrativas, financieras y contractuales requeridas para el  desarrollo de las funciones de la Dirección de Urbanizaciones y Titulación.</t>
  </si>
  <si>
    <t>TIV-011</t>
  </si>
  <si>
    <t>0174-21</t>
  </si>
  <si>
    <t>Prestar servicios de apoyo a la gestión a  la Dirección de Urbanizaciones y Titulación en los temas asociados con estudios prediales, catastrales y urbanísticos de los proyectos priorizados por el área.</t>
  </si>
  <si>
    <t>03 - Modificación de Línea</t>
  </si>
  <si>
    <t>A la línea 70</t>
  </si>
  <si>
    <t>0174-22</t>
  </si>
  <si>
    <t>Prestar servicios de apoyo a la gestión documental, correspondencia y trámites derivados, como resultado de los procesos adelantados por la Dirección de Urbanizaciones y Titulación.</t>
  </si>
  <si>
    <t>TIV-012</t>
  </si>
  <si>
    <t>0174-23</t>
  </si>
  <si>
    <t>Prestar servicios de apoyo a la gestión para el manejo, control y distribución de expedientes, correspondencia y archivo, así como apoyar  los demás procesos operativos adelantados por la Dirección de Urbanizaciones y Titulación.</t>
  </si>
  <si>
    <t>TIV-013</t>
  </si>
  <si>
    <t>0174-24</t>
  </si>
  <si>
    <t>O232020200885954 Servicios de preparación de documentos y otros servicios especializados de apoyo a oficina</t>
  </si>
  <si>
    <t>Prestar servicios de apoyo a la gestión para realizar las actividades administrativas necesarias para el desarrollo de las funciones de la Dirección de Urbanizaciones y Titulación</t>
  </si>
  <si>
    <t>TIV-014</t>
  </si>
  <si>
    <t>0174-25</t>
  </si>
  <si>
    <t>Prestar servicios profesionales a la Dirección de Urbanizaciones y Titulación  en el marco del plan de gestión social, apoyando  con la atención de requerimientos, difusión y   promoción de los programas y/o proyectos que se encuentran en ejecución.</t>
  </si>
  <si>
    <t>0174-26</t>
  </si>
  <si>
    <t>Prestar servicios profesionales en el ambito jurídico para garantizar el desarrollo de los trámites requeridos que son adelantados por la Dirección de Urbanizaciones y Titulación</t>
  </si>
  <si>
    <t>TIV-015</t>
  </si>
  <si>
    <t>0174-27</t>
  </si>
  <si>
    <t>Prestar servicios profesionales a la Dirección de Urbanizaciones y Titulación necesarios para la ejecución de los programas y proyectos que tiene a cargo, particulamente en la atención al ciudadano y en la realizacion de actividades enmarcadas dentro del plan de gestión social</t>
  </si>
  <si>
    <t>TIV-067</t>
  </si>
  <si>
    <t>0174-28</t>
  </si>
  <si>
    <t xml:space="preserve">Prestar servicios profesionales en el ambito jurídico a la Dirección de Urbanizaciones y Titulación para el desarrollo,  cumplimiento y gestión de los  procesos relacionados con la legalización, y saneamiento  de los predios priorizados. </t>
  </si>
  <si>
    <t>TIV-016</t>
  </si>
  <si>
    <t>0174-29</t>
  </si>
  <si>
    <t>O232020200883329 Otros servicios de ingeniería en proyectos n.c.p.</t>
  </si>
  <si>
    <t>Prestar servicios profesionales a la Dirección de Urbanizaciones y Titulación tendientes a fortalecer técnicamente el proceso de formulación,  ejecución y liquidación de los contratos correspondientes a los proyectos urbanísticos adelantados por la Caja de la Vivienda Popular.</t>
  </si>
  <si>
    <t>TIV-017</t>
  </si>
  <si>
    <t>0174-30</t>
  </si>
  <si>
    <t>Prestar servicios profesionales desde el ámbito de su experticia, para adelantar las actuaciones contables y financieras que contribuyan al cumplimiento de las funciones a cargo de la Dirección de Urbanizaciones y Titulación.</t>
  </si>
  <si>
    <t>TIV-018</t>
  </si>
  <si>
    <t>0174-31</t>
  </si>
  <si>
    <t>Prestar servicios profesionales de carácter técnico para estructurar,  ejecutar y realizar seguimiento de los contratos suscritos en el marco de los proyectos de vivienda adelantados por la Caja de la Vivienda Popular.</t>
  </si>
  <si>
    <t>0174-32</t>
  </si>
  <si>
    <t>Prestar servicios profesionales especializados a la DUT en el seguimiento y apoyo técnico a la estructuración, ejecución, liquidación y entrega de los proyectos de urbanizaciones nuevas realizados por la CVP</t>
  </si>
  <si>
    <t>TIV-064</t>
  </si>
  <si>
    <t>0174-33</t>
  </si>
  <si>
    <t>Prestar servicios profesionales especializados de carácter técnico para apoyar el proceso de saneamiento de predios que se encuentran reportados en la base de inventarios de los bienes inmuebles de propiedad de la Caja de la Vivienda Popular.</t>
  </si>
  <si>
    <t>TIV-019</t>
  </si>
  <si>
    <t>0174-34</t>
  </si>
  <si>
    <t>Prestar servicios profesionales especializados en generar, analizar y consolidar la información de datos espaciales y cartografía que le permitan planificar la depuración de las bases de datos de los predios de propiedad de la CVP y los determinados como zonas de cesión de uso público.</t>
  </si>
  <si>
    <t>TIV-020</t>
  </si>
  <si>
    <t>0174-35</t>
  </si>
  <si>
    <t>Prestar servicios profesionales especializados en la estructuración y seguimiento a los proyectos de vivienda nueva adelantados por la Dirección de Urbanizaciones y Titulación</t>
  </si>
  <si>
    <t>TIV-068</t>
  </si>
  <si>
    <t>TIV-021 ANULADA</t>
  </si>
  <si>
    <t>0174-36</t>
  </si>
  <si>
    <t>Prestar servicios profesionales especializados para apoyar en el seguimiento y control a los diferentes proyectos que lidera la Dirección de Urbanizaciones y Titulación.</t>
  </si>
  <si>
    <t>0174-37</t>
  </si>
  <si>
    <t>Prestar servicios profesionales especializados para apoyar en la planeación, ejecución y seguimiento de las actividades asociadas a los programas y/o proyectos de la Dirección de Urbanizaciones y Titulación, así como en lo relacionado con los temas administrativos y financieros</t>
  </si>
  <si>
    <t>A la línea 71</t>
  </si>
  <si>
    <t>0174-38</t>
  </si>
  <si>
    <t>O232020200881211 Servicios de investigación básica en psicología</t>
  </si>
  <si>
    <t>Prestar servicios profesionales especializados para el seguimiento e implementación de las actividades del componente social y comunitario que se requieran en el marco de los programas y/o proyectos de la Dirección de Urbanizaciones y Titulación.</t>
  </si>
  <si>
    <t>TIV-022</t>
  </si>
  <si>
    <t>0174-39</t>
  </si>
  <si>
    <t>Prestar servicios profesionales especializados para realizar acompañamiento en la gestión técnica de los proyectos de vivienda nueva que se encuentren en estructuración y en curso, liderados por la Caja de la Vivienda Popular.</t>
  </si>
  <si>
    <t>TIV-023</t>
  </si>
  <si>
    <t>0174-40</t>
  </si>
  <si>
    <t>Prestar servicios profesionales para apoyar desde el área jurídica los proyectos adelantados por la Dirección de Urbanizaciones y Titulación Predial en el marco de los proyectos constructivos destinados a vivienda nueva</t>
  </si>
  <si>
    <t>TIV-024</t>
  </si>
  <si>
    <t>0174-41</t>
  </si>
  <si>
    <t>Prestar servicios profesionales para apoyar desde su profesión las diligencias jurídicas en los trámites que sean requeridos por el desarrollo y cumplimiento de las funciones asignadas a la Dirección de Urbanizaciones y Titulación</t>
  </si>
  <si>
    <t>TIV-065</t>
  </si>
  <si>
    <t>0174-42</t>
  </si>
  <si>
    <t>Prestar servicios profesionales para apoyar el cumplimiento de los aspectos técnicos  asociados al desarrollo de urbanizaciones, así como en el seguimiento a los programas y/o proyectos de la Dirección de Urbanizaciones y Titulación</t>
  </si>
  <si>
    <t>TIV-025</t>
  </si>
  <si>
    <t>0174-43</t>
  </si>
  <si>
    <t>Prestar servicios profesionales para apoyar en el desarrollo y seguimiento de la estrategia de gestión social, en el fortalecimiento de la atención al ciudadano y en la atencion oportuna a los requerimientos que se reciban en el marco de los proyectos liderados por la Dirección de Urbanizaciones y Titulación.</t>
  </si>
  <si>
    <t>0174-44</t>
  </si>
  <si>
    <t>Prestar servicios profesionales para apoyar en el seguimiento y control de las gestiones administrativas, requeridas para el desarrollo de las funciones y competencias asignadas a la Dirección de Urbanizaciones y Titulación</t>
  </si>
  <si>
    <t>0174-45</t>
  </si>
  <si>
    <t>Prestar servicios profesionales para apoyar en las actividades de seguimiento y control requeridas por la Dirección de Urbanizaciones y Titulación en los aspectos financieros de los diferentes proyectos que se lideran desde esta Dirección</t>
  </si>
  <si>
    <t>TIV-069</t>
  </si>
  <si>
    <t>0174-46</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</si>
  <si>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</si>
  <si>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A la línea 72</t>
  </si>
  <si>
    <t>0174-47</t>
  </si>
  <si>
    <t>Prestar servicios profesionales en los trámites y actividades de carácter financiero con el fin de dar cumplimiento a las funciones de la Dirección de Urbanizaciones y Titulación de conformidad con los procesos y procedimientos establecidos.</t>
  </si>
  <si>
    <t>TIV-026</t>
  </si>
  <si>
    <t>0174-48</t>
  </si>
  <si>
    <t>Prestar servicios profesionales para apoyar jurídicamente en los trámites que sean requeridos para el desarrollo y cumplimiento de las funciones asignadas a la Dirección de Urbanizaciones y Titulación</t>
  </si>
  <si>
    <t>TIV-027</t>
  </si>
  <si>
    <t>0174-49</t>
  </si>
  <si>
    <t xml:space="preserve">Prestar servicios profesionales  desde el ambito juridico para apoyar las gestiones y trámites indispensables para efectuar la correcta titulación de predios. </t>
  </si>
  <si>
    <t>TIV-028</t>
  </si>
  <si>
    <t>0174-50</t>
  </si>
  <si>
    <t xml:space="preserve">Prestar servicios profesionales para apoyar técnicamente el proceso de estructuración, ejecución y liquidación de los contratos suscritos en el marco de los proyectos urbanísticos adelantados por la Caja de la Vivienda Popular. </t>
  </si>
  <si>
    <t>12/07/2024; 25-7-24</t>
  </si>
  <si>
    <t>202413000058353 / 202413000061673</t>
  </si>
  <si>
    <t>A la línea 73</t>
  </si>
  <si>
    <t>TIV-066</t>
  </si>
  <si>
    <t>0174-51</t>
  </si>
  <si>
    <t>Prestar servicios profesionales para brindar soporte jurídico en los trámites de carácter contractual, que sean requeridas por la Dirección de Urbanizaciones y Titulación para el cumplimiento de competencias.</t>
  </si>
  <si>
    <t>TIV-029</t>
  </si>
  <si>
    <t>0174-52</t>
  </si>
  <si>
    <t>0174-53</t>
  </si>
  <si>
    <t>3-200-F002  RB-Administrados de libre destinación</t>
  </si>
  <si>
    <t>0174-54</t>
  </si>
  <si>
    <t>0174-55</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</si>
  <si>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</si>
  <si>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0174-56</t>
  </si>
  <si>
    <t>Prestar servicios profesionales especializados de ingenieria para apoyar  en la estructuración, ejecución, evaluación, seguimiento y desarrollo de los proyectos constructivos adelantados por la Caja de la Vivienda Popular</t>
  </si>
  <si>
    <t>A la línea 74</t>
  </si>
  <si>
    <t>0174-57</t>
  </si>
  <si>
    <t>2. Realizar gestiones para la entrega de 2 zonas de cesión obligatorias.</t>
  </si>
  <si>
    <t>Prestar servicios profesionales para realizar las actividades administrativas requeridas para el cumplimiento de las funciones de la Dirección de Urbanizaciones y Titulación.</t>
  </si>
  <si>
    <t>A la línea 75</t>
  </si>
  <si>
    <t>0174-58</t>
  </si>
  <si>
    <t>Prestar servicios profesionales para apoyar al equipo operador urbano de la Caja de la Vivienda Popular en la definición de estrategias y fuentes de financiación para la generación de vivienda enla ciudad de Bogotá D.C.</t>
  </si>
  <si>
    <t>TIV-073</t>
  </si>
  <si>
    <t>TIV-030 ANULADA / TIV-070 anulada</t>
  </si>
  <si>
    <t>0174-59</t>
  </si>
  <si>
    <t>Prestar servicios profesionales para apoyar la estructuración financiera de los proyectos inmobiliarios de la  Caja de la Vivienda Popular.</t>
  </si>
  <si>
    <t>TIV-031</t>
  </si>
  <si>
    <t>0174-60</t>
  </si>
  <si>
    <t>Prestar servicios profesionales para apoyar el analisis de la norma urbanistica, diseño urbano, cabidas arquitectonicas, y modelos de negocio en los predios que defina la Caja de la Vivienda Popular</t>
  </si>
  <si>
    <t>TIV-052</t>
  </si>
  <si>
    <t>0174-61</t>
  </si>
  <si>
    <t>Prestar servicios profesionales para apoyar las actividades de gestión predial referente a los aspectos jurídicos y procedimentales necesarios para que la Caja de la Vivienda Popular realice el rol de Operador Urbano en la ciudad Bogotá D.C.</t>
  </si>
  <si>
    <t>TIV-032</t>
  </si>
  <si>
    <t>0174-62</t>
  </si>
  <si>
    <t>TIV-033</t>
  </si>
  <si>
    <t>0174-63</t>
  </si>
  <si>
    <t>TIV-034</t>
  </si>
  <si>
    <t>0174-64</t>
  </si>
  <si>
    <t>O232020200882120 Servicios de asesoramiento y representación jurídica relativos a otros campos del derecho</t>
  </si>
  <si>
    <t>Prestar servicios profesionales para el desarrollo de las actividades jurídicas relacionadas con gestión y/o saneamiento de activos priorizados por la Dirección de Urbanizaciones y Titulación, acorde con la normatividad vigente.</t>
  </si>
  <si>
    <t>TIV-035</t>
  </si>
  <si>
    <t>0174-65</t>
  </si>
  <si>
    <t>Prestar servicios profesionales para el desarrollo e implementación de actividades jurídicas relacionadas con gestión y/o saneamiento de activos priorizados por la Dirección de Urbanizaciones y Titulación, acorde con la normatividad vigente.</t>
  </si>
  <si>
    <t>TIV-071</t>
  </si>
  <si>
    <t>0174-66</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</si>
  <si>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</si>
  <si>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TIV-036</t>
  </si>
  <si>
    <t>0174-67</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</si>
  <si>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</si>
  <si>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TIV-037</t>
  </si>
  <si>
    <t>0174-68</t>
  </si>
  <si>
    <t>Prestar servicios profesionales relacionados con el componente social y comunitario en la ejecución de los procesos de titulación y urbanización a cargo de la Dirección de Urbanizaciones y Titulación.</t>
  </si>
  <si>
    <t>TIV-038</t>
  </si>
  <si>
    <t>0174-69</t>
  </si>
  <si>
    <t>0174-70</t>
  </si>
  <si>
    <t>Adición y prórroga al contrato 182-2024 que tiene por objeto: Prestar servicios de apoyo a la gestión a la Dirección de Urbanizaciones y Titulación en los temas asociados con estudios prediales, catastrales y urbanísticos de los proyectos priorizados por el área.</t>
  </si>
  <si>
    <t>9. Adición</t>
  </si>
  <si>
    <t xml:space="preserve">02 - Creación de Nueva Línea </t>
  </si>
  <si>
    <t>Recursos de la línea 21</t>
  </si>
  <si>
    <t>TIV-003</t>
  </si>
  <si>
    <t>0174-71</t>
  </si>
  <si>
    <t>Adición y prórroga al contrato 158-2024 que tiene por objeto: Prestar servicios profesionales especializados para apoyar en la planeación, ejecución y seguimiento de las actividades asociadas a los programas y/o proyectos de la Dirección de Urbanizaciones y Titulación, así como en lo relacionado con los temas administrativos y financieros.</t>
  </si>
  <si>
    <t>TIV-001</t>
  </si>
  <si>
    <t>0174-72</t>
  </si>
  <si>
    <t>Adición y prórroga al contrato 127-2024 que tiene por objeto: 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</si>
  <si>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TIV-004</t>
  </si>
  <si>
    <t>0174-73</t>
  </si>
  <si>
    <t>Adición y prórroga al contrato 121-2024 que tiene por objeto: Prestar servicios profesionales para apoyar técnicamente el proceso de estructuración, ejecución y liquidación de los contratos suscritos en el marco de los proyectos urbanísticos adelantados por la Caja de la Vivienda Popular.</t>
  </si>
  <si>
    <t>TIV-002</t>
  </si>
  <si>
    <t>0174-74</t>
  </si>
  <si>
    <t>Adición y prórroga al contrato 214-2024 que tiene por objeto: Prestar servicios profesionales especializados de ingeniería para apoyar en la estructuración, ejecución, evaluación, seguimiento y desarrollo de los proyectos constructivos adelantados por la Caja de la Vivienda Popular</t>
  </si>
  <si>
    <t>TIV-005</t>
  </si>
  <si>
    <t>0174-75</t>
  </si>
  <si>
    <t>Adición y prórroga al contrato 291-2024 que tiene por objeto: Prestar servicios de apoyo a la Dirección de Urbanizaciones y Titulación en las actividades administrativas y en los trámites requeridos para el cumplimiento de sus funciones.</t>
  </si>
  <si>
    <t>TIV-051</t>
  </si>
  <si>
    <t>0174-76</t>
  </si>
  <si>
    <t>O232020200886330 Servicios de distribución de agua por tubería (a comisión o por contrato)</t>
  </si>
  <si>
    <t>Recursos de línea 3</t>
  </si>
  <si>
    <t>TIV-053</t>
  </si>
  <si>
    <t>1272 anulado 1273 OK</t>
  </si>
  <si>
    <t>0174-77</t>
  </si>
  <si>
    <t>Recursos de línea 4</t>
  </si>
  <si>
    <t>TIV-054</t>
  </si>
  <si>
    <t>0174-78</t>
  </si>
  <si>
    <t>O232020200886312 Servicios de distribución de electricidad (a comisión o por contrato)</t>
  </si>
  <si>
    <t>Recursos de línea 5</t>
  </si>
  <si>
    <t>TIV-055</t>
  </si>
  <si>
    <t>0174-79</t>
  </si>
  <si>
    <t>Pago de los servicios públicos relacionados con Servicios de distribución de electricidad del Proyecto de Interés Prioritario Arboleda Santa Teresita - Sector I y II.</t>
  </si>
  <si>
    <t>Recursos de línea 6</t>
  </si>
  <si>
    <t>TIV-056</t>
  </si>
  <si>
    <t>0174-80</t>
  </si>
  <si>
    <t>Recursos de línea 7</t>
  </si>
  <si>
    <t>TIV-057</t>
  </si>
  <si>
    <t>0174-81</t>
  </si>
  <si>
    <t>Recursos de línea 8</t>
  </si>
  <si>
    <t>TIV-058</t>
  </si>
  <si>
    <t>0174- 82</t>
  </si>
  <si>
    <t>O232020200886320 Servicios de distribución de gas por tuberías (a comisión o por contrato)</t>
  </si>
  <si>
    <t>Recursos de línea 9</t>
  </si>
  <si>
    <t>TIV-059</t>
  </si>
  <si>
    <t>0174-83</t>
  </si>
  <si>
    <t>Recursos de línea 10</t>
  </si>
  <si>
    <t>TIV-060</t>
  </si>
  <si>
    <t>0174-84</t>
  </si>
  <si>
    <t>Realizar el pago de gastos notariales, registro y de beneficencia que resulten de la suscripción de escrituras públicas y/o resoluciones de los diferentes procesos ejecutados por la Dirección de Urbanizaciones y Titulación predial.</t>
  </si>
  <si>
    <t>Recursos de línea 11</t>
  </si>
  <si>
    <t>TIV-061</t>
  </si>
  <si>
    <t>0174-85</t>
  </si>
  <si>
    <t>Sufragar gastos de beneficencia, registro títulos por mecanismo de transferencias y gastos de resciliación.</t>
  </si>
  <si>
    <t>Recursos de línea 12</t>
  </si>
  <si>
    <t>TIV-062</t>
  </si>
  <si>
    <t>0174-86</t>
  </si>
  <si>
    <t>O232020200885250 Servicios de protección (guardas de seguridad)</t>
  </si>
  <si>
    <t>Prestar los servicios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</si>
  <si>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5. Selección abreviada - acuerdo marco</t>
  </si>
  <si>
    <t>Recursos de línea 54</t>
  </si>
  <si>
    <t>0174-87</t>
  </si>
  <si>
    <t>Adición y prórroga al contrato 400-2024 que tiene por objeto: 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</si>
  <si>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Recursos de línea 55</t>
  </si>
  <si>
    <t>TIV-072</t>
  </si>
  <si>
    <t>006-1</t>
  </si>
  <si>
    <t>O230117400220240066</t>
  </si>
  <si>
    <t>Mejoramiento Integral de Barrios con Entornos Seguros Bogotá D.C.</t>
  </si>
  <si>
    <t>Construir 3 Ha de espacio público en los territorios priorizados para Mejoramiento Integral de Barrios con el fin de promover espacios seguros</t>
  </si>
  <si>
    <t>1. Construir 30.000 m2 de espacio público en los polígonos priorizados de los barrios legalizados de origen informal, con el fin de promover espacios y entornos seguros.</t>
  </si>
  <si>
    <t>PM/0208/0104/40020190066</t>
  </si>
  <si>
    <t>O2320202005030253290 Otras obras de ingeniería civil</t>
  </si>
  <si>
    <t>Amparar la solicitud de vigencias futuras para la celebración del contrato de obra para Ejecutar a precios fijos sin fórmula de reajuste, las obras de Mejoramiento de Barrios priorizadas incluido el acompañamiento y gestión social necesarios, en la localidad de Suba de la ciudad de Bogotá, de conformidad con el pliego de condiciones, anexos y demás documentos del proceso.</t>
  </si>
  <si>
    <t>2. Licitación pública</t>
  </si>
  <si>
    <t>72141000;72141100;72141600</t>
  </si>
  <si>
    <t>NOVIEMBRE</t>
  </si>
  <si>
    <t>DIRECCIÓN MEJORAMIENTO DE BARRIOS</t>
  </si>
  <si>
    <t>MARÍA MERCEDES MOLINA RENGIFO</t>
  </si>
  <si>
    <t>Dirección de Mejoramiento de Barrios</t>
  </si>
  <si>
    <t>MIB-001</t>
  </si>
  <si>
    <t>006-2</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</si>
  <si>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</si>
  <si>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MIB-032</t>
  </si>
  <si>
    <t>ORDEN DE PRESTACION DE SERVICIOS</t>
  </si>
  <si>
    <t>006-3</t>
  </si>
  <si>
    <t>O232020200882221 Servicios de contabilidad</t>
  </si>
  <si>
    <t>Prestar los servicios profesionales para apoyar en el seguimiento y control de los asuntos administrativos y de gestión que sean requeridos, en el marco de la ejecución de los proyectos a cargo de la Dirección de Mejoramiento de Barrios .</t>
  </si>
  <si>
    <t>MIB-061</t>
  </si>
  <si>
    <t>006-4</t>
  </si>
  <si>
    <t xml:space="preserve">Prestar los servicios profesionales para apoyar en el seguimiento y control de la ejecución presupuestal y financiera de los recursos a cargo de la Dirección de Mejoramiento de Barrios </t>
  </si>
  <si>
    <t>MIB-062</t>
  </si>
  <si>
    <t>CONTRATO DE PRESTACION DE SERVICIOS PROFESIONALES</t>
  </si>
  <si>
    <t>006-5</t>
  </si>
  <si>
    <t>Prestar los servicios de apoyo a la gestión en las actividades logísticas, administrativas y de correspondencia requeridas para la ejecución y el seguimiento de los proyectos y programas a cargo de  la Dirección de Mejoramiento de Barrios</t>
  </si>
  <si>
    <t>MIB-071</t>
  </si>
  <si>
    <t>CONTRATO DE PRESTACION DE SERVICIOS DE APOYO A LA GESTION</t>
  </si>
  <si>
    <t>006-6</t>
  </si>
  <si>
    <t>O232020200883115 Servicios de consultoría en gestión administrativa</t>
  </si>
  <si>
    <t>Prestar los servicios profesionales para apoyar en temas relacionados con planeación y control interno que correspondan a los asuntos relacionados con la misionalidad de la Dirección de Mejoramiento de Barrios</t>
  </si>
  <si>
    <t>MIB-070</t>
  </si>
  <si>
    <t>006-7</t>
  </si>
  <si>
    <t>Prestar los servicios profesionales para apoyar en las actividades administrativas y de gestión e impulso de los asuntos contractuales a cargo de la Dirección de Mejoramiento de Barrios</t>
  </si>
  <si>
    <t>MIB-063</t>
  </si>
  <si>
    <t>006-8</t>
  </si>
  <si>
    <t>O232020200883112 Servicios de consultoría en gestión financiera</t>
  </si>
  <si>
    <t>Prestar los servicios profesionales para apoyar en la gestión y ejecución  de los recursos asignados para los proyectos y programas a cargo de la Dirección de Mejoramiento de Barrios</t>
  </si>
  <si>
    <t>MIB-064</t>
  </si>
  <si>
    <t>006-9</t>
  </si>
  <si>
    <t>Prestar los servicios profesionales para apoyar a la Dirección de Mejoramiento de Barrios de la Caja de Vivienda Popular, en la planeación, seguimiento y control de la ejecución de los proyectos y programas a cargo de la dependencia.</t>
  </si>
  <si>
    <t>MIB-065</t>
  </si>
  <si>
    <t>006-10</t>
  </si>
  <si>
    <t>Prestar los servicios profesionales en materia contable y financiera para la liquidación y trámite de garantías y pagos de los contratos y/o convenios a cargo de la Dirección de Mejoramiento de Barrios.</t>
  </si>
  <si>
    <t>MIB-066</t>
  </si>
  <si>
    <t>006-11</t>
  </si>
  <si>
    <t>Prestar los servicios profesionales para apoyar a la Dirección de Mejoramiento de Barrios en la
formulación, medición, seguimiento, articulación y análisis de metas, indicadores, planes y demás instrumentos de planeación que contribuyan al cumplimiento de los objetivos de la dependencia</t>
  </si>
  <si>
    <t>MIB-067</t>
  </si>
  <si>
    <t>006-12</t>
  </si>
  <si>
    <t>O232020200883121 Servicios de relaciones públicas</t>
  </si>
  <si>
    <t>Prestar los servicios profesionales para desarrollar las actividades de la estrategia de comunicaciones de la Dirección de Mejoramiento de Barrios</t>
  </si>
  <si>
    <t>MIB-033</t>
  </si>
  <si>
    <t>006-13</t>
  </si>
  <si>
    <t>Prestar los servicios profesionales para apoyar jurídicamente a la Dirección de Mejoramiento de Barrios  en materia de contratación estatal, en el marco de la ejecución de los programas y proyectos a cargo de la dependencia.</t>
  </si>
  <si>
    <t>Dirección General</t>
  </si>
  <si>
    <t>MIB-003</t>
  </si>
  <si>
    <t>006-14</t>
  </si>
  <si>
    <t>O232020200668014 Servicios de gestión documental</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</si>
  <si>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</si>
  <si>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MIB-004</t>
  </si>
  <si>
    <t>006-15</t>
  </si>
  <si>
    <t xml:space="preserve">Prestar los servicios de apoyo a la gestión para ejecutar las actividades de gestión documental y apoyo administrativo para el manejo de la correspondencia y archivos a cargo de la Dirección de Mejoramiento de Barrios </t>
  </si>
  <si>
    <t>MIB-034</t>
  </si>
  <si>
    <t>006-16</t>
  </si>
  <si>
    <t>O232020200883213 Servicios de arquitectura para proyectos de construcciones no residenciales</t>
  </si>
  <si>
    <t>Prestar los servicios profesionales para apoyar en la estructuración, implementación y seguimiento de la estrategia innovación pública, participación ciudadana y gobierno colaborativo para la Caja de la Vivienda Popular.</t>
  </si>
  <si>
    <t>MIB-005</t>
  </si>
  <si>
    <t>006-17</t>
  </si>
  <si>
    <t>Prestar los servicios profesionales para apoyar en la implementación y seguimiento de la estrategia de innovación pública de la Caja de la Vivienda Popular .</t>
  </si>
  <si>
    <t>MIB-035</t>
  </si>
  <si>
    <t>006-18</t>
  </si>
  <si>
    <t>MIB-006</t>
  </si>
  <si>
    <t>006-19</t>
  </si>
  <si>
    <t>Prestar los servicios profesionales en materia jurídica para la atención y seguimiento de los asuntos relacionados con entes de control y agenda legislativa a cargo de la Dirección de Mejoramiento de Barrios.</t>
  </si>
  <si>
    <t>MIB-007</t>
  </si>
  <si>
    <t>006-20</t>
  </si>
  <si>
    <t>Prestar los servicios profesionales jurídicos especializados a la Dirección de Mejoramiento de Barrios en materia de derecho administrativo y de contratación estatal, así como en los demás asuntos de especial complejidad.</t>
  </si>
  <si>
    <t>MIB-008</t>
  </si>
  <si>
    <t>006-21</t>
  </si>
  <si>
    <t xml:space="preserve">Prestar los servicios profesionales para apoyar jurídicamente la ejecución, supervisión y liquidación de los contratos y/o convenios a cargo de la dependencia </t>
  </si>
  <si>
    <t>MIB-009</t>
  </si>
  <si>
    <t>006-22</t>
  </si>
  <si>
    <t>Prestar los servicios profesionales para apoyar jurídicamente en las diferentes etapas de los procesos de selección y supervisión de los contratos a cargo de la Dirección de Mejoramiento de Barrios</t>
  </si>
  <si>
    <t>MIB-036</t>
  </si>
  <si>
    <t>006-23</t>
  </si>
  <si>
    <t>Prestar servicios profesionales desde el componente jurídico para brindar apoyo en las actuaciones que se adelanten en el proceso de gestión contractual para la Dirección de Mejoramiento de Barrios.</t>
  </si>
  <si>
    <t>MIB-078</t>
  </si>
  <si>
    <t>006-24</t>
  </si>
  <si>
    <t>Prestación de servicios profesionales para apoyar a la Caja de la Vivienda Popular en la divulgación y fortalecimiento de las herramientas de comunicación,en el marco de la ejecución del nuevo plan de desarrollo.</t>
  </si>
  <si>
    <t>6 y 17 dias</t>
  </si>
  <si>
    <t>línea 006-78 $2.783.333</t>
  </si>
  <si>
    <t>MIB-080</t>
  </si>
  <si>
    <t>MIB-037 (anulada) por solicitud de la DMB via correo electronico</t>
  </si>
  <si>
    <t>006-25</t>
  </si>
  <si>
    <t>Prestar los servicios profesionales para apoyar la ejecución y seguimiento del componente social de los contratos de infraestructura de la Dirección de Mejoramiento de Barrios.</t>
  </si>
  <si>
    <t>MIB-038</t>
  </si>
  <si>
    <t>006-26</t>
  </si>
  <si>
    <t>Prestar los servicios profesionales para apoyar a la Dirección de Mejoramiento de Barrios de la Caja de Vivienda Popular, en la gestión y seguimiento de la sostenibilidad y estabilidad de las obras de los proyectos a cargo de la dependencia.</t>
  </si>
  <si>
    <t>MIB-010</t>
  </si>
  <si>
    <t>006-27</t>
  </si>
  <si>
    <t>Prestar los servicios de apoyo a la gestión de la Dirección de Barrios mediante el acompañamiento al procedimiento "seguimiento y control a la estabilidad y sostenibilidad de la obra”.</t>
  </si>
  <si>
    <t>MIB-039</t>
  </si>
  <si>
    <t>006-28</t>
  </si>
  <si>
    <t>Prestar los servicios profesionales a la Dirección de Mejoramiento de Barrios para apoyar desde el componente social la supervisión de los contratos a cargo de la dependencia</t>
  </si>
  <si>
    <t>MIB-011</t>
  </si>
  <si>
    <t>006-29</t>
  </si>
  <si>
    <t>Prestar los servicios profesionales para apoyar el seguimiento a la estrategia social dentro de los contratos de infraestructura a cargo de la Dirección de Mejoramiento de Barrios .</t>
  </si>
  <si>
    <t>MIB-040</t>
  </si>
  <si>
    <t>006-30</t>
  </si>
  <si>
    <t>Prestar los servicios profesionales para apoyar la estructuración y/o supervisión del componente social de  los contratos a cargo de la Dirección de Mejoramiento de Barrios</t>
  </si>
  <si>
    <t>MIB-012</t>
  </si>
  <si>
    <t>006-31</t>
  </si>
  <si>
    <t>Prestar los servicios profesionales para apoyar el seguimiento a la ejecución de la estrategia social de los proyectos a cargo de la Dirección de Mejoramiento de Barrios</t>
  </si>
  <si>
    <t>MIB-013</t>
  </si>
  <si>
    <t>006-32</t>
  </si>
  <si>
    <t>Prestar los servicios profesionales para apoyar el seguimiento a la ejecución de la estrategia social de los contratos a cargo de la Dirección de Mejoramiento de Barrios</t>
  </si>
  <si>
    <t>MIB-041</t>
  </si>
  <si>
    <t>006-33</t>
  </si>
  <si>
    <t>MIB-042</t>
  </si>
  <si>
    <t>006-34</t>
  </si>
  <si>
    <t>O232020200883931 Servicios de consultoría ambiental</t>
  </si>
  <si>
    <t>Prestar los servicios profesionales para apoyar en la estructuración y /o supervisión del componente ambiental y de Seguridad y Salud en el Trabajo (SST-MA) de los contratos de infraestructura a cargo de la Dirección de Mejoramiento de Barrios.</t>
  </si>
  <si>
    <t>MIB-043</t>
  </si>
  <si>
    <t>006-35</t>
  </si>
  <si>
    <t>MIB-044</t>
  </si>
  <si>
    <t>006-36</t>
  </si>
  <si>
    <t>Prestar los servicios profesionales para apoyar en la estructuración y /o supervisión del componente ambiental y de Seguridad y Salud en el Trabajo (SST-MA)  de los contratos de infraestructura a cargo de la Dirección de Mejoramiento de Barrios.</t>
  </si>
  <si>
    <t>MIB-068</t>
  </si>
  <si>
    <t>006-37</t>
  </si>
  <si>
    <t>Prestar los servicios profesionales para apoyar técnicamente la formulación, ejecución y/o supervisión de los proyectos de infraestructura a cargo de la Dirección de Mejoramiento de Barrios.</t>
  </si>
  <si>
    <t>MIB-045</t>
  </si>
  <si>
    <t>006-38</t>
  </si>
  <si>
    <t xml:space="preserve">Prestar los servicios profesionales para apoyar las actividades técnicas relacionadas con el banco de proyectos y en el seguimiento a los convenios a cargo de la Dirección de Mejoramiento de Barrios </t>
  </si>
  <si>
    <t>MIB-014</t>
  </si>
  <si>
    <t>006-39</t>
  </si>
  <si>
    <t>Prestar los servicios profesionales para apoyar técnicamente a la Dirección de Mejoramiento de Barrios desde el componente geotécnico, para brindar el acompañamiento en la formulación, evaluación, ejecución y desarrollo de los proyectos constructivos que le sean asignados.</t>
  </si>
  <si>
    <t>MIB-015</t>
  </si>
  <si>
    <t>006-40</t>
  </si>
  <si>
    <t xml:space="preserve">Prestar los servicios profesionales a la Dirección de Mejoramiento de Barrios para realizar el seguimiento técnico a los proyectos a cargo de la dependencia </t>
  </si>
  <si>
    <t>MIB-046</t>
  </si>
  <si>
    <t>006-41</t>
  </si>
  <si>
    <t>Prestar los servicios profesionales para apoyar técnicamente en materia topográfica en la formulación, ejecución de los proyectos a cargo de la Dirección de Mejoramiento de Barrios.</t>
  </si>
  <si>
    <t>MIB-069</t>
  </si>
  <si>
    <t>006-42</t>
  </si>
  <si>
    <t>Prestar los servicios profesionales para apoyar técnicamente el proceso de liquidación y cierre de los contratos a cargo de la Dirección de Mejoramiento de Barrios</t>
  </si>
  <si>
    <t>MIB-016</t>
  </si>
  <si>
    <t>006-43</t>
  </si>
  <si>
    <t>Prestar los servicios profesionales para apoyar las actividades técnicas y de gestión para la ejecución y supervisión de los contratos y proyectos a cargo de la Dirección de Mejoramiento de Barrios</t>
  </si>
  <si>
    <t>MIB-017</t>
  </si>
  <si>
    <t>006-44</t>
  </si>
  <si>
    <t>Prestar los servicios profesionales para apoyar técnicamente la elaboración y/o revisión y análisis de los documentos que le sean solicitados, así como la supervisión de los proyectos a cargo de la
Dirección de Mejoramiento de Barrios.</t>
  </si>
  <si>
    <t>MIB-018</t>
  </si>
  <si>
    <t>006-45</t>
  </si>
  <si>
    <t>Prestar los servicios profesionales para apoyar técnicamente la supervisión y liquidación de contratos a cargo de la Dirección de Mejoramiento de Barrios</t>
  </si>
  <si>
    <t>MIB-019</t>
  </si>
  <si>
    <t>006-46</t>
  </si>
  <si>
    <t xml:space="preserve">Prestar los servicios profesionales para apoyar técnicamente a la Dirección de Mejoramiento de Barrios en la revisión de los proyectos reportados en el banco de proyectos y  en el seguimiento de los proyectos  a cargo de la dependencia. </t>
  </si>
  <si>
    <t>MIB-020</t>
  </si>
  <si>
    <t>006-47</t>
  </si>
  <si>
    <t>Prestar los servicios profesionales para apoyar técnicamente la consolidación de la información de Previabilidad que requiera la Dirección de Mejoramiento de Barrios.</t>
  </si>
  <si>
    <t>MIB-021</t>
  </si>
  <si>
    <t>006-48</t>
  </si>
  <si>
    <t>MIB-047</t>
  </si>
  <si>
    <t>006-49</t>
  </si>
  <si>
    <t>Prestar los servicios profesionales para apoyar técnicamente en el componente de vías y transporte la formulación, evaluación, ejecución y/o seguimiento de los proyectos en la Dirección de Mejoramiento de Barrios</t>
  </si>
  <si>
    <t>MIB-048</t>
  </si>
  <si>
    <t>006-50</t>
  </si>
  <si>
    <t>Prestar los servicios de apoyo a la gestión en las actividades técnicas y de gestión requeridas para la ejecución o seguimiento de los proyectos de infraestructura a cargo de la Dirección de Mejoramiento de Barrios.</t>
  </si>
  <si>
    <t>MIB-022</t>
  </si>
  <si>
    <t>006-51</t>
  </si>
  <si>
    <t>Prestar los servicios profesionales para apoyar técnicamente en materia de hidrología e hidráulica, para la formulación, evaluación, ejecución y/o seguimiento de los proyectos  en la Dirección de Mejoramiento de Barrios</t>
  </si>
  <si>
    <t>MIB-049</t>
  </si>
  <si>
    <t>006-52</t>
  </si>
  <si>
    <t>Prestar los servicios profesionales para apoyar las actividades técnicas y administrativa de los proyectos de infraestructura a cargo de la Dirección de Mejoramiento de Barrios</t>
  </si>
  <si>
    <t>MIB-050</t>
  </si>
  <si>
    <t>006-53</t>
  </si>
  <si>
    <t>Prestar servicios profesionales para apoyar a la Dirección de Mejoramiento de Barrios desde el componente eléctrico  la formulación, evaluación, ejecución y desarrollo de los proyectos constructivos que le sean asignados.</t>
  </si>
  <si>
    <t>MIB-023</t>
  </si>
  <si>
    <t>006-54</t>
  </si>
  <si>
    <t>Prestar los servicios profesionales para la programación, seguimiento y control de la ejecución, estabilidad y sostenibilidad de los proyectos de infraestructura a cargo de la Dirección de Mejoramiento de Barrios</t>
  </si>
  <si>
    <t>MIB-024</t>
  </si>
  <si>
    <t>006-55</t>
  </si>
  <si>
    <t xml:space="preserve">Prestar los servicios profesionales para apoyar técnicamente en la revisión y análisis de los proyectos reportados en el banco de proyectos y en la ejecución y/o seguimiento de los proyectos de infraestructura a cargo de la Dirección de Mejoramiento de Barrios. </t>
  </si>
  <si>
    <t>MIB-025</t>
  </si>
  <si>
    <t>006-56</t>
  </si>
  <si>
    <t xml:space="preserve">Prestar los servicios profesionales a la Dirección de Mejoramiento de Barrios para apoyar las actividades técnicas y de gestión requeridas para la ejecución y supervisión de los proyectos a cargo de la dependencia </t>
  </si>
  <si>
    <t>MIB-026</t>
  </si>
  <si>
    <t>006-57</t>
  </si>
  <si>
    <t>Prestar los servicios profesionales para apoyar técnicamente en la formulación, proyección, ajuste y revisión de los presupuestos y análisis de costos y del sector para la Dirección de Mejoramiento de Barrios.</t>
  </si>
  <si>
    <t>MIB-051</t>
  </si>
  <si>
    <t>006-58</t>
  </si>
  <si>
    <t>Prestar los servicios profesionales para apoyar en materia urbanística a la Dirección de Mejoramiento de Barrios, articulando y gestionando actividades necesarias para el desarrollo de los proyectos de infraestructura .</t>
  </si>
  <si>
    <t>MIB-052</t>
  </si>
  <si>
    <t>006-59</t>
  </si>
  <si>
    <t xml:space="preserve">Prestar los servicios profesionales para administrar el sistema de información geográfica, localización y clasificación poblacional para los proyectos de infraestructura a cargo de la Dirección de Mejoramiento de Barrios de la caja de la vivienda popular </t>
  </si>
  <si>
    <t>MIB-053</t>
  </si>
  <si>
    <t>006-60</t>
  </si>
  <si>
    <t>Prestar los servicios profesionales especializados para apoyar en las actividades derivadas de la ejecución de los proyectos de infraestructura a cargo de la Dirección de Mejoramiento de Barrios.</t>
  </si>
  <si>
    <t>MIB-027</t>
  </si>
  <si>
    <t>006-61</t>
  </si>
  <si>
    <t>Prestar los servicios profesionales para apoyar a la Dirección de Mejoramiento de Barrios desde el componente urbanístico para la formulación, evaluación, ejecución y desarrollo de los proyectos que le sean asignados.</t>
  </si>
  <si>
    <t>MIB-054</t>
  </si>
  <si>
    <t>006-62</t>
  </si>
  <si>
    <t>Prestar los servicios profesionales para apoyar las actividades técnicas y de gestión requeridas en el proceso de ejecución y supervisión de los contratos a cargo de la Dirección de Mejoramiento de Barrios</t>
  </si>
  <si>
    <t>MIB-028</t>
  </si>
  <si>
    <t>006-63</t>
  </si>
  <si>
    <t xml:space="preserve">Prestar los servicios profesionales para apoyar técnicamente a la Dirección de Mejoramiento de Barrios en el campo de estructuras para  la formulación, evaluación, ejecución y desarrollo de los proyectos asignados a la dependencia </t>
  </si>
  <si>
    <t>MIB-055</t>
  </si>
  <si>
    <t>006-64</t>
  </si>
  <si>
    <t>Prestar los servicios profesionales para apoyar técnicamente a la Dirección de Mejoramiento de Barrios en la formulación, revisión y análisis de los proyectos reportados en el banco de proyectos y en la ejecución y/o supervisión de los proyectos de infraestructura a cargo de la Dirección de Mejoramiento de Barrios.</t>
  </si>
  <si>
    <t>MIB-072</t>
  </si>
  <si>
    <t>006-65</t>
  </si>
  <si>
    <t>Prestar los servicios Profesionales  para ejecutar las actividades de administrativas  del cargue registro  y control de los expedientes contractuales a cargo  de la Dirección de Mejoramiento de Barrios</t>
  </si>
  <si>
    <t>MIB-073</t>
  </si>
  <si>
    <t>006-66</t>
  </si>
  <si>
    <t>Prestar los servicios Profesionales  para ejecutar las actividades de apoyo administrativo y archivos a cargo de la Dirección de Mejoramiento de Barrios</t>
  </si>
  <si>
    <t>MIB-056</t>
  </si>
  <si>
    <t>006-67</t>
  </si>
  <si>
    <t>Prestar los servicios profesionales especializados para apoyar a la caja de la vivienda popular en la coordinación técnica de las actividades derivadas de la ejecución de los proyectos de infraestructura a cargo de la dirección de Mejoramiento de Barrios.</t>
  </si>
  <si>
    <t>MIB-029</t>
  </si>
  <si>
    <t>006-68</t>
  </si>
  <si>
    <t>Prestar los servicios de apoyo a la gestión para ejecutar las actividades de gestión documental y apoyo administrativo para el manejo de la correspondencia y archivos a cargo de la Dirección de Mejoramiento de Barrios</t>
  </si>
  <si>
    <t>MIB-030</t>
  </si>
  <si>
    <t>006-69</t>
  </si>
  <si>
    <t>MIB-057</t>
  </si>
  <si>
    <t>006-70</t>
  </si>
  <si>
    <t>O232020200664112 Servicios de transporte terrestre local regular de pasajeros</t>
  </si>
  <si>
    <t>Prestar el servicio público de transporte terrestre automotor especial para la caja de la vivienda popular</t>
  </si>
  <si>
    <t>8. Régimen Esp. Selección comisionista</t>
  </si>
  <si>
    <t>02/07/2024
02/08/2024</t>
  </si>
  <si>
    <t>202415000056823
202415000064903</t>
  </si>
  <si>
    <t>16/07/2024
08-08-24</t>
  </si>
  <si>
    <t>MIB-081</t>
  </si>
  <si>
    <t>MIB-058 anulada 05-08-24</t>
  </si>
  <si>
    <t>006-71</t>
  </si>
  <si>
    <t>Contratar los servicios integrales de un operador logístico que lleve a cabo las actividades que requiera la caja de la vivienda popular y que permita divulgar los avances de los diferentes programas misionales de la entidad</t>
  </si>
  <si>
    <t>6. Selección abreviada de menor cuantía</t>
  </si>
  <si>
    <t>81141601; 80141902; 56101600; 52161500; 45111700; 90111600</t>
  </si>
  <si>
    <t>hasta el 31 de diciembre del 2024 o hasta agotar recursos, lo primero que ocurra.</t>
  </si>
  <si>
    <t>MIB-079</t>
  </si>
  <si>
    <t>006-72</t>
  </si>
  <si>
    <t>Prestación de servicios profesionales contables para la Dirección de Mejoramiento de Barrios</t>
  </si>
  <si>
    <t>MIB-059</t>
  </si>
  <si>
    <t>006-73</t>
  </si>
  <si>
    <t>Prestación de servicios profesionales de ingeniería para la Dirección de Mejoramiento de Barrios</t>
  </si>
  <si>
    <t>MIB-031</t>
  </si>
  <si>
    <t>006-74</t>
  </si>
  <si>
    <t>Prestación de servicios profesionales de arquitectura para la Dirección de Mejoramiento de Barrios</t>
  </si>
  <si>
    <t>006-75</t>
  </si>
  <si>
    <t>Prestación de servicios profesionales jurídicos para la Dirección de Mejoramiento de Barrios</t>
  </si>
  <si>
    <t>006-76</t>
  </si>
  <si>
    <t>Prestación de servicios profesionales de contaduría pública para la Dirección de Mejoramiento de Barrios</t>
  </si>
  <si>
    <t>006-77</t>
  </si>
  <si>
    <t>Prestación de servicios profesionales del componente técnico para la Dirección de Mejoramiento de Barrios</t>
  </si>
  <si>
    <t>006-78</t>
  </si>
  <si>
    <t>Prestación de servicios profesionales del componente técnico y de arquitectura para la Dirección de Mejoramiento de Barrios</t>
  </si>
  <si>
    <t>006-79</t>
  </si>
  <si>
    <t>Prestación de servicios profesionales del componente administrativo para la Dirección de Mejoramiento de Barrios</t>
  </si>
  <si>
    <t>006-80</t>
  </si>
  <si>
    <t>Ahorro del 10% para la reducción del gasto en contratos de prestación de servicios profesionales y de apoyo a la gestión en cumplimiento del artículo 6 del Decreto 062 de 2024.</t>
  </si>
  <si>
    <t>MIB-060</t>
  </si>
  <si>
    <t>006-81</t>
  </si>
  <si>
    <t>1-601-I037 PAS-Crédito</t>
  </si>
  <si>
    <t>Pago de pasivo exigible a nombre de Claudia Quiroga</t>
  </si>
  <si>
    <t>MIB-074</t>
  </si>
  <si>
    <t>006-82</t>
  </si>
  <si>
    <t>Pago de pasivo exigible a nombre de Chrístian Alexis Valderrama</t>
  </si>
  <si>
    <t>MIB-075</t>
  </si>
  <si>
    <t>006-83</t>
  </si>
  <si>
    <t>Pago de pasivo exigible a nombre de Jairo Leonardo Vivas</t>
  </si>
  <si>
    <t>006-84</t>
  </si>
  <si>
    <t>Pago de pasivo exigible a nombre de GNG Ingeniería</t>
  </si>
  <si>
    <t>006-85</t>
  </si>
  <si>
    <t>Pago de pasivo exigible a nombre de AB 003</t>
  </si>
  <si>
    <t>006-86</t>
  </si>
  <si>
    <t>Pago de pasivo exigible a nombre de Consorcio Aldebarán</t>
  </si>
  <si>
    <t>DICIEMBRE</t>
  </si>
  <si>
    <t>006-87</t>
  </si>
  <si>
    <t>Pago de pasivo exigible a nombre de Proes Ingeniería SAS con NIT 901286572</t>
  </si>
  <si>
    <t>MIB-076</t>
  </si>
  <si>
    <t>006-88</t>
  </si>
  <si>
    <t>Pago de pasivo exigible a nombre de Consorcio Pro Caracolí con NIT 901657498.</t>
  </si>
  <si>
    <t>MIB-077</t>
  </si>
  <si>
    <t>006-89</t>
  </si>
  <si>
    <t>Pago de pasivo exigible a nombre de Sandra Milena Atuesta</t>
  </si>
  <si>
    <t>006-90</t>
  </si>
  <si>
    <t>Amparar la solicitud de vigencias futuras para la celebración del contrato para Realizar la Interventoría Técnica, Administrativa, Jurídica, Social, Ambiental y SSTMA al contrato de obra cuyo objeto es “Ejecutar a precios fijos sin fórmula de reajuste, las obras de Mejoramiento de Barrios priorizadas incluido el acompañamiento y gestión social necesarios, en la localidad de Suba de la ciudad de Bogotá, de conformidad con el pliego de condiciones, anexos y demás documentos del proceso”.</t>
  </si>
  <si>
    <t>3. Concurso de méritos abierto</t>
  </si>
  <si>
    <t>81101500;81101600;81102200</t>
  </si>
  <si>
    <t>MIB-002</t>
  </si>
  <si>
    <t>006-91</t>
  </si>
  <si>
    <t>Prestar los servicios profesionales para apoyar el diseño, ejecución, seguimiento y evaluación de las intervenciones y procesos  integrales de mejoramiento de hábitat para las poblaciones más vulnerables, y en los análisis económicos y estadísticos requeridos para dar soporte a las estrategias, instrumentos o proyectos estratégicos de la Caja de la Vivienda Popular.</t>
  </si>
  <si>
    <t>SE RECIBEN RECURSOS DE LA 76  POR  42.750000</t>
  </si>
  <si>
    <t>006-92</t>
  </si>
  <si>
    <t>Prestar los servicios profesionales especializados en la Dirección de Mejoramientos de Barrios para apoyar y orientar jurídicamente en materia de espacio público, urbanismo, ordenamiento y demás temas asociados a la ejecución de la política y aplicación de los instrumentos y procedimientos en los planes y proyectos de  mejoramiento de barrios, de conformidad con el Plan de Desarrollo Económico Social.</t>
  </si>
  <si>
    <t xml:space="preserve">SE RECIBEN RECURSOS DE LAS LINEAS 75 Y 77 </t>
  </si>
  <si>
    <t>0134-1</t>
  </si>
  <si>
    <t>O230117400220240134</t>
  </si>
  <si>
    <t>Traslado de hogares localizados en zonas de alto riesgo no mitigable en Bogotá D.C.</t>
  </si>
  <si>
    <t>Reasentar 2.000 Hogares ubicados en zonas de alto riesgo no mitigable y/o las ordenadas mediante actos administrativos o sentencias judiciales</t>
  </si>
  <si>
    <t>4. Ejecutar el 100% de las actividades del programa de reasentamiento mediante las acciones establecidas en el Decreto 330 de 2020 y en la Resolución 2073 del 26 de mayo de 2021.</t>
  </si>
  <si>
    <t>PM/0208/0102/40020390134</t>
  </si>
  <si>
    <t>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t>
  </si>
  <si>
    <t xml:space="preserve">JULIO </t>
  </si>
  <si>
    <t>DIRECCIÓN DE REASENTAMIENTOS</t>
  </si>
  <si>
    <t>GERMAN ALBERTO HERNANDEZ PRIETO</t>
  </si>
  <si>
    <t>THAR-068</t>
  </si>
  <si>
    <t>0134-2</t>
  </si>
  <si>
    <t>1. Reasentar de manera definitiva 1,450.00 hogares localizados en zonas de alto riesgo no mitigable o los ordenados mediante sentencia judicial o acto administrativo.</t>
  </si>
  <si>
    <t>Prestar servicios profesionales, desde el componente social, apoyando el seguimiento, verificación, control, acompañamiento y demás actuaciones requeridas dentro de las etapas del proceso social de Reasentamiento de la Dirección de Reasentamientos de la Caja de Vivienda Popular.</t>
  </si>
  <si>
    <t>0134-3</t>
  </si>
  <si>
    <t>Prestar servicios profesionales desde el componente social apoyando la gestión de las etapas de verificación, prefactibilidad, factibilidad, ejecución y demás establecidas en los procesos y procedimientos de la Dirección de Reasentamientos</t>
  </si>
  <si>
    <t> 202412000058573 </t>
  </si>
  <si>
    <t>THAR-007</t>
  </si>
  <si>
    <t>0134-4</t>
  </si>
  <si>
    <t>THAR-069</t>
  </si>
  <si>
    <t>0134-5</t>
  </si>
  <si>
    <t>THAR-070</t>
  </si>
  <si>
    <t>0134-6</t>
  </si>
  <si>
    <t>2. Asignar el Valor Único Reconocimiento a 784 hogares localizados en zonas de alto riesgo no mitigable o que han sido ordenados mediante sentencia judicial o acto administrativo, para su reubicación definitiva.</t>
  </si>
  <si>
    <t>O232020200991123 Servicios de la administración pública relacionados con la vivienda e infraestructura de servicios públicos</t>
  </si>
  <si>
    <t>Reubicación definitiva de hogares localizados en zonas de alto riesgo no mitigable o los ordenados mediante sentencias judiciales o actos administrativos.</t>
  </si>
  <si>
    <t>THAR-111</t>
  </si>
  <si>
    <t>0134-7</t>
  </si>
  <si>
    <t>1-100-I023  VA-Plusvalía</t>
  </si>
  <si>
    <t>THAR-112</t>
  </si>
  <si>
    <t>0134-8</t>
  </si>
  <si>
    <t>3. Adecuar, demarcar y señalizar 20,000.00 metros cuadrados pertenecientes al área de los predios desocupados en desarrollo del proceso de reasentamientos por alto riesgo no mitigable, acorde a la delegación establecida en el Artículo 387 del Decreto 555 de 2021 del POT.</t>
  </si>
  <si>
    <t>PM/0208/0102/40020380134</t>
  </si>
  <si>
    <t>Adición y prorroga al contrato No. CVP-CTO-667-2023, el cual tiene por objeto: "Realizar la interventoría técnica, administrativa, jurídica, social, ambiental, SST-MA y financiera al contrato de obra cuyo objeto es "Realizar a precios unitarios fijos, sin fórmula de reajuste y a monto agotable, la demolición, retiro, transporte, disposición final de escombros, así como el cerramiento y señalización de los predios propiedad de la caja de la vivienda popular, que se hayan adquirido como resultado del proceso de reasentamiento de familias en alto riesgo no mitigable, en las diferentes localidades de Bogotá D.C.”</t>
  </si>
  <si>
    <t>THAR-001</t>
  </si>
  <si>
    <t>CONTRATO DE INTERVENTORIA</t>
  </si>
  <si>
    <t>CONSORCIO DEMOL23</t>
  </si>
  <si>
    <t>0134-9</t>
  </si>
  <si>
    <t>THAR-061</t>
  </si>
  <si>
    <t>0134-10</t>
  </si>
  <si>
    <t>1-601-F001  PAS-Otros distrito</t>
  </si>
  <si>
    <t>Pago de pasivo exigible. Resolución 141 de
14 de enero de 2024. Adquisición de predios localizados en zona de alto riesgo no mitigable de la sra. Mahecha Bustos Nidia Consuelo CC: 51.858.244 ; localidad de San Cristobal ; id: 2010-4-11866.</t>
  </si>
  <si>
    <t>THAR-119</t>
  </si>
  <si>
    <t>0134-11</t>
  </si>
  <si>
    <t>O232020200664119 Otros servicios de transporte terrestre local de pasajeros n.c.p.</t>
  </si>
  <si>
    <t>THAR-120</t>
  </si>
  <si>
    <t>0134-12</t>
  </si>
  <si>
    <t>THAR-062</t>
  </si>
  <si>
    <t>0134-13</t>
  </si>
  <si>
    <t>Realizar gestiones documentacion, legalización, gestiones notariales y  certificación juridica en la adjudicación de las viviendas para entrega de los predios a los beneficiarios objeto del programa de reasentamientos. (197 hogares meta 1 y 5 predios meta 2 con tramites realizados)</t>
  </si>
  <si>
    <t>0134-14</t>
  </si>
  <si>
    <t>Prestar servicios profesionales a la Dirección de Reasentamientos, para apoyar la formulación de estrategias y lineamientos para la ejecucion, seguimiento y control del componente social dento del proceso de Reasentamiento.</t>
  </si>
  <si>
    <t>THAR-008</t>
  </si>
  <si>
    <t>0134-15</t>
  </si>
  <si>
    <t>Prestar servicios profesionales en la gestion administrativa y contractual para el seguimiento, control y vigilancia de los bienes y servicios a cargo de la Dirección de Reasentamientos</t>
  </si>
  <si>
    <t>THAR-009</t>
  </si>
  <si>
    <t>0134-16</t>
  </si>
  <si>
    <t>Prestar servicios profesionales a la Dirección de Reasentamientos, para apoyar la formulación de estrategias y lineamientos para la ejecucion, seguimiento y control de la gestión, identificación y consolidación de los distintos proyectos inmobiliarios VIS y VIP a nivel Distrital, pertinentes para el reasentamiento de las familias beneficiarias de la Dirección de Reasentamientos.</t>
  </si>
  <si>
    <t>THAR-010</t>
  </si>
  <si>
    <t>0134-17</t>
  </si>
  <si>
    <t>Prestar servicios profesionales apoyando la seguimento, verificación, control, ejecucion e implementación del Modelo Integrado de Planeación y Gestión (MIPG), incluyendo actividades de actualización de procesos, procedimientos y demás documentos generados en virtud de los planes, programas, procedimientos y  metas de la Direccion de reasentamientos de la Caja de Vivienda Popular.</t>
  </si>
  <si>
    <t>THAR-071</t>
  </si>
  <si>
    <t>0134-18</t>
  </si>
  <si>
    <t>Prestar servicios profesionales a la Dirección de Reasentamientos, apoyando la formulación de estrategias y lineamientos para la ejecucion, seguimiento y control de la gestión técnica dento del proceso de Reasentamiento.</t>
  </si>
  <si>
    <t>0134-19</t>
  </si>
  <si>
    <t>O232020200884190 Otros servicios de telecomunicaciones</t>
  </si>
  <si>
    <t>Prestar servicios profesionales en comunicación social, para la producción de información en campo, que sirva de base para la divulgación de las políticas y programas de la caja de la vivienda popular hacia la comunidad y hacia la opinión pública general, con énfasis en los programas y proyectos de la dirección de reasentamientos.</t>
  </si>
  <si>
    <t>THAR-011</t>
  </si>
  <si>
    <t>0134-20</t>
  </si>
  <si>
    <t>Prestar servicios profesionales a la Dirección de Reasentamientos, para apoyar la formulación de estrategias y lineamientos para la ejecucion, seguimiento y control del componente juridico dento del proceso de Reasentamiento.</t>
  </si>
  <si>
    <t>THAR-072</t>
  </si>
  <si>
    <t>0134-21</t>
  </si>
  <si>
    <t>Prestar servicios profesionales desde el componente financiero para el seguimiento y control a la ejecución de los recursos presupuestales de la Dirección de Reasentamientos, atendiendo lo establecido en los procedimientos adoptados por la Caja de la Vivienda Popular</t>
  </si>
  <si>
    <t>THAR-073</t>
  </si>
  <si>
    <t>0134-22</t>
  </si>
  <si>
    <t>Prestar servicios profesionales a la Dirección de Reasentamientos apoyando la planeación, consolidacion y actualizacion de la informacion que se genere en cumplimiento del proyecto de inversion y el cumplimiento de las metas asignadas a la Direccion.</t>
  </si>
  <si>
    <t>THAR-074</t>
  </si>
  <si>
    <t>0134-23</t>
  </si>
  <si>
    <t>THAR-012</t>
  </si>
  <si>
    <t>0134-24</t>
  </si>
  <si>
    <t xml:space="preserve">Prestar servicios profesionales dentro del componente financiero para la normalizacion, gestión de los cierres administrativos y depuración de los procesos de la Dirección de Reasentamientos </t>
  </si>
  <si>
    <t>THAR-013</t>
  </si>
  <si>
    <t>0134-25</t>
  </si>
  <si>
    <t>Prestar servicios profesionales desde el componente juridico para la depuracion predial y proyección de respuestas a peticiones, quejas, reclamos y solicitudes (PQRS) que reciba la Dirección de Reasentamientos de la Caja de Vivienda Popular en el cumplimiento de sus funciones.</t>
  </si>
  <si>
    <t>THAR-014</t>
  </si>
  <si>
    <t>0134-26</t>
  </si>
  <si>
    <t xml:space="preserve">Prestar servicios profesionales de tipo juridico para apoyar el proceso de normalizacion, gestión de los cierres administrativos y depuración de los procesos de la Dirección de Reasentamientos </t>
  </si>
  <si>
    <t>THAR-015</t>
  </si>
  <si>
    <t>0134-27</t>
  </si>
  <si>
    <t>Prestar servicios de apoyo en actividades de gestión documental, archivo y bodegaje de los expedientes de la Dirección de Reasentamientos</t>
  </si>
  <si>
    <t>THAR-075</t>
  </si>
  <si>
    <t>0134-28</t>
  </si>
  <si>
    <t>Prestar servicios profesionales en las actividades del componente técnico requeridas en las etapas de ingreso, prefactibilidad, factibilidad y ejecución de los procesos de reasentamiento.</t>
  </si>
  <si>
    <t>THAR-016</t>
  </si>
  <si>
    <t>STEFANNY  HERRERA ARRIETA</t>
  </si>
  <si>
    <t>0134-29</t>
  </si>
  <si>
    <t>Prestar los servicios profesionales, desde el componente social, para realizar las actividades de gestión, identificación y asesoramientos de los diferentes procesos que requieran cumplir los beneficiarios de la Dirección de Reasentamientos.</t>
  </si>
  <si>
    <t>THAR-044</t>
  </si>
  <si>
    <t>0134-30</t>
  </si>
  <si>
    <t xml:space="preserve">Prestar servicios de apoyo a la gestión dentro del componente juridico en el desarrollo de actividades de saneamiento predial, cierre administrativo y depuración de los bienes incluidos o en tramite dentro de las etapas establecidas en el proceso de Reasentamiento. </t>
  </si>
  <si>
    <t>THAR-076</t>
  </si>
  <si>
    <t>0134-31</t>
  </si>
  <si>
    <t>O232020200883990 Otros servicios profesionales, técnicos y empresariales n.c.p.</t>
  </si>
  <si>
    <t>Prestar servicios profesionales en las actividades del componente tecnico y geografico requeridas en las etapas de ingreso, prefactibilidad, factibilidad y ejecución dentro de los procesos de reasentamiento, incluyendo las actividades pertinentes al Sistema de Información Geográfica de la Entidad</t>
  </si>
  <si>
    <t>THAR-077</t>
  </si>
  <si>
    <t>0134-32</t>
  </si>
  <si>
    <t>Prestar servicios de apoyo a la gestión desde el componente social en las diferentes etapas del programa de reasentamientos de la Dirección de Reasentamientos de la Caja de Vivienda Popular</t>
  </si>
  <si>
    <t>THAR-045</t>
  </si>
  <si>
    <t>0134-33</t>
  </si>
  <si>
    <t>Prestar servicios profesionales apoyando el desarrollo del componente tecnologico de la Dirección de Reasentamientos y de la Caja de Vivienda Popular.</t>
  </si>
  <si>
    <t>THAR-017</t>
  </si>
  <si>
    <t>JUAN SEBASTIAN ROMAN HERRERA</t>
  </si>
  <si>
    <t>0134-34</t>
  </si>
  <si>
    <t>Prestar servicios profesionales para realizar actividades de gestión, identificación y factibilidad de los distintos proyectos inmobiliarios a nivel Distrital para el reasentamiento de las familias beneficiarias de los planes, proyectos y programas de la Dirección de Reasentamientos.</t>
  </si>
  <si>
    <t>THAR-018</t>
  </si>
  <si>
    <t>MARIA ALEJANDRA QUIJANO HEMELBERG</t>
  </si>
  <si>
    <t>0134-35</t>
  </si>
  <si>
    <t>THAR-019</t>
  </si>
  <si>
    <t>ANGIE TATIANA CHAVEZ SANCHEZ</t>
  </si>
  <si>
    <t>0134-36</t>
  </si>
  <si>
    <t>THAR-046</t>
  </si>
  <si>
    <t>0134-37</t>
  </si>
  <si>
    <t>Prestar servicios profesionales desde el componente juridico en la revisión, sustanciación, conceptualización, validación de información y acompañamiento en las etapas de verificación, prefactibilidad, factibilidad y ejecución establecidas en el proceso y los procedimientos adoptados para el programa de Reasentamientos.</t>
  </si>
  <si>
    <t>THAR-078</t>
  </si>
  <si>
    <t>0134-38</t>
  </si>
  <si>
    <t>Prestar servicios profesionales en la ejecución de actividades de gestión, seguimiento y control de la ejecución presupuestal y financiera de los recursos destinados al Programa de Reasentamientos.</t>
  </si>
  <si>
    <t>THAR-002</t>
  </si>
  <si>
    <t>IVONNE ASTRID BUITRAGO BERNAL</t>
  </si>
  <si>
    <t>0134-39</t>
  </si>
  <si>
    <t>Prestar servicios profesionales a la Dirección de Reasentamientos, desde el componente tecnológico, para realizar tareas de capacitación, soporte y mantenimiento de los Sistemas de Información del proceso de Reasentamientos y de la Caja de Vivienda Popular.</t>
  </si>
  <si>
    <t>THAR-079</t>
  </si>
  <si>
    <t>0134-40</t>
  </si>
  <si>
    <t xml:space="preserve">Prestar servicios profesionales apoyando la gestion administrativa, operativa y contractual que se requiera para el correcto cumplimiento de las metas asignadas a la Direccion de Reasentamiento </t>
  </si>
  <si>
    <t>0134-41</t>
  </si>
  <si>
    <t>Prestar servicios profesionales apoyando la formulación de estrategias y lineamientos financieros, así como el seguimiento y control a la ejecución de los recursos presupuestales de la Dirección de Reasentamientosde la Caja de Vivienda Popular.</t>
  </si>
  <si>
    <t>THAR-003</t>
  </si>
  <si>
    <t>FRANCISCO JAVIER GUTIERREZ FORERO</t>
  </si>
  <si>
    <t>0134-42</t>
  </si>
  <si>
    <t>THAR-080</t>
  </si>
  <si>
    <t>0134-43</t>
  </si>
  <si>
    <t>Prestar servicios profesionales desde el componente juridico para apoyar la verificación, ejecucion de la prefactibilidad y  del programa de relocalización transitoria asi como en la depuracion administrativa de los procesos que le sean asignados dentro del proceso de Reasentamientos</t>
  </si>
  <si>
    <t>THAR-020</t>
  </si>
  <si>
    <t>0134-44</t>
  </si>
  <si>
    <t>Prestar servicios profesionales para apoyar la verificación, control y ejecucion a las actividades que se desprendan de auditorias y del seguimiento realizado por el sistema de control interno a los planes, programas, procedimientos y  metas de la Direccion de reasentamientos de la Caja de Vivienda Popular.</t>
  </si>
  <si>
    <t>THAR-004</t>
  </si>
  <si>
    <t>0134-45</t>
  </si>
  <si>
    <t>Prestar servicios profesionales apoyando la planeación Institucional, incluyendo actividades de seguimiento, consolidación y actualización de información del proyecto de inversión a cargo de la Dirección de Reasentamientos de la Caja de Vivienda Popular.</t>
  </si>
  <si>
    <t>THAR-005</t>
  </si>
  <si>
    <t>0134-46</t>
  </si>
  <si>
    <t>THAR-081</t>
  </si>
  <si>
    <t>0134-47</t>
  </si>
  <si>
    <t>THAR-021</t>
  </si>
  <si>
    <t>0134-48</t>
  </si>
  <si>
    <t>THAR-006</t>
  </si>
  <si>
    <t>0134-49</t>
  </si>
  <si>
    <t>Prestar servicios profesionales desde el componente juridico para apoyar la defensa judicial, extrajudicial y administrativa de la CVP y atendiendo las peticiones, quejas, reclamos y solicitudes (PQRS) que reciba la Dirección de Reasentamientos de la Caja de Vivienda Popular en el cumplimiento de sus funciones.</t>
  </si>
  <si>
    <t>THAR-022</t>
  </si>
  <si>
    <t>SANDRA JOHANA PAI GOMEZ</t>
  </si>
  <si>
    <t>0134-50</t>
  </si>
  <si>
    <t xml:space="preserve">Prestar servicios profesionales al componente financiero en la formulación de estrategias y lineamientos, seguimiento, acompañamiento y orientación de las actividades de cierre administrativo y depuración de los procesos de la Dirección de Reasentamientos </t>
  </si>
  <si>
    <t>THAR-082</t>
  </si>
  <si>
    <t>0134-51</t>
  </si>
  <si>
    <t>THAR-083</t>
  </si>
  <si>
    <t>0134-52</t>
  </si>
  <si>
    <t>THAR-084</t>
  </si>
  <si>
    <t>0134-53</t>
  </si>
  <si>
    <t>THAR-023</t>
  </si>
  <si>
    <t>JAVIER MAURICIO DELGADO SABOYA</t>
  </si>
  <si>
    <t>0134-54</t>
  </si>
  <si>
    <t>Prestar servicios de apoyo a la gestión a la Dirección de Reasentamientos, desde el componente técnico, para realizar actividades operativas, administrativas y demás tareas o actividades que se requieran en el marco de los procesos misionales del área.</t>
  </si>
  <si>
    <t>THAR-085</t>
  </si>
  <si>
    <t>0134-55</t>
  </si>
  <si>
    <t>THAR-086</t>
  </si>
  <si>
    <t>0134-56</t>
  </si>
  <si>
    <t>THAR-087</t>
  </si>
  <si>
    <t>0134-57</t>
  </si>
  <si>
    <t>THAR-088</t>
  </si>
  <si>
    <t>0134-58</t>
  </si>
  <si>
    <t>Prestar servicios profesionales como abogado a la Dirección Jurídica y Dirección de Reasentamientos en el desarrollo en los trámites administrativos y jurídicos, así como la representación judicial y extrajudicial de la entidad en los procesos que le sean asignados</t>
  </si>
  <si>
    <t>THAR-024</t>
  </si>
  <si>
    <t>0134-59</t>
  </si>
  <si>
    <t>Prestar servicios profesionales como abogado a la Dirección Jurídica y Dirección de Reasentamientos en los trámites administrativos y jurídicos conforme a las actividades propias de la Caja de la Vivienda Popular.</t>
  </si>
  <si>
    <t>THAR-025</t>
  </si>
  <si>
    <t>0134-60</t>
  </si>
  <si>
    <t>Prestar servicios profesionales a la Dirección de Reasentamientos, apoyando la formulación de estrategias y lineamientos para la ejecucion, seguimiento y control de la gestión contrable y financiera dento del proceso de Reasentamiento.</t>
  </si>
  <si>
    <t>THAR-089</t>
  </si>
  <si>
    <t>0134-61</t>
  </si>
  <si>
    <t>THAR-026</t>
  </si>
  <si>
    <t>0134-62</t>
  </si>
  <si>
    <t>Prestar servicios profesionales para la elaboración de avalúos y realización de las diferentes actividades técnicas de las etapas de ingreso, prefactibilidad, ejecución y demás que se requieran en el proceso de Reasentamiento.</t>
  </si>
  <si>
    <t>THAR-047</t>
  </si>
  <si>
    <t>0134-63</t>
  </si>
  <si>
    <t>THAR-027</t>
  </si>
  <si>
    <t>VICENTE ANDRES TODARO MONTES</t>
  </si>
  <si>
    <t>0134-64</t>
  </si>
  <si>
    <t>Prestación de servicios profesionales especializados de abogado a la Dirección de Reasentamientos, apoyando la formulación de estrategias y lineamientos jurídicos, seguimiento y acompañamiento a las actuaciones de las etapas establecidas en el proceso de Reasentamiento y de la depuración predial de acuerdo con el proceso, los procedimientos adoptados y la normatividad vigente que rige la materia.</t>
  </si>
  <si>
    <t>THAR-090</t>
  </si>
  <si>
    <t>0134-65</t>
  </si>
  <si>
    <t>THAR-028</t>
  </si>
  <si>
    <t>0134-66</t>
  </si>
  <si>
    <t>Prestar servicios profesionales para el desarrollo de procesos y planes propios de la subdirección administrativa.</t>
  </si>
  <si>
    <t>THAR-091</t>
  </si>
  <si>
    <t>0134-67</t>
  </si>
  <si>
    <t>THAR-029</t>
  </si>
  <si>
    <t>0134-68</t>
  </si>
  <si>
    <t>THAR-048</t>
  </si>
  <si>
    <t>0134-69</t>
  </si>
  <si>
    <t>Prestar servicios profesionales para modelar, planear, desarrollar, implementar y proponer soluciones informáticas que optimice y fortalezca la plataforma tecnológica y el sistema de información misional del proceso de Reasentamientos.</t>
  </si>
  <si>
    <t>0134-70</t>
  </si>
  <si>
    <t>THAR-092</t>
  </si>
  <si>
    <t>0134-71</t>
  </si>
  <si>
    <t>Prestar servicios profesionales asesorando los lineamientos y apoyando el seguimiento realizado por la Direccion General a los proyectos urbanísticos del proceso de reasentamientos y del proceso de mejoramiento de vivienda adelantados por la entidad.</t>
  </si>
  <si>
    <t>THAR-114</t>
  </si>
  <si>
    <t>THAR-030 anulada</t>
  </si>
  <si>
    <t>0134-72</t>
  </si>
  <si>
    <t>THAR-093</t>
  </si>
  <si>
    <t>0134-73</t>
  </si>
  <si>
    <t>THAR-049</t>
  </si>
  <si>
    <t>0134-74</t>
  </si>
  <si>
    <t>THAR-094</t>
  </si>
  <si>
    <t>0134-75</t>
  </si>
  <si>
    <t>THAR-050</t>
  </si>
  <si>
    <t>0134-76</t>
  </si>
  <si>
    <t>THAR-031</t>
  </si>
  <si>
    <t>0134-77</t>
  </si>
  <si>
    <t>THAR-095</t>
  </si>
  <si>
    <t>0134-78</t>
  </si>
  <si>
    <t>THAR-051</t>
  </si>
  <si>
    <t>0134-79</t>
  </si>
  <si>
    <t>Prestar servicios profesionales para realizar actividades de consolidacion, factibilidad, gestión e identificación de proyectos inmobiliarios VIS y VIP para el reasentamiento de las familias beneficiarias de los planes, proyectos y programas de la Dirección de Reasentamientos.</t>
  </si>
  <si>
    <t>THAR-096</t>
  </si>
  <si>
    <t>0134-80</t>
  </si>
  <si>
    <t>0134-81</t>
  </si>
  <si>
    <t>Prestar servicios de apoyo a la gestión de la Dirección de Reasentamientos en el manejo, seguimientos y control de los aplicativos de gestión documental, labores operativas y demás tareas o actividades administrativas que se requieran</t>
  </si>
  <si>
    <t>THAR-052</t>
  </si>
  <si>
    <t>0134-82</t>
  </si>
  <si>
    <t>Prestar servicios de apoyo a la gestión a la Dirección de Reasentamientos para realizar actividades operativas, administrativas y demás tareas o actividades que se requieran en el marco de los procesos misionales del area.</t>
  </si>
  <si>
    <t>THAR-097</t>
  </si>
  <si>
    <t>0134-83</t>
  </si>
  <si>
    <t>THAR-032</t>
  </si>
  <si>
    <t>0134-84</t>
  </si>
  <si>
    <t>THAR-033</t>
  </si>
  <si>
    <t>0134-85</t>
  </si>
  <si>
    <t>THAR-098</t>
  </si>
  <si>
    <t>0134-86</t>
  </si>
  <si>
    <t>THAR-034</t>
  </si>
  <si>
    <t>0134-87</t>
  </si>
  <si>
    <t>Prestar servicios profesionales a la Dirección de Reasentamientos, apoyando las viabilidades y generación de estrategias y lineamientos para la gestión técnica requerida en las etapas de ingreso, prefactibilidad, factibilidad y ejecución de los procesos de reasentamiento.</t>
  </si>
  <si>
    <t>THAR-035</t>
  </si>
  <si>
    <t>0134-88</t>
  </si>
  <si>
    <t>Prestar servicios profesionales a la Dirección de Reasentamientos en la identificación de la oferta de vivienda en el mercado dentro y fuera del Distrito Capital, así como en el acompañamiento de las etapas de ingreso, prefactibilidad, factibilidad y ejecución establecidas en los procesos y procedimientos adoptados en la entidad.</t>
  </si>
  <si>
    <t>THAR-053</t>
  </si>
  <si>
    <t>0134-89</t>
  </si>
  <si>
    <t>Prestar servicios profesionales en las diferentes actividades técnicas de las etapas de ingreso, prefactibilidad, ejecución y demás que se requieran en el proceso de Reasentamiento, incluida la verificacion, seguimiento y control a las obras y demoliciones que adelante la Direccion de Reasentamientos.</t>
  </si>
  <si>
    <t>THAR-036</t>
  </si>
  <si>
    <t>0134-90</t>
  </si>
  <si>
    <t>Prestar servicios profesionales a la Dirección de Reasentamientos para analizar, capacitar, desarrollar y realizar tareas de soporte y mantenimiento de los Sistemas de Información del proceso de Reasentamientos.</t>
  </si>
  <si>
    <t>THAR-099</t>
  </si>
  <si>
    <t>0134-91</t>
  </si>
  <si>
    <t>THAR-037</t>
  </si>
  <si>
    <t>0134-92</t>
  </si>
  <si>
    <t>THAR-100</t>
  </si>
  <si>
    <t>0134-93</t>
  </si>
  <si>
    <t>Prestar servicios profesionales para la verificacion, seguimiento, control y ejecucion de las actividades establecidas  dentro del componente administrativo y documental de la Direccion de Reasentaminetos de la Caja de Vivienda Popular.</t>
  </si>
  <si>
    <t>THAR-101</t>
  </si>
  <si>
    <t>0134-94</t>
  </si>
  <si>
    <t xml:space="preserve"> Prestar servicios profesionales para la elaboración de avalúos y realización de las diferentes actividades técnicas de las etapas de ingreso, prefactibilidad, ejecución y demás que se requieran en el proceso de Reasentamiento.</t>
  </si>
  <si>
    <t>THAR-102</t>
  </si>
  <si>
    <t>0134-95</t>
  </si>
  <si>
    <t>0134-96</t>
  </si>
  <si>
    <t>THAR-103</t>
  </si>
  <si>
    <t>0134-97</t>
  </si>
  <si>
    <t>Prestar servicios profesionales apoyando la creación, mantenimiento, verificación, consolidación e interoperabilidad de las bases de datos y fuentes de consulta interna que requiera la dirección de reasentamientos y la Caja de la Vivienda Popular.</t>
  </si>
  <si>
    <t>THAR-104</t>
  </si>
  <si>
    <t>0134-98</t>
  </si>
  <si>
    <t xml:space="preserve">Prestar servicios profesionales desde el componente social para la normalizacion, gestión de los cierres administrativos y depuración de los procesos de la Dirección de Reasentamientos </t>
  </si>
  <si>
    <t>THAR-063</t>
  </si>
  <si>
    <t>YINA ANDREA LOAIZA UMAÑA</t>
  </si>
  <si>
    <t>0134-99</t>
  </si>
  <si>
    <t>THAR-105</t>
  </si>
  <si>
    <t>0134-100</t>
  </si>
  <si>
    <t>THAR-054</t>
  </si>
  <si>
    <t>0134-101</t>
  </si>
  <si>
    <t>THAR-038</t>
  </si>
  <si>
    <t>0134-102</t>
  </si>
  <si>
    <t>THAR-055</t>
  </si>
  <si>
    <t>0134-103</t>
  </si>
  <si>
    <t xml:space="preserve">Prestar servicios profesionales desde el componente financiero para el seguimiento y control a la ejecución de los recursos presupuestales de la Dirección de Reasentamientos, atendiendo lo establecido en los procedimientos adoptados por la Caja de la Vivienda Popular
</t>
  </si>
  <si>
    <t>THAR-056</t>
  </si>
  <si>
    <t>0134-104</t>
  </si>
  <si>
    <t>Prestar servicios de apoyo a la gestión en el seguimento, verificación, control y ejecucion de las actividades de planeacion institucional, relacionadas con los planes, programas, procedimientos y  metas de la Direccion de reasentamientos de la Caja de Vivienda Popular.</t>
  </si>
  <si>
    <t>THAR-057</t>
  </si>
  <si>
    <t>0134-105</t>
  </si>
  <si>
    <t>Prestar servicios profesionales desde el componente juridico para apoyar  la gestión y el  relacionamiento con veedurias, entes de control y grupo significativo de ciudadanos que intervengan dentro de los procedimientos, programas, planes y metas de la Direccion de Reasentamientos de la Caja de Vivienda Popular.</t>
  </si>
  <si>
    <t>THAR-039</t>
  </si>
  <si>
    <t>0134-106</t>
  </si>
  <si>
    <t>Prestación de servicios profesionales en la gestión de las etapas de verificación, prefactibilidad, factibilidad, ejecución y demás establecidas en el proceso y los procedimientos de la Dirección de Reasentamientos, de acuerdo con la normatividad vigente.</t>
  </si>
  <si>
    <t>THAR-106</t>
  </si>
  <si>
    <t>0134-107</t>
  </si>
  <si>
    <t>THAR-107</t>
  </si>
  <si>
    <t>0134-108</t>
  </si>
  <si>
    <t>THAR-040</t>
  </si>
  <si>
    <t>0134-109</t>
  </si>
  <si>
    <t>THAR-041</t>
  </si>
  <si>
    <t>0134-110</t>
  </si>
  <si>
    <t>Prestar servicios profesionales como abogado a la Dirección Jurídica en los trámites requeridos conforme a las actividades propias de la Dirección de Reasentamientos de la Caja de la Vivienda Popular.</t>
  </si>
  <si>
    <t>THAR-108</t>
  </si>
  <si>
    <t>0134-111</t>
  </si>
  <si>
    <t>THAR-042</t>
  </si>
  <si>
    <t>0134-112</t>
  </si>
  <si>
    <t>THAR-043</t>
  </si>
  <si>
    <t>0134-113</t>
  </si>
  <si>
    <t>Prestar servicios de apoyo a la gestión, a la Dirección de Reasentamientos en lo relacionado con proposiciones y requerimientos de Entidades Nacionales y Distritales, conforme los lineamientos de la Dirección General de la Caja de Vivienda Popular</t>
  </si>
  <si>
    <t>THAR-058</t>
  </si>
  <si>
    <t>0134-114</t>
  </si>
  <si>
    <t>Prestar servicios de apoyo a la gestión a la Dirección de Reasentamientos conforme los lineamientos de la Dirección General de la Caja de la Vivienda Popular</t>
  </si>
  <si>
    <t>THAR-059</t>
  </si>
  <si>
    <t>0134-115</t>
  </si>
  <si>
    <t>Prestar servicios profesionales desde el componente social, como referente  para comunidades afrodecendientes, apoyando la gestión de las etapas de verificación, prefactibilidad, factibilidad, ejecución y demás establecidas en los procesos y procedimientos de la Dirección de Reasentamientos</t>
  </si>
  <si>
    <t>THAR-109</t>
  </si>
  <si>
    <t>0134-116</t>
  </si>
  <si>
    <t>THAR-060</t>
  </si>
  <si>
    <t>0134-117</t>
  </si>
  <si>
    <t>THAR-110</t>
  </si>
  <si>
    <t>0134-118</t>
  </si>
  <si>
    <t>6. Atender el 100% de la demanda efectiva de hogares localizados en zonas de alto riesgo no mitigable o los ordenados mediante sentencia judicial o acto administrativo, que cumplan los requisitos para permanecer en la modalidad de Relocalización Transitoria.</t>
  </si>
  <si>
    <t>Relocalizar de manera transitoria a hogares que pertencen al programa de reasentamientos, por estar localizados en zonas de alto riesgo no mitigable o que han sido ordenados mediante sentencia judicial o acto administrativo.</t>
  </si>
  <si>
    <t>THAR-066</t>
  </si>
  <si>
    <t>0134-119</t>
  </si>
  <si>
    <t>5. Relocalizar de manera transitoria a 550.00 hogares que están ingresando al programa de reasentamiento, por estar localizados en zonas de alto riesgo no mitigable o que han sido ordenados mediante sentencia judicial o acto.</t>
  </si>
  <si>
    <t>Relocalizar de manera transitoria a hogares que están ingresando al programa de reasentamientos, por estar localizados en zonas de alto riesgo no mitigable o que han sido ordenados mediante sentencia judicial o acto administrativo.</t>
  </si>
  <si>
    <t>THAR-067</t>
  </si>
  <si>
    <t>0134-120</t>
  </si>
  <si>
    <t>7. Asignar 60 VUR (Valor Único de Reconocimiento) para la adquisición de predios localizados en zonas de alto riesgo no mitigable o los que han sido ordenados mediante sentencia judicial o acto administrativo.</t>
  </si>
  <si>
    <t>PM/0208/0102/40020400134</t>
  </si>
  <si>
    <t xml:space="preserve"> Adquisición de predios localizados zonas de alto riesgo no mitigable o los ordenados mediante sentencias judiciales o actos administrativos.</t>
  </si>
  <si>
    <t>THAR-113</t>
  </si>
  <si>
    <t>0134-121</t>
  </si>
  <si>
    <t xml:space="preserve">Trasladar de la líneas 13 y 40 recursos por $46,620,000 </t>
  </si>
  <si>
    <t>THAR-064</t>
  </si>
  <si>
    <t>EDNA MARGARITA SANCHEZ CARO</t>
  </si>
  <si>
    <t>0134-122</t>
  </si>
  <si>
    <t>de la líneas 02 y 80 recursos por $19,333,333</t>
  </si>
  <si>
    <t>THAR-065</t>
  </si>
  <si>
    <t>0134-123</t>
  </si>
  <si>
    <t>Recusos de línea 2 $35.276.667) y 62 $2.148.333</t>
  </si>
  <si>
    <t>THAR-115</t>
  </si>
  <si>
    <t>0134-124</t>
  </si>
  <si>
    <t>Recursos de línea 13 $ 15.000.000 y 18 $33.550.000</t>
  </si>
  <si>
    <t>THAR-116</t>
  </si>
  <si>
    <t>0134-125</t>
  </si>
  <si>
    <t>Recursos de linea 13 $16,000,000 y 69 $8,000,000</t>
  </si>
  <si>
    <t>THAR-117</t>
  </si>
  <si>
    <t>0134-126</t>
  </si>
  <si>
    <t>Prestar servicios profesionales a la Dirección de Reasentamientos, apoyando la formulación de estrategias y lineamientos para la ejecucion, seguimiento y control de la gestión técnica dentro del proceso de Reasentamiento.</t>
  </si>
  <si>
    <t>Recurso de líneas de la líneas 13 y  95</t>
  </si>
  <si>
    <t>THAR-118</t>
  </si>
  <si>
    <t>0191-1</t>
  </si>
  <si>
    <t>O230117459920240191</t>
  </si>
  <si>
    <t>Fortalecimiento de la capacidad institucional para la modernización de la Caja de la Vivienda Popular de la ciudad de Bogotá D.C.</t>
  </si>
  <si>
    <t>Fortalecer el 100% de la capacidad de gestión de las entidades del Sector Hábitat que promueva la innovación gubernamental la eficiencia administrativa y operativa como generadores de confianza ciudadana (Secretaría de Hábitat CVP Renobo UAESP)</t>
  </si>
  <si>
    <t>1.  Fortalecer el 100 % del Modelo Integrado de Planeación y Gestión -MIPG- de la CVP, modernizando las políticas de gestión y desempeño que lo componen.</t>
  </si>
  <si>
    <t>PM/0208/0102/45990230191 - PM/0208/0103/45990230191 - PM/0208/0104/45990230191 - PM/0208/0105/45990230191- PM/0208/0106/45990230191</t>
  </si>
  <si>
    <t>Prestar servicios profesionales de apoyo transversal en las actividades de la OAP, en el acompañamiento técnico en la formulación, actualización y seguimiento de los proyectos de inversión asignados y a la plataforma estratégica de la entidad.</t>
  </si>
  <si>
    <t>DIRECCIÓN DE GESTIÓN CORPORATIVA</t>
  </si>
  <si>
    <t>MARTHA JANETH CARREÑO LIZARAZO</t>
  </si>
  <si>
    <t>Oficina Asesora de Planeación</t>
  </si>
  <si>
    <t>0191-2</t>
  </si>
  <si>
    <t>Prestar los servicios profesionales para apoyar y asesorar a la Dirección General de la Caja de Vivienda Popular, desde la perspectiva técnica, en la evaluación, seguimiento, formulación y estructuración de los procesos, programas y proyectos que lidera la entidad, de acuerdo con lo establecido en el Plan de Desarrollo de la Ciudad y sus objetivos misionales.</t>
  </si>
  <si>
    <t>FOR-038</t>
  </si>
  <si>
    <t>0191-3</t>
  </si>
  <si>
    <t>Prestar servicios profesionales para apoyar a la Officina Asesora de Planeación,  en la programación, seguimiento, evaluación y monitoreo de los proyectos de inversión de la CVP, la gestión de los sistemas de información establecidos para tal fin, y la elaboración de informes periódicos.</t>
  </si>
  <si>
    <t>FOR-001</t>
  </si>
  <si>
    <t>YEIMY YOLANDA MARIN BARRERO</t>
  </si>
  <si>
    <t>0191-4</t>
  </si>
  <si>
    <t xml:space="preserve">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 </t>
  </si>
  <si>
    <t>FOR-085</t>
  </si>
  <si>
    <t>0191-5</t>
  </si>
  <si>
    <t>Prestar servicios profesionales para apoyar a la OAP en las acciones de formulación, implementación, seguimiento, reporte y mejoramiento del MIPG de la entidad; en la actualización, ejecución y seguimiento de la Política y herramientas de Gestión del Riesgo; así como en la consolidación monitoreo del PTEP de la vigencia</t>
  </si>
  <si>
    <t>FOR-086</t>
  </si>
  <si>
    <t>0191-6</t>
  </si>
  <si>
    <t>Prestar servicios de apoyo a la gestión para realizar actividades administrativas y documentales de la Oficina Asesora de Planeación.</t>
  </si>
  <si>
    <t>FOR-087</t>
  </si>
  <si>
    <t>0191-7</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</si>
  <si>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t>
  </si>
  <si>
    <t>FOR-027</t>
  </si>
  <si>
    <t>ANGIE LORENA GARCIA VERA</t>
  </si>
  <si>
    <t>0191-8</t>
  </si>
  <si>
    <t>Prestar servicios profesionales para apoyar a la Oficina Asesora de Planeación en la implementación de la estrategia de rendición de cuentas permanente y participación ciudadana, enfocada en el fortalecimiento de las políticas de transparencia e integridad, y la implementación de políticas públicas del sector, transversales y poblacionales.</t>
  </si>
  <si>
    <t>FOR-088</t>
  </si>
  <si>
    <t>0191-9</t>
  </si>
  <si>
    <t>Prestar servicios profesionales en la OAP para realizar el seguimiento al cumplimiento del PTEP, así como apoyar el mantenimiento del Sistema de Gestión de Calidad en el marco del MIPG y la implementación de las estrategias de racionalización de trámites.</t>
  </si>
  <si>
    <t>5 Meses y 17 días</t>
  </si>
  <si>
    <t>FOR-089</t>
  </si>
  <si>
    <t>0191-10</t>
  </si>
  <si>
    <t>2. Afianzar el 100 % de la prestación de los servicios administrativos que permitan la operativIdad del funcionamiento en las áreas o dependencias de la entidad.</t>
  </si>
  <si>
    <t>PM/0208/0102/45990160191- PM/0208/0103/45990160191- PM/0208/0104/45990160191-PM/0208/0105/45990160191- PM/0208/0106/45990160191</t>
  </si>
  <si>
    <t>O232020200885970 Servicios de mantenimiento y cuidado del paisaje</t>
  </si>
  <si>
    <t>Prestar el servicio de mantenimiento de los jardines verticales existentes en la la sede principal de la Caja de la Vivienda Popular.</t>
  </si>
  <si>
    <t>70111703;72102902</t>
  </si>
  <si>
    <t>0191-11</t>
  </si>
  <si>
    <t>Prestar el servicio de mantenimiento del sistema fotovoltaico existente en la  sede principal de la Caja de la Vivienda Popular</t>
  </si>
  <si>
    <t>30191800;56111600; 26131507;32101600</t>
  </si>
  <si>
    <t>0191-12</t>
  </si>
  <si>
    <t>O232020200991119 Otros servicios de la administración pública n.c.p.</t>
  </si>
  <si>
    <t>Prestar los servicios profesionales para desarrollar procesos, administrativos y organizacionales de la Caja de la Vivienda Popular</t>
  </si>
  <si>
    <t>Direccion de Gestion Corporativa</t>
  </si>
  <si>
    <t>FOR-098</t>
  </si>
  <si>
    <t>0191-13</t>
  </si>
  <si>
    <t>Prestar servicios de apoyo a la gestion en el desarrollo de las actividades relacionadas con el procedimiento de archivo de la direccion de gestion corporativa  de la Caja de la Vivienda Popular</t>
  </si>
  <si>
    <t>FOR-068</t>
  </si>
  <si>
    <t>0191-14</t>
  </si>
  <si>
    <t>Prestar servicios profesionales para la Dirección de Gestión Corporativa, apoyar las gestiones orientadas al cumplimiento de los lineamientos que regulan la atención del servicio a la ciudadanía a cargo de la Caja de Vivienda Popular.</t>
  </si>
  <si>
    <t>FOR-069</t>
  </si>
  <si>
    <t>0191-15</t>
  </si>
  <si>
    <t>Prestar servicios profesionales, para la revisión, elaboración, control y articulación de los procesos a cargo de la Dirección de Gestión Corporativa.</t>
  </si>
  <si>
    <t>FOR-070</t>
  </si>
  <si>
    <t>0191-16</t>
  </si>
  <si>
    <t>Prestar servicios profesionales para la realización de las actividades asociadas con los trámites que se deban adelantar en la etapa precontractual, pagos de contratos y manejo de los sistemas de información utilizados por la Dirección de Gestión Corporativa.</t>
  </si>
  <si>
    <t xml:space="preserve">   </t>
  </si>
  <si>
    <t>FOR-071</t>
  </si>
  <si>
    <t>0191-17</t>
  </si>
  <si>
    <t>Prestar servicios profesionales para el desarrollo de las actividades administrativas relacionadas con los procesos a cargo de la Dirección de Gestión Corporativa.</t>
  </si>
  <si>
    <t>FOR-072</t>
  </si>
  <si>
    <t>0191-18</t>
  </si>
  <si>
    <t>Prestar servicios profesionales para desarrollar procedimientos relacionados con los procesos a cargo de la Dirección de Gestión Corporativa.</t>
  </si>
  <si>
    <t>FOR-073</t>
  </si>
  <si>
    <t>0191-19</t>
  </si>
  <si>
    <t>Prestar servicios profesionales para brindar acompañamiento técnico en el marco de los procesos de contratación de obra e interventoría y gestión de bienes inmuebles de la entidad</t>
  </si>
  <si>
    <t>FOR-074</t>
  </si>
  <si>
    <t>0191-20</t>
  </si>
  <si>
    <t>Prestar servicios profesionales para apoyar la planeación, gestión, seguimiento, ejecución y evaluación e informes del proceso de Servicio al Ciudadano.</t>
  </si>
  <si>
    <t>FOR-075</t>
  </si>
  <si>
    <t>0191-21</t>
  </si>
  <si>
    <t>Prestar servicios profesionales especializados para asesorar jurídicamente a la Dirección General en los asuntos que requiera la Caja de la Vivienda Popular para el desarrollo de sus proyectos misionales</t>
  </si>
  <si>
    <t>FOR-054</t>
  </si>
  <si>
    <t>0191-22</t>
  </si>
  <si>
    <t>Prestar servicios profesionales de asesoría, acompañamiento, control y seguimiento jurídico los temas transversales y misionales que son competencia de la Dirección General.</t>
  </si>
  <si>
    <t>FOR-040</t>
  </si>
  <si>
    <t>0191-23</t>
  </si>
  <si>
    <t>Prestar los servicios profesionales para apoyar, gestionar y acompañar el fortalecimiento de los procesos misionales y administrativos de la Dirección General de la Caja de Vivienda Popular</t>
  </si>
  <si>
    <t>FOR-055</t>
  </si>
  <si>
    <t>0191-24</t>
  </si>
  <si>
    <t>Prestar servicios profesionales para apoyar la implementación, reporte, monitoreo y control de las herramientas de gestión del Modelo Integrado de Gestión y Planeación - MIPG para realizar acompañamiento a la Dirección de Gestión Corporativa</t>
  </si>
  <si>
    <t>31/07/2024
26/07/2024</t>
  </si>
  <si>
    <t>202417000062893 
202417000062303</t>
  </si>
  <si>
    <t>FOR-076</t>
  </si>
  <si>
    <t>0191-25</t>
  </si>
  <si>
    <t>Prestar los servicios profesionales para realizar y atender las actividades administrativas de la Dirección de Gestión Corporativa.</t>
  </si>
  <si>
    <t>FOR-077</t>
  </si>
  <si>
    <t>0191-26</t>
  </si>
  <si>
    <t>Prestar servicios profesionales desde el componente jurídico para brindar apoyo en las actuaciones que se adelanten en el proceso de gestión contractual.</t>
  </si>
  <si>
    <t>Direccion de Juridica contratacion</t>
  </si>
  <si>
    <t>FOR-017</t>
  </si>
  <si>
    <t>0191-27</t>
  </si>
  <si>
    <t>FOR-018</t>
  </si>
  <si>
    <t>0191-28</t>
  </si>
  <si>
    <t>FOR-019</t>
  </si>
  <si>
    <t>0191-29</t>
  </si>
  <si>
    <t>FOR-020</t>
  </si>
  <si>
    <t>0191-30</t>
  </si>
  <si>
    <t>Prestar los servicios profesionales para apoyar a la Dirección Jurídica en la actualización y manejo de la plataforma SECOP II.</t>
  </si>
  <si>
    <t>FOR-021</t>
  </si>
  <si>
    <t>HERNAN ALFREDO CASTELLANOS MORA</t>
  </si>
  <si>
    <t>0191-31</t>
  </si>
  <si>
    <t>FOR-022</t>
  </si>
  <si>
    <t>0191-32</t>
  </si>
  <si>
    <t>FOR-023</t>
  </si>
  <si>
    <t>0191-33</t>
  </si>
  <si>
    <t>FOR-043</t>
  </si>
  <si>
    <t>WILMER ANDRES ALBORNOZ SUA</t>
  </si>
  <si>
    <t>0191-34</t>
  </si>
  <si>
    <t>Prestar servicios profesionales para apoyar a la Caja de Vivienda Popular desde un enfoque administrativo y financiero en los procesos que se le asignen.</t>
  </si>
  <si>
    <t>FOR-024</t>
  </si>
  <si>
    <t>469</t>
  </si>
  <si>
    <t>ANDRES DAVID SANCHEZ ZUÑIGA</t>
  </si>
  <si>
    <t>0191-35</t>
  </si>
  <si>
    <t>Prestar servicios de apoyo a la gestión administrativa y financiera en los procesos de contratación de la Entidad en todas sus etapas, y los demás procesos que la Entidad requiera adelantar.</t>
  </si>
  <si>
    <t>FOR-025</t>
  </si>
  <si>
    <t>0191-36</t>
  </si>
  <si>
    <t>0191-37</t>
  </si>
  <si>
    <t>O232020200883611 Servicios integrales de publicidad</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</si>
  <si>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</si>
  <si>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DIRECCION DE GESTION CORPORTIVA</t>
  </si>
  <si>
    <t>MARTHA JANETH CARREÑO</t>
  </si>
  <si>
    <t>COMUNICACIONES</t>
  </si>
  <si>
    <t>FOR-028</t>
  </si>
  <si>
    <t>0191-38</t>
  </si>
  <si>
    <t>Prestar los servicios profesionales a la Oficina Asesora de Comunicaciones en la producción gráfica, comunicando de manera visual, la estrategia de  comunicaciones bajo la guía de imagen distrital y demás piezas requeridas para la promoción de los proyectos de la Caja de la Vivienda Popular</t>
  </si>
  <si>
    <t>FOR-029</t>
  </si>
  <si>
    <t>537</t>
  </si>
  <si>
    <t>PAULA ANDREA ZAMUDIO LOZANO</t>
  </si>
  <si>
    <t>0191-39</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</si>
  <si>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</si>
  <si>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FOR-030</t>
  </si>
  <si>
    <t>543</t>
  </si>
  <si>
    <t>LUIS ALIRIO CASTRO PEÑA</t>
  </si>
  <si>
    <t>0191-40</t>
  </si>
  <si>
    <t>Prestación de servicios profesionales a la Oficina Asesora de Comunicaciones para la creación de contenidos, campañas, productos audiovisuales y coordinación de estrategias de comunicación para difusión de proyectos, obras, avances, testimonios, entre otros productos, de acuerdo a las necesidades de las misionales y demás dependencias de la Caja de la Vivienda Popular.</t>
  </si>
  <si>
    <t>FOR-053</t>
  </si>
  <si>
    <t>Se viabiliza, una vez se confirma el traslado entre POS-PRE remitido por la Dirección de Gestión Corporativa.</t>
  </si>
  <si>
    <t>0191-41</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</si>
  <si>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</si>
  <si>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FOR-031</t>
  </si>
  <si>
    <t>0191-42</t>
  </si>
  <si>
    <t>Prestación de servicios profesionales en comunicación social, para la producción de información en campo, que sirva de base para la divulgación de las políticas y programas de la caja de la vivienda popular.</t>
  </si>
  <si>
    <t>FOR-032</t>
  </si>
  <si>
    <t>0191-43</t>
  </si>
  <si>
    <t>3. Implementar el 100.00 % del sistema de información misional de la CVP y garantizar la disponibilidad de la infraestructura tecnológica.</t>
  </si>
  <si>
    <t>PM/0208/0102/45990070191- PM/0208/0103/45990070191- PM/0208/0104/45990070191-PM/0208/0105/45990070191- PM/0208/0106/45990070191</t>
  </si>
  <si>
    <t>O232020200662284 Comercio al por menor de computadores y programas de informática integrados en establecimientos especializados</t>
  </si>
  <si>
    <t>Suministrar equipos de cómputo todo en uno de escritorio, para la renovación tecnológica de la Caja de la Vivienda Popular.</t>
  </si>
  <si>
    <t>TIC</t>
  </si>
  <si>
    <t>FOR-046</t>
  </si>
  <si>
    <t>0191-44</t>
  </si>
  <si>
    <t>Suministrar equipos tecnologicos de acuerdo a los requerimientos de la Caja de la Vivienda Popular</t>
  </si>
  <si>
    <t>4. Selección abreviada subasta inversa</t>
  </si>
  <si>
    <t>0191-45</t>
  </si>
  <si>
    <t>O232020200773311 Derechos de uso de programas informáticos</t>
  </si>
  <si>
    <t>Adquirir la renovación del licenciamiento adobe creative cloud,  para la generación de piezas comunicativas de la Caja de la Vivienda Popular</t>
  </si>
  <si>
    <t>0191-46</t>
  </si>
  <si>
    <t>Adquirir la renovación del licenciamiento para los equipos de seguridad perimetral del Sistema de detección y respuesta de punto final y la solución de WIFI para la Caja de la Vivienda Popular.</t>
  </si>
  <si>
    <t>0191-47</t>
  </si>
  <si>
    <t>Prestar el servicio de infraestructura (IaaS Y PaaS) Oracle, según necesidad tecnológica de la Caja de la Vivienda Popular.</t>
  </si>
  <si>
    <t>0191-48</t>
  </si>
  <si>
    <t>Adquirir la renovación del software de administración y control de impresoras, para la Caja de la Vivienda Popular</t>
  </si>
  <si>
    <t>0191-49</t>
  </si>
  <si>
    <t>Adquirir la renovación del licenciamiento antivirus, incluida la consola de administración y soporte para la Caja de la Vivienda Popular</t>
  </si>
  <si>
    <t>0191-50</t>
  </si>
  <si>
    <t>Adquirir la renovación del licenciamiento de la herramienta Microsoft office ®M365 Apps for Enterprise Open para la Caja de la Vivienda Popular.</t>
  </si>
  <si>
    <t>0191-51</t>
  </si>
  <si>
    <t>O232020200883159 Otros servicios de alojamiento y suministro de infraestructura en tecnología de la información (TI)</t>
  </si>
  <si>
    <t>Adquirir la renovación de soporte y garantía de switches de borde para las redes de comunicación LAN de la Caja de la Vivienda Popular</t>
  </si>
  <si>
    <t>43231513;43233204;43222612;81111801;81111803</t>
  </si>
  <si>
    <t>0191-52</t>
  </si>
  <si>
    <t>Adquirir la renovación de licenciamiento, mantenimiento y soporte de los Switches marca Cisco de propiedad de la Entidad</t>
  </si>
  <si>
    <t>0191-53</t>
  </si>
  <si>
    <t>O232020200885230 Servicios de sistemas de seguridad</t>
  </si>
  <si>
    <t>Adquirir los certificados digitales Servidor Seguro SSL, para múltiples subdominios de función pública para la Caja de la Vivienda Popular</t>
  </si>
  <si>
    <t>0191-54</t>
  </si>
  <si>
    <t>Adquirir los certificados de firma digital de función pública, para los funcionarios la Caja de la Vivienda Popular</t>
  </si>
  <si>
    <t>0191-55</t>
  </si>
  <si>
    <t>O23202020088711001 Servicio de mantenimiento y reparación de productos metálicos estructurales y sus partes</t>
  </si>
  <si>
    <t>Realizar el mantenimiento y soporte al sistema de control de acceso peatonal de la Caja de la Vivienda Popular.</t>
  </si>
  <si>
    <t>FOR-047</t>
  </si>
  <si>
    <t>0191-56</t>
  </si>
  <si>
    <t>O232020200887130 Servicios de mantenimiento y reparación de computadores y equipos periféricos</t>
  </si>
  <si>
    <t>Prestar el servicio de mantenimiento preventivo y correctivo para los equipos de cómputo, servidores, impresoras y escáner de propiedad de la Caja de la Vivienda Popular.</t>
  </si>
  <si>
    <t>FOR-048</t>
  </si>
  <si>
    <t>0191-57</t>
  </si>
  <si>
    <t>O23202020088715399 Servicios de mantenimiento y reparación de equipos y aparatos de telecomunicaciones n.c.p.</t>
  </si>
  <si>
    <t xml:space="preserve">Prestar el servicio de mantenimiento, extensión de garantía con repuestos y soporte técnico, para el sistema de telefonía corporativa voz/IP de la Caja de la Vivienda Popular. </t>
  </si>
  <si>
    <t>FOR-049</t>
  </si>
  <si>
    <t>0191-58</t>
  </si>
  <si>
    <t>Prestar el servicio de mantenimiento preventivo y correctivo del sistema de carteleras digitales de la Caja de la Vivienda Popular</t>
  </si>
  <si>
    <t>FOR-050</t>
  </si>
  <si>
    <t>0191-59</t>
  </si>
  <si>
    <t>O23202020088715999 Servicio de mantenimiento y reparación de otros equipos n.c.p.</t>
  </si>
  <si>
    <t>Prestar el servicio de mantenimiento preventivo y correctivo del sistema de aire acondicionado tipo mini-split ubicado en el centro de cómputo de la Caja de la Vivienda Popular</t>
  </si>
  <si>
    <t>FOR-051</t>
  </si>
  <si>
    <t>0191-60</t>
  </si>
  <si>
    <t>Suministro de lentes inteligentes y camaras 360 de acuerdo a los requerimientos de la Caja de la Vivienda Popular</t>
  </si>
  <si>
    <t>FOR-052</t>
  </si>
  <si>
    <t>0191-61</t>
  </si>
  <si>
    <t>O232020200883131 Servicios de consultoría en tecnologías de la información (TI)</t>
  </si>
  <si>
    <t>Prestar servicios profesionales para apoyar la gestión de proyectos y gestión de los procesos contractuales de la oficina TIC de la Caja de la Vivienda Popular</t>
  </si>
  <si>
    <t>FOR-002</t>
  </si>
  <si>
    <t>LAURA YALILE ALVAREZ CASTAÑEDA</t>
  </si>
  <si>
    <t>0191-62</t>
  </si>
  <si>
    <t>Prestar servicios profesionales para el soporte en el Sistema de Recursos Humanos de la Caja de la Vivienda Popular</t>
  </si>
  <si>
    <t>FOR-003</t>
  </si>
  <si>
    <t>JOHN KENNEDY LEON CASTIBLANCO</t>
  </si>
  <si>
    <t>0191-63</t>
  </si>
  <si>
    <t>Prestar los servicios profesionales para orientar y realizar actividades de desarrollo, administración y monitoreo de los componentes de los aplicativos misionales y de apoyo de propiedad de la Caja de la Vivienda Popular.</t>
  </si>
  <si>
    <t>FOR-004</t>
  </si>
  <si>
    <t>HERNAN MAURICIO RINCON BEDOYA</t>
  </si>
  <si>
    <t>0191-64</t>
  </si>
  <si>
    <t>Prestar servicios profesionales para apoyar la administración y monitoreo de los repositorios de datos y base de datos de la Caja de la Vivienda Popular</t>
  </si>
  <si>
    <t>FOR-005</t>
  </si>
  <si>
    <t>0191-65</t>
  </si>
  <si>
    <t>Prestación de servicios profesionales para apoyar las actividades, configuración, soporte de las aplicaciones que inter operen con el sistema de información misional de la Caja de la Vivienda Popular</t>
  </si>
  <si>
    <t>FOR-006</t>
  </si>
  <si>
    <t>LUIS GABRIEL BAREÑO ROMERO</t>
  </si>
  <si>
    <t>0191-66</t>
  </si>
  <si>
    <t xml:space="preserve">Prestar servicios profesionales para apoyar los trámites asociados al Modelo Integrado de Gestión MIPG, de Control Interno y actualización de la documentación de los procesos a cargo de la oficina </t>
  </si>
  <si>
    <t>FOR-007</t>
  </si>
  <si>
    <t>OLMER RAUL CURREA CALDERON</t>
  </si>
  <si>
    <t>0191-67</t>
  </si>
  <si>
    <t>Prestar los servicios profesionales para orientar los proyectos de desarrollo, administración y monitoreo de los componentes de software de los sistemas de información misional de la Caja de la Vivienda Popular</t>
  </si>
  <si>
    <t>FOR-008</t>
  </si>
  <si>
    <t>493</t>
  </si>
  <si>
    <t>GUSTAVO JOSE CASTRO SANCHEZ</t>
  </si>
  <si>
    <t>0191-68</t>
  </si>
  <si>
    <t>Prestar servicios profesionales para llevar a cabo el apoyo al seguimiento, administración y gestión en la atención del servicio técnico, que se presta a los usuarios de la Caja de la Vivienda Popular.</t>
  </si>
  <si>
    <t>FOR-009</t>
  </si>
  <si>
    <t>494</t>
  </si>
  <si>
    <t>LUIS FERNANDO CABRERA ROBAYO</t>
  </si>
  <si>
    <t>0191-69</t>
  </si>
  <si>
    <t>Prestar servicios profesionales para el apoyo y soporte técnico en el desarrollo de software del sistema financiero de la Caja de la Vivienda Popular</t>
  </si>
  <si>
    <t>FOR-010</t>
  </si>
  <si>
    <t>485</t>
  </si>
  <si>
    <t>SERGIO ALEJANDRO FRANCO PARRA</t>
  </si>
  <si>
    <t>0191-70</t>
  </si>
  <si>
    <t>Prestar servicios profesionales en arquitectura de sofware desarrollo y monitoreo del sistema de informacion misional que soporta los procesos de la caja de la vivienda popular</t>
  </si>
  <si>
    <t>FOR-011</t>
  </si>
  <si>
    <t>0191-71</t>
  </si>
  <si>
    <t>Prestar servicios profesionales para el soporte técnico, desarrollo y monitoreo del Sistemas de Gestión Documental - ORFEO de la Caja de la Vivienda Popular</t>
  </si>
  <si>
    <t>FOR-012</t>
  </si>
  <si>
    <t>0191-72</t>
  </si>
  <si>
    <t>Prestación de servicios profesionales de apoyo a la Oficina TIC, en la ejecución, articulación, gestión, monitoreo y seguimiento en los programas de Seguridad de la Información y Continuidad de Negocio de la Caja de la Vivienda Popular.</t>
  </si>
  <si>
    <t>FOR-013</t>
  </si>
  <si>
    <t>0191-73</t>
  </si>
  <si>
    <t>Prestación de servicios de apoyo técnico a los requerimientos funcionales de software y hardware, de los usuarios de la Caja de la Vivienda Popular</t>
  </si>
  <si>
    <t>FOR-093</t>
  </si>
  <si>
    <t>0191-74</t>
  </si>
  <si>
    <t>Prestar los servicios profesionales para apoyar a la Oficina TIC con la definición, gestión y seguimiento del plan estratégico de tecnologías de la información y las comunicaciones PETI, los protocolos y procedimientos de Gobierno digital y la protección de datos dentro del marco legal vigente.</t>
  </si>
  <si>
    <t>FOR-014</t>
  </si>
  <si>
    <t>495</t>
  </si>
  <si>
    <t>GABINO  HERNANDEZ BLANCO</t>
  </si>
  <si>
    <t>0191-75</t>
  </si>
  <si>
    <t>Prestación de servicios profesionales en el componente jurídico de las actividades y/o proyectos de la Oficina de Tecnología de la Información y las Comunicaciones de la Caja de la Vivienda Popular.</t>
  </si>
  <si>
    <t>FOR-015</t>
  </si>
  <si>
    <t>488</t>
  </si>
  <si>
    <t>JULIO CESAR SIERRA LEON</t>
  </si>
  <si>
    <t>0191-76</t>
  </si>
  <si>
    <t>Prestar servicios profesionales para la ejecución de los recursos informáticos, de telecomunicaciones y ciberseguridad, para el correcto funcionamiento de los servicios tecnológicos de la Caja de la Vivienda Popular</t>
  </si>
  <si>
    <t>FOR-016</t>
  </si>
  <si>
    <t>501</t>
  </si>
  <si>
    <t>JOAN RENE CARVAJAL RAMIREZ</t>
  </si>
  <si>
    <t>0191-77</t>
  </si>
  <si>
    <t>Prestar servicios profesionales para realizar tareas de especificación, levantamiento y actualizaciones de las aplicaciones del Sistema de Información Misional de la Caja de la Vivienda Popular.</t>
  </si>
  <si>
    <t>FOR-094</t>
  </si>
  <si>
    <t>1377 
1378</t>
  </si>
  <si>
    <t>Pendiente ajuste por parte de la Subdirección Finaciera. Anulación de CDP doble.</t>
  </si>
  <si>
    <t>0191-78</t>
  </si>
  <si>
    <t>Prestar servicios profesionales a la Subdirección Financiera con las operaciones presupuestales de la Caja de la Vivienda Popular en las etapas de programación, ejecución y cierre.</t>
  </si>
  <si>
    <t>Subdireccion Financiera</t>
  </si>
  <si>
    <t>FOR-090</t>
  </si>
  <si>
    <t>0191-79</t>
  </si>
  <si>
    <t xml:space="preserve">Prestar servicios profesionales a Subdirección Financiera para realizar actividades relacionadas con el sistema integrado de gestión, implementación de MIPG, formulación de planes de mejoramiento derivados de auditorías internas y externas.     </t>
  </si>
  <si>
    <t>FOR-091</t>
  </si>
  <si>
    <t>0191-80</t>
  </si>
  <si>
    <t>Prestar servicios profesionales a la Subdirección Financiera para desempeñar actividades asociadas con las operaciones presupuestales de la Caja de la Vivienda Popular, en las etapas de programación, ejecución y cierre.</t>
  </si>
  <si>
    <t>FOR-092</t>
  </si>
  <si>
    <t>0191-81</t>
  </si>
  <si>
    <t>Prestar servicios profesionales en la ejecución de las auditorías, seguimientos y evaluaciones del Plan Anual de Auditorías de la vigencia aprobado por el Comité ICCI con énfasis en temas de índole técnico y de gestión.</t>
  </si>
  <si>
    <t>CONTROL INTERNO DE GESTION</t>
  </si>
  <si>
    <t>FOR-057</t>
  </si>
  <si>
    <t>0191-82</t>
  </si>
  <si>
    <t>Prestar servicios profesionales en la ejecución de auditorías, seguimientos y evaluaciones definidas en el Plan Anual de Auditorías aprobado por el Comité ICCI con énfasis en la atención de Entes de control Externo.</t>
  </si>
  <si>
    <t>FOR-058</t>
  </si>
  <si>
    <t>0191-83</t>
  </si>
  <si>
    <t>Prestar servicios profesionales en la ejecución de las auditorías, seguimientos y evaluaciones del Plan Anual de Auditorías de la vigencia aprobado por el Comité ICCI con énfasis en temas de carácter Jurídico, Legal y Contractual.</t>
  </si>
  <si>
    <t>FOR-059</t>
  </si>
  <si>
    <t>0191-84</t>
  </si>
  <si>
    <t>Prestar servicios profesionales en la ejecución de las auditorías, seguimientos y evaluaciones del Plan Anual de Auditorías de la vigencia aprobado por el Comité ICCI énfasis en control fiscal</t>
  </si>
  <si>
    <t>FOR-060</t>
  </si>
  <si>
    <t>0191-85</t>
  </si>
  <si>
    <t>Prestar servicios profesionales en la ejecución de las auditorías, seguimientos y evaluaciones del Plan Anual de Auditorías de la vigencia aprobado por el Comité ICCI con énfasis Sistema de Información y Modelo de Seguridad y Privacidad de Información</t>
  </si>
  <si>
    <t>FOR-061</t>
  </si>
  <si>
    <t>0191-86</t>
  </si>
  <si>
    <t>Prestar servicios profesionales en la ejecución de auditorías, seguimientos y evaluaciones del Plan Anual de Auditorías de la vigencia aprobado por el Comité ICCI con énfasis en el componente contable y financiero.</t>
  </si>
  <si>
    <t>FOR-062</t>
  </si>
  <si>
    <t>0191-87</t>
  </si>
  <si>
    <t>Prestación de servicios profesionales especializados en la emisión de conceptos, recomendaciones y análisis de casos de los asuntos que adelanta la Oficina de Control Disciplinario Interno de la Caja de la Vivienda Popular durante la etapa de instrucción de los procesos disciplinarios.</t>
  </si>
  <si>
    <t>OFICINA DE CONTROL DISCIPLINARIO INTERNO</t>
  </si>
  <si>
    <t>FOR-034</t>
  </si>
  <si>
    <t>0191-88</t>
  </si>
  <si>
    <t>Prestar servicios profesionales jurídicos a la Oficina de Control Disciplinario Interno, en la prevención, en la revisión, elaboración, monitoreo e impulso de los procesos disciplinarios en primera instancia de la Caja de la Vivienda Popular.</t>
  </si>
  <si>
    <t>FOR-035</t>
  </si>
  <si>
    <t>0191-89</t>
  </si>
  <si>
    <t>Prestar servicios profesionales jurídicos a la Oficina de Control Disciplinario Interno, en la revisión, elaboración, monitoreo e impulso de los procesos disciplinarios en primera instancia de la Caja de la Vivienda Popular.</t>
  </si>
  <si>
    <t>FOR-036</t>
  </si>
  <si>
    <t>0191-90</t>
  </si>
  <si>
    <t>Prestar los servicios profesionales jurídicos para apoyar el desarrollo y ejecución de las actuaciones administrativas de competencia en la Oficina de Control Disciplinario de la Caja de Vivienda Popular.</t>
  </si>
  <si>
    <t>FOR-037</t>
  </si>
  <si>
    <t>0191-91</t>
  </si>
  <si>
    <t>0191-92</t>
  </si>
  <si>
    <t>Prestar los servicios profesionales especializados en derecho a la dirección jurídica en el desarrollo y seguimiento de las actividades jurídicas en materia civil, administrativa  que se requieran en el área</t>
  </si>
  <si>
    <t>DIRECCION JURIDICA</t>
  </si>
  <si>
    <t>FOR-044</t>
  </si>
  <si>
    <t>0191-93</t>
  </si>
  <si>
    <t>Prestar los servicios profesionales para el acompañamiento, soporte y seguimiento de las actividades jurídicas en materia de derecho comercial y procesos sancionatorios que requiera la Dirección Jurídica de la Caja de la Vivienda Popular.</t>
  </si>
  <si>
    <t>FOR-095</t>
  </si>
  <si>
    <t>0191-94</t>
  </si>
  <si>
    <t>Prestar los servicios como dependiente judicial, adelantando las acciones administrativas y apoyo jurídico que requiera la Dirección jurídica</t>
  </si>
  <si>
    <t>0191-95</t>
  </si>
  <si>
    <t>Prestar los servicios profesionales para la asesoría, asistencia, acompañamiento, control y seguimiento en los asuntos relacionados con la función de curaduría pública social y de derecho urbano que requiera la Caja de la Vivienda Popular</t>
  </si>
  <si>
    <t>FOR-041</t>
  </si>
  <si>
    <t>554</t>
  </si>
  <si>
    <t>ANDREA CAROLINA BETANCOURT QUIROGA</t>
  </si>
  <si>
    <t>0191-96</t>
  </si>
  <si>
    <t>Prestar los servicios profesionales para apoyar las actuaciones jurídicas y administrativas en las que se encuentre la CVP.</t>
  </si>
  <si>
    <t>FOR-097</t>
  </si>
  <si>
    <t>0191-97</t>
  </si>
  <si>
    <t>Prestación de servicios profesionales para apoyar a laDirección Jurídica en el desarrollo y seguimiento de las actividades jurídicas y administrativas, así como la representación judicial y extrajudicial de la entidad en los procesos que le sean asignados</t>
  </si>
  <si>
    <t>FOR-042</t>
  </si>
  <si>
    <t>0191-98</t>
  </si>
  <si>
    <t>Prestar servicios profesionales apoyando la gestión de los procesos  relacionados con la gestión administrativa y contractual de la Subdirección Administrativa.</t>
  </si>
  <si>
    <t>SUBDIRECCION ADMINISTRATIVA</t>
  </si>
  <si>
    <t>FOR-064</t>
  </si>
  <si>
    <t>0191-99</t>
  </si>
  <si>
    <t>Prestar servicios profesionales  desde el componente jurídico a la Subdirección Administrativa, para brindar apoyo en las actuaciones  contractuales, administrativas y jurídicas</t>
  </si>
  <si>
    <t>0191-100</t>
  </si>
  <si>
    <t>Prestación de servicios de apoyo en el fortalecimiento del proceso de gestión documental y administración de archivo de la Subdirección Administrativa.</t>
  </si>
  <si>
    <t>FOR-065</t>
  </si>
  <si>
    <t>0191-101</t>
  </si>
  <si>
    <t>Prestar servicios profesionales  desde el componente jurídico a la Subdirección Administrativa, para brindar apoyo en las actuaciones  contractuales, administrativas y jurídicas.</t>
  </si>
  <si>
    <t>0191-102</t>
  </si>
  <si>
    <t>O232020200771358 Servicios de seguros de vida colectiva</t>
  </si>
  <si>
    <t>Contratar la póliza de seguros de vida grupo deudor requerida para la adecuada protección de los intereses patrimoniales actuales y futuros de la Caja de la Vivienda Popular</t>
  </si>
  <si>
    <t>0191-103</t>
  </si>
  <si>
    <t>0191-104</t>
  </si>
  <si>
    <t>0191-105</t>
  </si>
  <si>
    <t>FOR-067</t>
  </si>
  <si>
    <t>0191-106</t>
  </si>
  <si>
    <t>Servicios de consultoría en gestión estratégica</t>
  </si>
  <si>
    <t>0191-107</t>
  </si>
  <si>
    <t>0191-108</t>
  </si>
  <si>
    <t>FOR-026</t>
  </si>
  <si>
    <t>0191-109</t>
  </si>
  <si>
    <t>Prestación de servicios profesionales en comunicación social, para la producción de información en campo, que sirva de base para la divulgación de las políticas y programas de la caja de la vivienda popular hacia la comunidad y hacia la opinión pública general.</t>
  </si>
  <si>
    <t>FOR-033</t>
  </si>
  <si>
    <t>0191-110</t>
  </si>
  <si>
    <t xml:space="preserve">Prestación de servicios profesionales y de apoyo a la gestión de la Oficina Asesora de Comunicaciones en la elaboración y ejecución de contenido conforme a las estrategias de comunicación institucional de la Caja de la Vivienda Popular.
</t>
  </si>
  <si>
    <t>FOR-096</t>
  </si>
  <si>
    <t>0191-111</t>
  </si>
  <si>
    <t>Adquirir a título de compraventa chaquetas institucionales y cintas porta carné para la Caja de Vivienda Popular</t>
  </si>
  <si>
    <t>53101804;
53101802;
11162123</t>
  </si>
  <si>
    <t>FOR-063</t>
  </si>
  <si>
    <t>0191-112</t>
  </si>
  <si>
    <t>Prestar los servicios profesionales brindando acompañamiento legal en asuntos relacionados con la estructuración de proyectos de vivienda y en procesos estratégicos de la Caja de la Vivienda Popular.</t>
  </si>
  <si>
    <t>FOR-039</t>
  </si>
  <si>
    <t>0191-113</t>
  </si>
  <si>
    <t>Prestar servicios profesionales para la realización de acciones y análisis necesarios en el fortalecimiento de la Dirección de Gestión Corporativa – Proceso de Servicio al Ciudadano de la CVP.</t>
  </si>
  <si>
    <t>FOR-078</t>
  </si>
  <si>
    <t>0191-114</t>
  </si>
  <si>
    <t>Prestar servicios profesionales para adelantar el acompañamiento y seguimiento desde la Dirección General en lo relacionado con componente social de la Caja de la Vivienda Popular y la articulación con Entidades asignadas por el supervisor del contrato.</t>
  </si>
  <si>
    <t>FOR-056</t>
  </si>
  <si>
    <t>0191-115</t>
  </si>
  <si>
    <t>Prestar servicios de apoyo a la gestión en las actividades técnicas requeridas a cargo de la dirección de gestión corporativa</t>
  </si>
  <si>
    <t>FOR-099</t>
  </si>
  <si>
    <t>0191-116</t>
  </si>
  <si>
    <t>Prestar servicios profesionales para fortalecer el proceso de servicio al ciudadano de la Dirección de Gestión Corporativa, relacionado con la atención al ciudadano a través de los diferentes canales de comunicación.</t>
  </si>
  <si>
    <t>FOR-100</t>
  </si>
  <si>
    <t>0191-117</t>
  </si>
  <si>
    <t>Prestar los servicios de apoyo a la gestión para realizar y atender las actividades  administrativas y operativas de la dirección de gestión corporativa.</t>
  </si>
  <si>
    <t>FOR-101</t>
  </si>
  <si>
    <t>0191-118</t>
  </si>
  <si>
    <t>PRESTAR LOS SERVICIOS PROFESIONALES PARA REALIZAR Y ATENDER LAS ACTIVIDADES ADMINISTRATIVAS Y OPERATIVAS DE LA DIRECCIÓN DE GESTIÓN CORPORATIVA</t>
  </si>
  <si>
    <t>FOR-079</t>
  </si>
  <si>
    <t>0191-119</t>
  </si>
  <si>
    <t>Prestar servicios de apoyo a la gestión en el desarrollo de actividades relacionadas con el procedimiento de archivo de gestión contractual a cargo de la dirección de gestión corporativa</t>
  </si>
  <si>
    <t>FOR-102</t>
  </si>
  <si>
    <t>0191-120</t>
  </si>
  <si>
    <t>FOR-103</t>
  </si>
  <si>
    <t>0191-121</t>
  </si>
  <si>
    <t>Prestar los servicios de apoyo a la gestión para realizar y atender las actividades administrativas y de fiducia de la Dirección de Gestión Corporativa.</t>
  </si>
  <si>
    <t>FOR-080</t>
  </si>
  <si>
    <t>0191-122</t>
  </si>
  <si>
    <t>Prestar los servicios de apoyo a la gestión para realizar y atender las actividades administrativas, operativas y de atención del proceso de Servicio al Ciudadano.</t>
  </si>
  <si>
    <t>FOR-081</t>
  </si>
  <si>
    <t>0191-123</t>
  </si>
  <si>
    <t xml:space="preserve">Prestar servicios de apoyo a la gestion para realizar actividades menores de conservación y mantenimiento necesarios en la sede principal de la caja de la vivienda popular ubicada en Bogotá D.C.
</t>
  </si>
  <si>
    <t>FOR-104</t>
  </si>
  <si>
    <t>0191-124</t>
  </si>
  <si>
    <t xml:space="preserve">Prestar los servicios profesionales en la Dirección Corporativa gestionando herramientas comunicativas de carácter a cargo de la  Subdirección Administrativa y la Direccion de Gestion Corporativa.
</t>
  </si>
  <si>
    <t>FOR-082</t>
  </si>
  <si>
    <t>0191-125</t>
  </si>
  <si>
    <t>Prestar los servicios profesionales a la Subdirección Administrativa y a la Dirección de Gestión Corporativa en la ejecución de las actividades técnicas requeridas para la gestión y trámites, de bienestar laboral de la Caja de Vivienda Popular.</t>
  </si>
  <si>
    <t>FOR-105</t>
  </si>
  <si>
    <t>0191-126</t>
  </si>
  <si>
    <t>Prestar los servicios de apoyo a la gestión para realizar y atender las actividades administrativas, operativas y de atención al ciudadano.</t>
  </si>
  <si>
    <t>FOR-083</t>
  </si>
  <si>
    <t>0191-127</t>
  </si>
  <si>
    <t>Prestar los servicios profesionales a la Subdirección Administrativa realizando un seguimiento y reporte a las herramientas de gestión y brindar apoyo financiero y presupuestal a los recursos asignados a la direccion de gestión corporativa</t>
  </si>
  <si>
    <t>FOR-066</t>
  </si>
  <si>
    <t>0191-128</t>
  </si>
  <si>
    <t>Prestar servicios de apoyo a la gestión para dar soporte en la elaboración, revisión y control de procesos a cargo de la Subdirección Administrativa y la Dirección de Gestión Corporativa.</t>
  </si>
  <si>
    <t>202417000062893
202417000062303</t>
  </si>
  <si>
    <t>FOR-084</t>
  </si>
  <si>
    <t>0191-129</t>
  </si>
  <si>
    <t>0191-130</t>
  </si>
  <si>
    <t>Prestar los servicios profesionales para el acompañamiento en las diferentes actividades asociadas a la etapa de implementación del Sistema Administrativo de Lavado de Activos y Financiación del Terrorismo (SARLAF) que requiera la Caja de Vivienda Popular.</t>
  </si>
  <si>
    <t>0191-131</t>
  </si>
  <si>
    <t>Prestar los servicios de apoyo a la gestión en el desarrollo de actividades administrativas que se requieran de la Dirección Jurídica</t>
  </si>
  <si>
    <t>FOR-045</t>
  </si>
  <si>
    <t>0191-132</t>
  </si>
  <si>
    <t>Prestar servicios profesionales para la elaboración, revisión y control en relación con los procesos a cargo de la Dirección de Gestión Corporativa.</t>
  </si>
  <si>
    <t>0191-133</t>
  </si>
  <si>
    <t>Otros servicios de la administración pública n.c.p.</t>
  </si>
  <si>
    <t>0094-1</t>
  </si>
  <si>
    <t>O230117400120240094</t>
  </si>
  <si>
    <t>Mejoramiento integral de vivienda a familias en condiciones de vulnerabilidad</t>
  </si>
  <si>
    <t xml:space="preserve">Mejorar Integralmente o reforzar 4.000 viviendas </t>
  </si>
  <si>
    <t>1.Contratar mejoramiento y/o reforzamiento 4.000 viviendas de estrato 1 y 2</t>
  </si>
  <si>
    <t>PM/0208/0106/40010440094</t>
  </si>
  <si>
    <t xml:space="preserve"> Prestar servicios profesionales  como apoyo técnico desde el componente de arquitectura en el desarrollo de la ejecución de los proyectos de mejoramiento  a cargo de la Dirección de Mejoramiento de Vivivenda.</t>
  </si>
  <si>
    <t>NELSON YOVANI JIMÉNEZ GONZÁLEZ</t>
  </si>
  <si>
    <t>MIV-083</t>
  </si>
  <si>
    <t>0094-2</t>
  </si>
  <si>
    <t>Prestar servicios profesionales  para brindar acompañamiento social a las actividades  desarrolladas  en el marco de los programas de la Direccion de Mejoramiento de vivienda</t>
  </si>
  <si>
    <t>MIV-005</t>
  </si>
  <si>
    <t>0094-3</t>
  </si>
  <si>
    <t>Prestar servicios de apoyo a la gestión documental en relación con la implementación y ejecución de los programas de la Dirección de Mejoramiento de Vivienda</t>
  </si>
  <si>
    <t>MIV-006</t>
  </si>
  <si>
    <t>0094-4</t>
  </si>
  <si>
    <t>Prestar servicios profesionales especializados para realizar el seguimiento, control y monitoreo del Sistema Integrado de Gestión de la Dirección de Mejoramiento de Vivienda, brindando apoyo para la implementación efectiva de sus componentes y el cumplimiento de los estándares de calidad establecidos.</t>
  </si>
  <si>
    <t>4,7 meses</t>
  </si>
  <si>
    <t>MIV-007</t>
  </si>
  <si>
    <t>0094-5</t>
  </si>
  <si>
    <t>Prestar los servicios profesionales especializados para analizar, levantar, evaluar y gestionar la documentación de proyectos postulados a la expedición de actos de reconocimiento y/o
licenciamiento a cargo de la Dirección de Mejoramiento de Vivienda</t>
  </si>
  <si>
    <t>MIV-008</t>
  </si>
  <si>
    <t>0094-6</t>
  </si>
  <si>
    <t>Prestar los servicios profesionales para realizar, analizar y  elaborar viabilidades técncas de cumplimiento de requisitos para trámites de licenciamiento,  apoyo en el seguimiento de bases de datos técnicos de atención al diudadano  y   manejo de herramientas de diseño en el marco del   Mejoramiento integral de vivienda a familias en condiciones de vulnerabilidad.</t>
  </si>
  <si>
    <t>MIV-069</t>
  </si>
  <si>
    <t>0094-7</t>
  </si>
  <si>
    <t>Prestar servicios profesionales especializados para apoyar la coordinación, supervision,  ejecución y seguimiento a los programas y proyectos de a cargo de la Dirección de Mejoramiento de Vivienda de la Caja de la Vivienda Popular de la Alcaldía de Bogotá.</t>
  </si>
  <si>
    <t>MIV-009</t>
  </si>
  <si>
    <t>0094-8</t>
  </si>
  <si>
    <t>Prestar servicios profesionales especializados para brindar apoyo en la supervisión de los proyectos contratados por la Caja de la Vivienda Popular a cargo de la Dirección de Mejoramiento de vivienda.</t>
  </si>
  <si>
    <t>MIV-070</t>
  </si>
  <si>
    <t>0094-9</t>
  </si>
  <si>
    <t>Prestar servicios profesionales especializados para brindar apoyo técnico en la supervisión de contratos y proyectos contratados por la Caja de la Vivienda Popular a cargo de la Dirección de Mejoramiento de vivienda.</t>
  </si>
  <si>
    <t>MIV-010</t>
  </si>
  <si>
    <t>0094-10</t>
  </si>
  <si>
    <t>Prestar los servicios profesionales para realizar la revisión y análisis cartográficos, de los proyectos y predios priorizados a cargo de la Dirección de Mejoramiento de Vivienda</t>
  </si>
  <si>
    <t>MIV-011</t>
  </si>
  <si>
    <t>0094-11</t>
  </si>
  <si>
    <t>Prestar servicios profesionales especializados en los procesos de gestión social y acompañamiento a la comunidad en los programas de la Dirección de Mejoramiento de Vivienda</t>
  </si>
  <si>
    <t>MIV-012</t>
  </si>
  <si>
    <t>0094-12</t>
  </si>
  <si>
    <t>Prestar servicios profesionales para el análisis, revisión, gestión y seguimiento financiero de los diferentes programas o contratos fiduciarios a cargo de la Dirección de Mejoramiento de Vivienda.</t>
  </si>
  <si>
    <t>MIV-013</t>
  </si>
  <si>
    <t>0094-13</t>
  </si>
  <si>
    <t>Prestar servicios profesionales especializados en el seguimiento jurídico y estratégico a la Dirección General de la Caja de la Vivienda Popular, en concordancia con el plan de acción y las prioridades misionales  de la entidad.</t>
  </si>
  <si>
    <t>5,1 meses</t>
  </si>
  <si>
    <t>MIV-071</t>
  </si>
  <si>
    <t>0094-14</t>
  </si>
  <si>
    <t>Prestar servicios profesionales para el seguimiento, control y monitoreo de las bases de datos e indicadores generados en la ejecución de los programas y procesos de la Dirección de Mejoramiento de Vivienda.</t>
  </si>
  <si>
    <t>MIV-072</t>
  </si>
  <si>
    <t>0094-15</t>
  </si>
  <si>
    <t>O232020200885991 Otros servicios de información</t>
  </si>
  <si>
    <t>Prestar servicios profesionales para el seguimiento financiero a los diferentes programas, contratos o encargos fiduciarios donde se administran los recursos de la Dirección Mejoramiento de Vivienda.</t>
  </si>
  <si>
    <t>3,6 meses</t>
  </si>
  <si>
    <t>MIV-014</t>
  </si>
  <si>
    <t>0094-16</t>
  </si>
  <si>
    <t xml:space="preserve">Prestar los servicios profesionales para realizar el análisis , evaluación, aprobación y gestión de documentación de los proyectos a cargo de la Dirección de Mejoramiento de vivienda
</t>
  </si>
  <si>
    <t>MIV-015</t>
  </si>
  <si>
    <t>0094-17</t>
  </si>
  <si>
    <t>Prestar servicios de apoyo a la gestión para la ejecución de las actividades administrativas y financieras de la Dirección de Mejoramiento de Vivienda</t>
  </si>
  <si>
    <t>MIV-016</t>
  </si>
  <si>
    <t>0094-18</t>
  </si>
  <si>
    <t>Prestar los servicios profesionales para apoyar la elaboración de  insumos  técnicos para la estructuración de  proyectos, así como apoyar  la elaboración de levantamientos y diseños arquitectónicos de los proyectos que requiera adelantar la Dirección de Mejoramiento de vivienda en el marco de  Mejoramiento integral de vivienda a familias en condiciones de vulnerabilidad.</t>
  </si>
  <si>
    <t>MIV-073</t>
  </si>
  <si>
    <t>0094-19</t>
  </si>
  <si>
    <t>Prestar servicios profesionales especializados para realizar el seguimiento y control de los procesos técnicos para el cumplimiento de metas que requiera desarrollar la dirección de mejoramiento de vivienda.</t>
  </si>
  <si>
    <t>MIV-017</t>
  </si>
  <si>
    <t>0094-20</t>
  </si>
  <si>
    <t>Prestar servicios profesionales especializados para apoyar la supervisión de los contratos de interventoría y  realizar el seguimiento técnico de los programas y proyectos de la Dirección de Mejoramiento de Vivienda, asegurando la eficiencia y eficacia en la gestión y ejecución de dichos proyectos desde el componente técnico.</t>
  </si>
  <si>
    <t>MIV-018</t>
  </si>
  <si>
    <t>0094-21</t>
  </si>
  <si>
    <t>Prestar los servicios profesionales para analizar, levantar, evaluar y  gestionar la documentación de proyectos postulados a la expedición de actos de reconocimiento y/o licenciamiento a cargo de la Dirección de Mejoramiento de Vivienda.</t>
  </si>
  <si>
    <t>MIV-074</t>
  </si>
  <si>
    <t>0094-22</t>
  </si>
  <si>
    <t>Prestar servicios de apoyo a la gestión para brindar acompañamiento social a las actividades  desarrolladas  en el marco de los programas de la Direccion de Mejoramiento de vivienda</t>
  </si>
  <si>
    <t>MIV-019</t>
  </si>
  <si>
    <t>0094-23</t>
  </si>
  <si>
    <t>Prestar servicios profesionales especializados para apoyar las actividades de procedimientos administrativos sancionatorios contractuales  y soporte jurídico en los proyectos de inversión a cargo la Dirección de Mejoramiento de Vivienda de la Caja de Vivienda Popular.</t>
  </si>
  <si>
    <t>MIV-020</t>
  </si>
  <si>
    <t>0094-24</t>
  </si>
  <si>
    <t>MIV-084</t>
  </si>
  <si>
    <t>0094-25</t>
  </si>
  <si>
    <t xml:space="preserve">Prestar servicios profesionales desde el componente arquitectonico en el desarrollo de la ejecución de los proyectos de mejoramiento, así como elaboración de insumos técnicos y seguimientos de control de información a cargo de la Dirección de Mejoramiento de Vivienda.  </t>
  </si>
  <si>
    <t>3,8 meses</t>
  </si>
  <si>
    <t>MIV-021</t>
  </si>
  <si>
    <t>0094-26</t>
  </si>
  <si>
    <t>Prestar los servicios profesionales para brindar apoyo en la actualización de  insumos  de obra, solicitud de cotizaciones, revisión de presupuestos y actividades de obra no previstas  a cargo de la Dirección de Mejoramiento de vivienda,  que se requieran adelantar en el marco de Mejoramiento integral de vivienda a familias en condiciones de vulnerabilidad.</t>
  </si>
  <si>
    <t>0094-27</t>
  </si>
  <si>
    <t>MIV-022</t>
  </si>
  <si>
    <t>0094-28</t>
  </si>
  <si>
    <t xml:space="preserve">Prestar servicios profesionales para realizar el apoyo al  control  de seguimiento  administrativo y técnico en la coordinación de los procesos contractuales y postcontractuales que desarrolle la Dirección de Mejoramietno de vivienda. </t>
  </si>
  <si>
    <t>MIV-023</t>
  </si>
  <si>
    <t>0094-29</t>
  </si>
  <si>
    <t>Prestar servicios profesionales para el análisis, seguimiento y legalización de recursos para el desarrollo e implementación de los programas de la Dirección de Mejoramiento de Vivienda.</t>
  </si>
  <si>
    <t>MIV-024</t>
  </si>
  <si>
    <t>0094-30</t>
  </si>
  <si>
    <t>Prestar servicios profesionales para brindar apoyo en la supervisión de los proyectos contratados por la Caja de la Vivienda Popular a cargo de la Dirección de Mejoramiento de vivienda.</t>
  </si>
  <si>
    <t>MIV-025</t>
  </si>
  <si>
    <t>0094-31</t>
  </si>
  <si>
    <t>MIV-026</t>
  </si>
  <si>
    <t>0094-32</t>
  </si>
  <si>
    <t xml:space="preserve">Prestar servicios profesionales especializados para realizar  la estructuración de procesos contractuales y el seguimiento a procesos en la etapa precontractual contractual y postcontractual de los procesos y proyectos que se adelanten en la Dirección de Mejorameinto de Vivienda.  </t>
  </si>
  <si>
    <t>MIV-027</t>
  </si>
  <si>
    <t>0094-33</t>
  </si>
  <si>
    <t>Prestar servicios prfesionales para aroyar los procesos organizacionales requeridos para la ejecución de los planes y proyectos de la Dirección de Mejoramiento de Vivienda</t>
  </si>
  <si>
    <t>MIV-028</t>
  </si>
  <si>
    <t>0094-34</t>
  </si>
  <si>
    <t xml:space="preserve">Prestar servicios profesionales en el componente jurídico en el marco de las competencias y funciones  de la Dirección de Mejoramiento de vivienda </t>
  </si>
  <si>
    <t>MIV-029</t>
  </si>
  <si>
    <t>0094-35</t>
  </si>
  <si>
    <t>Prestar servicios profesionales, para realizar actividades relacionadas con la gestión contractual y  jurídica, en la ejecución y seguimiento de los programas a cargo de la Dirección de Mejoramiento de Vivienda de la Caja de Vivienda Popular</t>
  </si>
  <si>
    <t>MIV-030</t>
  </si>
  <si>
    <t>0094-36</t>
  </si>
  <si>
    <t>Prestar servicios profesionales especializados para brindar orientacion jurídica en la formulación, implementación, seguimiento y cierre de proyectos, así como el apoyo  la coordinación y supervision de la  ejecución a los programas de Mejoramiento de Vivienda  a cargo de la Dirección de Mejoramiento de Vivienda de la Caja de la Vivienda Popular.</t>
  </si>
  <si>
    <t>MIV-031</t>
  </si>
  <si>
    <t>0094-37</t>
  </si>
  <si>
    <t>Prestar los servicios profesionales especializados para ejecutar acciones jurídicas relacionadas con las diferentes etapas de los proceso de contratación que adelante la Dirección de Mejoramiento de Vivienda en el marco de los proyectos inversión que deban ser ejecutados.</t>
  </si>
  <si>
    <t>MIV-032</t>
  </si>
  <si>
    <t>0094-38</t>
  </si>
  <si>
    <t>Prestar servicios de apoyo a la gestión que soporten los procesos administrativos relacionados con el manejo documental requeridos en la ejecución de los programas de la Dirección de Mejoramiento de Vivienda</t>
  </si>
  <si>
    <t>MIV-033</t>
  </si>
  <si>
    <t>0094-39</t>
  </si>
  <si>
    <t>MIV-034</t>
  </si>
  <si>
    <t>0094-40</t>
  </si>
  <si>
    <t>Prestar servicios de apoyo a la gestión documental para asegurar la detallada organización y eficiente ejecución de los programas y proyectos de la Dirección de Mejoramiento de Vivienda.</t>
  </si>
  <si>
    <t>MIV-035</t>
  </si>
  <si>
    <t>0094-41</t>
  </si>
  <si>
    <t>Prestar servicios de apoyo a la gestión referente a la administración de los procesos y actividades estratégicas en la Dirección de Mejoramiento de Vivienda, enfocados en la gestión administrativa y financiera.</t>
  </si>
  <si>
    <t>MIV-075</t>
  </si>
  <si>
    <t>0094-42</t>
  </si>
  <si>
    <t>MIV-036</t>
  </si>
  <si>
    <t>0094-43</t>
  </si>
  <si>
    <t xml:space="preserve"> Prestar servicios profesionales especializados para realizar el seguimiento técnico de los contratos y/o convenios de obra e interventoria de la Dirección de Mejoramiento de vivienda</t>
  </si>
  <si>
    <t>MIV-037</t>
  </si>
  <si>
    <t>0094-44</t>
  </si>
  <si>
    <t>Prestar servicios profesionales en el componente jurídico en la proyección, revisión, seguimiento y tramite de los documentos y respuestas a PQRSD  a cargo de la Dirección de Mejoramiento de Vivienda de la Caja de la Vivienda Popular</t>
  </si>
  <si>
    <t>MIV-038</t>
  </si>
  <si>
    <t>0094-45</t>
  </si>
  <si>
    <t>MIV-039</t>
  </si>
  <si>
    <t>0094-46</t>
  </si>
  <si>
    <t>Prestar servicios de apoyo en la gestión de trámites de requerimientos y respuestas a derechos de petición, así como en el seguimiento del sistema de gestión documental de la entidad, en el contexto de la ejecución de los proyectos de la Dirección de Mejoramiento de Vivienda.</t>
  </si>
  <si>
    <t>MIV-082</t>
  </si>
  <si>
    <t>0094-47</t>
  </si>
  <si>
    <t>MIV-040</t>
  </si>
  <si>
    <t>0094-48</t>
  </si>
  <si>
    <t>MIV-041</t>
  </si>
  <si>
    <t>0094-49</t>
  </si>
  <si>
    <t>Prestar servicios profesionales especializados para la evaluación y revisión de los distintos componentes de los programas de mejoramiento gestionados por la Dirección de Mejoramiento de Vivienda, con un enfoque prioritario en su operacionalización.</t>
  </si>
  <si>
    <t>MIV-076</t>
  </si>
  <si>
    <t>0094-50</t>
  </si>
  <si>
    <t>Prestar servicios profesionales para brindar acompañamiento tecnico a procesos de seguimiento arquitectonico de obra de los proyectos contratados por la Caja de la Vivienda Popular a cargo de la Dirección de Mejoramiento de vivienda.</t>
  </si>
  <si>
    <t>MIV-042</t>
  </si>
  <si>
    <t>0094-51</t>
  </si>
  <si>
    <t xml:space="preserve"> Prestar servicios profesionales especializados para realizar el seguimiento administrativo y técnico de los contratos y/o convenios que desarrolle la  Dirección de Mejoramiento de vivienda</t>
  </si>
  <si>
    <t>MIV-043</t>
  </si>
  <si>
    <t>0094-52</t>
  </si>
  <si>
    <t>MIV-044</t>
  </si>
  <si>
    <t>0094-53</t>
  </si>
  <si>
    <t>MIV-045</t>
  </si>
  <si>
    <t>0094-54</t>
  </si>
  <si>
    <t>Prestar servicios profesionales para realizar el análisis, revisión, gestión y seguimiento financiero en los diferentes programas o contratos fiduciarios de la Dirección de Mejoramiento de Vivienda.</t>
  </si>
  <si>
    <t>MIV-046</t>
  </si>
  <si>
    <t>0094-55</t>
  </si>
  <si>
    <t>MIV-047</t>
  </si>
  <si>
    <t>0094-56</t>
  </si>
  <si>
    <t>Prestar servicios profesionales especializados para brindar apoyo en la supervisión ambiental y del cumplimiento de la norma vigente en la materia aplicable a los proyectos contratados por la Caja de la Vivienda Popular a cargo de la Dirección de Mejoramiento de vivienda.</t>
  </si>
  <si>
    <t>MIV-048</t>
  </si>
  <si>
    <t>0094-57</t>
  </si>
  <si>
    <t>Prestar servicios profesionales para brindar apoyo técnico en la supervisión de los proyectos contratados por la Caja de la Vivienda Popular a cargo de la Dirección de Mejoramiento de vivienda.</t>
  </si>
  <si>
    <t>MIV-049</t>
  </si>
  <si>
    <t>0094-58</t>
  </si>
  <si>
    <t>MIV-050</t>
  </si>
  <si>
    <t>0094-59</t>
  </si>
  <si>
    <t>Prestar servicios profesionales especializados para brindar apoyo en la supervisión SST y del cumplimiento de la norma vigente en la materia aplicable a los proyectos contratados por la CVP a cargo de la Dirección de Mejoramiento de vivienda.</t>
  </si>
  <si>
    <t>MIV-077</t>
  </si>
  <si>
    <t>0094-60</t>
  </si>
  <si>
    <t xml:space="preserve"> Prestar servicios profesionales especializados para el seguimiento de los contratos y/o convenios de obra e interventoria de la Dirección de Mejoramiento de vivienda</t>
  </si>
  <si>
    <t>MIV-051</t>
  </si>
  <si>
    <t>0094-61</t>
  </si>
  <si>
    <t>Prestar los servicios profesionales especializados  para apoyar la estructuración técnica  de procesos que se adelanten en la Dirección de Mejoramiento de vivienda y el seguimiento a procesos de diseño  en el marco de  Mejoramiento integral de vivienda a familias en condiciones de vulnerabilidad.</t>
  </si>
  <si>
    <t>MIV-052</t>
  </si>
  <si>
    <t>0094-62</t>
  </si>
  <si>
    <t>MIV-053</t>
  </si>
  <si>
    <t>0094-63</t>
  </si>
  <si>
    <t xml:space="preserve">Prestar servicios profesionales desde el componente jurídicos a los procesos, procedimientos y actividades desarrolladas por la Dirección de Mejoramiento de vivienda en el marco de sus competencias </t>
  </si>
  <si>
    <t>MIV-054</t>
  </si>
  <si>
    <t>0094-64</t>
  </si>
  <si>
    <t>Prestar los servicios profesionales especializados para apoyar las actividades de supervisión de los contratos de interventoría y el seguimiento técnico a los proyectos contratados por la Caja de la Vivienda Popular a cargo de la Dirección de Mejoramiento de vivienda que le sean asignados.</t>
  </si>
  <si>
    <t>MIV-055</t>
  </si>
  <si>
    <t>0094-65</t>
  </si>
  <si>
    <t xml:space="preserve">Prestar servicios profesionales especializados para apoyar la evaluación, rediseño y reestructuración del esquema económico, financiero y fiduciario, así como en el seguimiento y ejecución del componente financiero de los nuevos programas de la Dirección de Mejoramiento de Vivienda  y su rol como Operador Urbano. </t>
  </si>
  <si>
    <t>MIV-056</t>
  </si>
  <si>
    <t>0094-66</t>
  </si>
  <si>
    <t>4,2 meses</t>
  </si>
  <si>
    <t>MIV-078</t>
  </si>
  <si>
    <t>0094-67</t>
  </si>
  <si>
    <t>Prestar los servicios profesionales para apoyar actividades relacionadas con la defensa y asistencia jurídica de procesos administrativos sancionatorios contractuales y judiciales que se presenten en el marco de los programas de mejoramiento de vivienda de la Dirección de mejoramiento de vivienda</t>
  </si>
  <si>
    <t>4,5 meses</t>
  </si>
  <si>
    <t>MIV-079</t>
  </si>
  <si>
    <t>0094-68</t>
  </si>
  <si>
    <t>Prestar los servicios profesionales para analizar, levantar, evaluar y gestionar la documentación de proyectos postulados a la expedición de actos de reconocimiento y/o licenciamiento a cargo de la Dirección de Mejoramiento de Vivienda.</t>
  </si>
  <si>
    <t>MIV-080</t>
  </si>
  <si>
    <t>0094-69</t>
  </si>
  <si>
    <t>Prestar servicios profesionales jurídicos para la gestión de los procesos precontractuales, contractuales y postcontractuales, así como todas las actuaciones relacionadas con la contratación a cargo de la Dirección de Mejoramiento de Vivienda.</t>
  </si>
  <si>
    <t>MIV-057</t>
  </si>
  <si>
    <t>0094-70</t>
  </si>
  <si>
    <t>MIV-085</t>
  </si>
  <si>
    <t>0094-71</t>
  </si>
  <si>
    <t>Prestar servicios profesionales para la gestión de pagos y seguimiento financiero en los diferentes  procesos  de los programas de la Dirección de Mejoramiento de Vivienda</t>
  </si>
  <si>
    <t>MIV-058</t>
  </si>
  <si>
    <t>0094-72</t>
  </si>
  <si>
    <t>Prestar servicios profesionales para realizar el análisis y seguimiento financiero a los diferentes programas de la Dirección de Mejoramiento de Vivienda como a los contratos o encargos fiduciarios que realiza la administración de los mismos.</t>
  </si>
  <si>
    <t>MIV-059</t>
  </si>
  <si>
    <t>0094-73</t>
  </si>
  <si>
    <t>MIV-060</t>
  </si>
  <si>
    <t>0094-74</t>
  </si>
  <si>
    <t>Prestar servicios profesionales, para realizar actividades relacionadas con la gestión contractual y el apoyo jurídico, para la ejecución de los programas a cargo de la Dirección de Mejoramiento de Vivienda de la Caja de Vivienda Popular</t>
  </si>
  <si>
    <t>MIV-061</t>
  </si>
  <si>
    <t>0094-75</t>
  </si>
  <si>
    <t>MIV-062</t>
  </si>
  <si>
    <t>0094-76</t>
  </si>
  <si>
    <t>Prestar servicios de apoyo  la gestión en la Dirección de Mejoramiento de Vivienda para la realización de actividades administrativas, gestión documental y procesamiento de la información relacionados con la implementación y ejecución de los programas de la dirección.</t>
  </si>
  <si>
    <t>2,2 meses</t>
  </si>
  <si>
    <t>MIV-063</t>
  </si>
  <si>
    <t>0094-77</t>
  </si>
  <si>
    <t>2,6 meses</t>
  </si>
  <si>
    <t>MIV-064</t>
  </si>
  <si>
    <t>0094-78</t>
  </si>
  <si>
    <t>Ahorro del 10% para la reducción del gasto en contratos de prestación de servicios profesionales y de apoyo a la gestión en cumplimiento del artículo 6 del Decreto 062 de 2024</t>
  </si>
  <si>
    <t xml:space="preserve">No aplica   </t>
  </si>
  <si>
    <t>MIV-004</t>
  </si>
  <si>
    <t>0094-79</t>
  </si>
  <si>
    <t>O231010200501 Aportes generales al sistema de riesgos laborales públicos</t>
  </si>
  <si>
    <t>MIV-001</t>
  </si>
  <si>
    <t>0094-80</t>
  </si>
  <si>
    <t>MIV-002</t>
  </si>
  <si>
    <t>0094-81</t>
  </si>
  <si>
    <t>Comisión Financiera FIDUCIA</t>
  </si>
  <si>
    <t>MIV-065</t>
  </si>
  <si>
    <t>0094-82</t>
  </si>
  <si>
    <t>MIV-066</t>
  </si>
  <si>
    <t>0094-83</t>
  </si>
  <si>
    <t>81141601;80141902;56101600;52161500;45111700;90111600</t>
  </si>
  <si>
    <t>MIV-067</t>
  </si>
  <si>
    <t>0094-84</t>
  </si>
  <si>
    <t>O232020200883143 Software originales</t>
  </si>
  <si>
    <t>Renovar el licenciamiento del software autodesk última versión, para uso de la Caja de la Vivienda Popular.</t>
  </si>
  <si>
    <t>MIV-068</t>
  </si>
  <si>
    <t>0094-85</t>
  </si>
  <si>
    <t>Apoyo económico a los hogares en proceso de relocalización transitoria por ejecución de obras del plan terrazas</t>
  </si>
  <si>
    <t>MIV-003</t>
  </si>
  <si>
    <t xml:space="preserve">registros varios </t>
  </si>
  <si>
    <t>RESOLUCION</t>
  </si>
  <si>
    <t>754-755</t>
  </si>
  <si>
    <t>0094-86</t>
  </si>
  <si>
    <t>Recuros sin situación de fondos en la fiducia en el programa</t>
  </si>
  <si>
    <t>0094-87</t>
  </si>
  <si>
    <t>Pago Pasivo Exigible contrato No. 418 DE 2022 suscrito con Little Monkey</t>
  </si>
  <si>
    <t>0094-88</t>
  </si>
  <si>
    <t>MIV-081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</si>
</sst>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_-&quot;$&quot;* #,##0_-;\-&quot;$&quot;* #,##0_-;_-&quot;$&quot;* &quot;-&quot;??_-;_-@_-"/>
    <numFmt numFmtId="165" formatCode="[$$-340A]#,##0.00"/>
    <numFmt numFmtId="166" formatCode="_-* #,##0_-;\-* #,##0_-;_-* &quot;-&quot;??_-;_-@_-"/>
    <numFmt numFmtId="167" formatCode="[$$-340A]#,##0"/>
    <numFmt numFmtId="168" formatCode="[$$-240A]\ #,##0"/>
    <numFmt numFmtId="169" formatCode="&quot;$&quot;\ #,##0;[Red]\-&quot;$&quot;\ #,##0"/>
    <numFmt numFmtId="170" formatCode="[$$-240A]\ #,##0.00"/>
    <numFmt numFmtId="171" formatCode="dd/mm/yyyy;@"/>
    <numFmt numFmtId="172" formatCode="_-[$$-240A]\ * #,##0_-;\-[$$-240A]\ * #,##0_-;_-[$$-240A]\ * &quot;-&quot;_-;_-@_-"/>
  </numFmts>
  <fonts count="16">
    <font>
      <sz val="11"/>
      <color theme="1"/>
      <name val="Arial"/>
      <family val="2"/>
    </font>
    <font>
      <sz val="11"/>
      <color theme="1"/>
      <name val="Calibri"/>
      <family val="2"/>
      <scheme val="minor"/>
    </font>
    <font>
      <sz val="11"/>
      <color theme="0"/>
      <name val="Calibri"/>
      <family val="2"/>
      <scheme val="minor"/>
    </font>
    <font>
      <sz val="11"/>
      <color theme="1"/>
      <name val="Arial"/>
      <family val="2"/>
    </font>
    <font>
      <sz val="14"/>
      <color theme="1"/>
      <name val="Arial"/>
      <family val="2"/>
    </font>
    <font>
      <b/>
      <sz val="14"/>
      <name val="Arial"/>
      <family val="2"/>
    </font>
    <font>
      <sz val="14"/>
      <name val="Arial"/>
      <family val="2"/>
    </font>
    <font>
      <b/>
      <sz val="14"/>
      <color theme="0"/>
      <name val="Arial"/>
      <family val="2"/>
    </font>
    <font>
      <b/>
      <sz val="12"/>
      <name val="Arial"/>
      <family val="2"/>
    </font>
    <font>
      <b/>
      <sz val="12"/>
      <color theme="1"/>
      <name val="Arial"/>
      <family val="2"/>
    </font>
    <font>
      <sz val="12"/>
      <color theme="1"/>
      <name val="Aptos Narrow"/>
      <family val="2"/>
    </font>
    <font>
      <b/>
      <sz val="12"/>
      <color theme="1"/>
      <name val="Aptos Narrow"/>
      <family val="2"/>
    </font>
    <font>
      <sz val="10"/>
      <color theme="1"/>
      <name val="Aptos"/>
      <family val="2"/>
    </font>
    <font>
      <sz val="10"/>
      <color theme="1"/>
      <name val="Aptos Narrow"/>
      <family val="2"/>
    </font>
    <font>
      <sz val="12"/>
      <color theme="1"/>
      <name val="Aptos"/>
      <family val="2"/>
    </font>
    <font>
      <b/>
      <sz val="12"/>
      <color theme="1"/>
      <name val="Aptos"/>
      <family val="2"/>
    </font>
  </fonts>
  <fills count="7">
    <fill>
      <patternFill patternType="none"/>
    </fill>
    <fill>
      <patternFill patternType="gray125"/>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rgb="FFA9D08E"/>
        <bgColor indexed="64"/>
      </patternFill>
    </fill>
    <fill>
      <patternFill patternType="solid">
        <fgColor rgb="FF5B9BD5"/>
        <bgColor indexed="64"/>
      </patternFill>
    </fill>
  </fills>
  <borders count="26">
    <border>
      <left/>
      <right/>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rgb="FF5B9BD5"/>
      </top>
      <bottom/>
      <diagonal/>
    </border>
    <border>
      <left style="thin">
        <color rgb="FF5B9BD5"/>
      </left>
      <right/>
      <top style="thin">
        <color rgb="FF5B9BD5"/>
      </top>
      <bottom/>
      <diagonal/>
    </border>
    <border>
      <left style="thin">
        <color rgb="FF5B9BD5"/>
      </left>
      <right/>
      <top style="thin">
        <color rgb="FF5B9BD5"/>
      </top>
      <bottom style="thin">
        <color rgb="FF5B9BD5"/>
      </bottom>
      <diagonal/>
    </border>
    <border>
      <left/>
      <right/>
      <top style="thin">
        <color rgb="FF5B9BD5"/>
      </top>
      <bottom style="thin">
        <color rgb="FF5B9BD5"/>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0" borderId="0"/>
  </cellStyleXfs>
  <cellXfs count="145">
    <xf numFmtId="0" fontId="0" fillId="0" borderId="0" xfId="0"/>
    <xf numFmtId="0" fontId="4" fillId="0" borderId="0" xfId="0" applyFont="1"/>
    <xf numFmtId="0" fontId="7" fillId="5" borderId="0" xfId="4" applyFont="1" applyFill="1" applyBorder="1" applyAlignment="1">
      <alignment horizontal="center" vertical="center" wrapText="1"/>
    </xf>
    <xf numFmtId="0" fontId="4" fillId="0" borderId="0" xfId="0" applyFont="1" applyAlignment="1">
      <alignment vertical="center"/>
    </xf>
    <xf numFmtId="0" fontId="5" fillId="0" borderId="12" xfId="0" applyFont="1" applyBorder="1" applyAlignment="1">
      <alignment horizontal="center" vertical="center"/>
    </xf>
    <xf numFmtId="164" fontId="5" fillId="0" borderId="12" xfId="2" applyNumberFormat="1" applyFont="1" applyBorder="1" applyAlignment="1">
      <alignment horizontal="center" vertical="center"/>
    </xf>
    <xf numFmtId="0" fontId="8" fillId="5" borderId="12" xfId="5" applyFont="1" applyFill="1" applyBorder="1" applyAlignment="1">
      <alignment horizontal="center" vertical="center" wrapText="1"/>
    </xf>
    <xf numFmtId="1" fontId="8" fillId="5" borderId="12" xfId="5" applyNumberFormat="1" applyFont="1" applyFill="1" applyBorder="1" applyAlignment="1">
      <alignment horizontal="center" vertical="center" wrapText="1"/>
    </xf>
    <xf numFmtId="164" fontId="8" fillId="5" borderId="12" xfId="2" applyNumberFormat="1" applyFont="1" applyFill="1" applyBorder="1" applyAlignment="1">
      <alignment horizontal="center" vertical="center" wrapText="1"/>
    </xf>
    <xf numFmtId="0" fontId="8" fillId="6" borderId="12" xfId="3" applyFont="1" applyFill="1" applyBorder="1" applyAlignment="1">
      <alignment horizontal="center" vertical="center" wrapText="1"/>
    </xf>
    <xf numFmtId="1" fontId="8" fillId="6" borderId="12" xfId="3" applyNumberFormat="1" applyFont="1" applyFill="1" applyBorder="1" applyAlignment="1">
      <alignment horizontal="center" vertical="center" wrapText="1"/>
    </xf>
    <xf numFmtId="14" fontId="8" fillId="6" borderId="12" xfId="3" applyNumberFormat="1" applyFont="1" applyFill="1" applyBorder="1" applyAlignment="1">
      <alignment horizontal="center" vertical="center" wrapText="1"/>
    </xf>
    <xf numFmtId="165" fontId="8" fillId="6" borderId="12" xfId="3" applyNumberFormat="1" applyFont="1" applyFill="1" applyBorder="1" applyAlignment="1">
      <alignment horizontal="center" vertical="center" wrapText="1"/>
    </xf>
    <xf numFmtId="164" fontId="8" fillId="6" borderId="12" xfId="3" applyNumberFormat="1" applyFont="1" applyFill="1" applyBorder="1" applyAlignment="1">
      <alignment horizontal="center" vertical="center" wrapText="1"/>
    </xf>
    <xf numFmtId="166" fontId="8" fillId="6" borderId="12" xfId="3" applyNumberFormat="1" applyFont="1" applyFill="1" applyBorder="1" applyAlignment="1">
      <alignment horizontal="center" vertical="center" wrapText="1"/>
    </xf>
    <xf numFmtId="0" fontId="9" fillId="0" borderId="0" xfId="0" applyFont="1" applyAlignment="1">
      <alignment horizontal="center" vertical="center"/>
    </xf>
    <xf numFmtId="14" fontId="10" fillId="0" borderId="12" xfId="1" applyNumberFormat="1" applyFont="1" applyFill="1" applyBorder="1" applyAlignment="1">
      <alignment horizontal="center" vertical="center" wrapText="1"/>
    </xf>
    <xf numFmtId="168" fontId="11" fillId="0" borderId="12" xfId="2" applyNumberFormat="1" applyFont="1" applyFill="1" applyBorder="1" applyAlignment="1">
      <alignment horizontal="center" vertical="center"/>
    </xf>
    <xf numFmtId="164" fontId="10" fillId="0" borderId="12" xfId="2" applyNumberFormat="1" applyFont="1" applyFill="1" applyBorder="1" applyAlignment="1">
      <alignment horizontal="left" vertical="center"/>
    </xf>
    <xf numFmtId="164" fontId="10" fillId="0" borderId="12" xfId="2" applyNumberFormat="1" applyFont="1" applyFill="1" applyBorder="1" applyAlignment="1">
      <alignment horizontal="center" vertical="center" wrapText="1"/>
    </xf>
    <xf numFmtId="43" fontId="10" fillId="0" borderId="12" xfId="1" applyFont="1" applyFill="1" applyBorder="1" applyAlignment="1">
      <alignment horizontal="center" vertical="center" wrapText="1"/>
    </xf>
    <xf numFmtId="168" fontId="10" fillId="0" borderId="12" xfId="2" applyNumberFormat="1" applyFont="1" applyFill="1" applyBorder="1" applyAlignment="1">
      <alignment horizontal="center" vertical="center"/>
    </xf>
    <xf numFmtId="14" fontId="10" fillId="0" borderId="0" xfId="1" applyNumberFormat="1" applyFont="1"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left" wrapText="1"/>
    </xf>
    <xf numFmtId="0" fontId="4" fillId="0" borderId="0" xfId="0" applyFont="1" applyAlignment="1">
      <alignment horizontal="center" wrapText="1"/>
    </xf>
    <xf numFmtId="164" fontId="4" fillId="0" borderId="0" xfId="2" applyNumberFormat="1" applyFont="1" applyAlignment="1">
      <alignment horizontal="center" wrapText="1"/>
    </xf>
    <xf numFmtId="44" fontId="4" fillId="0" borderId="0" xfId="0" applyNumberFormat="1" applyFont="1" applyAlignment="1">
      <alignment horizontal="center"/>
    </xf>
    <xf numFmtId="2" fontId="4" fillId="0" borderId="0" xfId="0" applyNumberFormat="1" applyFont="1"/>
    <xf numFmtId="1" fontId="4" fillId="0" borderId="0" xfId="0" applyNumberFormat="1" applyFont="1"/>
    <xf numFmtId="14" fontId="4" fillId="0" borderId="0" xfId="0" applyNumberFormat="1" applyFont="1" applyAlignment="1">
      <alignment horizontal="center" vertical="center"/>
    </xf>
    <xf numFmtId="0" fontId="4" fillId="0" borderId="0" xfId="0" applyFont="1" applyAlignment="1">
      <alignment horizontal="center" vertical="center" wrapText="1"/>
    </xf>
    <xf numFmtId="165" fontId="4" fillId="0" borderId="0" xfId="0" applyNumberFormat="1" applyFont="1" applyAlignment="1">
      <alignment horizontal="center" vertical="center"/>
    </xf>
    <xf numFmtId="170" fontId="4" fillId="0" borderId="0" xfId="0" applyNumberFormat="1" applyFont="1"/>
    <xf numFmtId="164" fontId="4" fillId="0" borderId="0" xfId="2" applyNumberFormat="1" applyFont="1" applyFill="1"/>
    <xf numFmtId="1" fontId="4" fillId="0" borderId="0" xfId="0" applyNumberFormat="1" applyFont="1" applyAlignment="1">
      <alignment horizontal="center" vertical="center"/>
    </xf>
    <xf numFmtId="14" fontId="4" fillId="0" borderId="0" xfId="0" applyNumberFormat="1" applyFont="1"/>
    <xf numFmtId="166" fontId="4" fillId="0" borderId="0" xfId="1" applyNumberFormat="1" applyFont="1" applyFill="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7" fillId="5" borderId="9" xfId="4" applyFont="1" applyFill="1" applyBorder="1" applyAlignment="1">
      <alignment horizontal="center" vertical="center" wrapText="1"/>
    </xf>
    <xf numFmtId="0" fontId="7" fillId="5" borderId="10" xfId="4" applyFont="1" applyFill="1" applyBorder="1" applyAlignment="1">
      <alignment horizontal="center" vertical="center" wrapText="1"/>
    </xf>
    <xf numFmtId="0" fontId="7" fillId="6" borderId="11" xfId="3" applyFont="1" applyFill="1" applyBorder="1" applyAlignment="1">
      <alignment horizontal="center" vertical="center"/>
    </xf>
    <xf numFmtId="0" fontId="4" fillId="0" borderId="0" xfId="0" applyFont="1" applyAlignment="1">
      <alignment horizontal="center"/>
    </xf>
    <xf numFmtId="0" fontId="4" fillId="0" borderId="0" xfId="0" applyFont="1"/>
    <xf numFmtId="0" fontId="6" fillId="0" borderId="6" xfId="0" applyFont="1" applyBorder="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64" fontId="4" fillId="0" borderId="3" xfId="2" applyNumberFormat="1" applyFont="1" applyFill="1" applyBorder="1" applyAlignment="1">
      <alignment horizontal="left" vertical="center"/>
    </xf>
    <xf numFmtId="164" fontId="4" fillId="0" borderId="4" xfId="2" applyNumberFormat="1" applyFont="1" applyFill="1" applyBorder="1" applyAlignment="1">
      <alignment horizontal="left" vertical="center"/>
    </xf>
    <xf numFmtId="0" fontId="6" fillId="0" borderId="6" xfId="0" applyFont="1" applyBorder="1" applyAlignment="1">
      <alignment horizontal="center"/>
    </xf>
    <xf numFmtId="0" fontId="6" fillId="0" borderId="0" xfId="0" applyFont="1" applyAlignment="1">
      <alignment horizontal="center"/>
    </xf>
    <xf numFmtId="1" fontId="10" fillId="0" borderId="12" xfId="0" applyNumberFormat="1" applyFont="1" applyFill="1" applyBorder="1" applyAlignment="1">
      <alignment horizontal="center" vertical="center"/>
    </xf>
    <xf numFmtId="14" fontId="10" fillId="0" borderId="12" xfId="0" applyNumberFormat="1" applyFont="1" applyFill="1" applyBorder="1" applyAlignment="1">
      <alignment horizontal="left" vertical="center"/>
    </xf>
    <xf numFmtId="1" fontId="10" fillId="0" borderId="12" xfId="0" applyNumberFormat="1" applyFont="1" applyFill="1" applyBorder="1" applyAlignment="1">
      <alignment horizontal="left" vertical="center"/>
    </xf>
    <xf numFmtId="14" fontId="10" fillId="0" borderId="12" xfId="0" applyNumberFormat="1" applyFont="1" applyFill="1" applyBorder="1" applyAlignment="1">
      <alignment horizontal="center" vertical="center" wrapText="1"/>
    </xf>
    <xf numFmtId="0" fontId="11" fillId="0" borderId="12" xfId="0" applyFont="1" applyFill="1" applyBorder="1" applyAlignment="1">
      <alignment horizontal="center" vertical="center"/>
    </xf>
    <xf numFmtId="167" fontId="10" fillId="0" borderId="12" xfId="0" applyNumberFormat="1" applyFont="1" applyFill="1" applyBorder="1" applyAlignment="1">
      <alignment horizontal="center" vertical="center"/>
    </xf>
    <xf numFmtId="168" fontId="11" fillId="0" borderId="12" xfId="0" applyNumberFormat="1" applyFont="1" applyFill="1" applyBorder="1" applyAlignment="1">
      <alignment horizontal="center" vertical="center"/>
    </xf>
    <xf numFmtId="0" fontId="10" fillId="0" borderId="12" xfId="0" applyFont="1" applyFill="1" applyBorder="1" applyAlignment="1">
      <alignment horizontal="center" vertical="center"/>
    </xf>
    <xf numFmtId="168" fontId="11" fillId="0" borderId="12" xfId="0" applyNumberFormat="1" applyFont="1" applyFill="1" applyBorder="1" applyAlignment="1">
      <alignment vertical="center"/>
    </xf>
    <xf numFmtId="0" fontId="10" fillId="0" borderId="12" xfId="0" applyFont="1" applyFill="1" applyBorder="1" applyAlignment="1">
      <alignment vertical="center"/>
    </xf>
    <xf numFmtId="14" fontId="10" fillId="0" borderId="12" xfId="0" applyNumberFormat="1" applyFont="1" applyFill="1" applyBorder="1" applyAlignment="1">
      <alignment vertical="center"/>
    </xf>
    <xf numFmtId="0" fontId="10" fillId="0" borderId="12" xfId="0" applyFont="1" applyFill="1" applyBorder="1" applyAlignment="1">
      <alignment vertical="center" wrapText="1"/>
    </xf>
    <xf numFmtId="0" fontId="10" fillId="0" borderId="12" xfId="0" applyFont="1" applyFill="1" applyBorder="1" applyAlignment="1">
      <alignment horizontal="left" vertical="center"/>
    </xf>
    <xf numFmtId="0" fontId="10" fillId="0" borderId="0" xfId="0" applyFont="1" applyFill="1" applyAlignment="1">
      <alignment horizontal="left" vertical="center"/>
    </xf>
    <xf numFmtId="0" fontId="10" fillId="0" borderId="12" xfId="0" applyFont="1" applyFill="1" applyBorder="1" applyAlignment="1">
      <alignment horizontal="center" vertical="center" wrapText="1"/>
    </xf>
    <xf numFmtId="0" fontId="10" fillId="0" borderId="12" xfId="0" applyFont="1" applyFill="1" applyBorder="1" applyAlignment="1">
      <alignment horizontal="left" vertical="center" wrapText="1"/>
    </xf>
    <xf numFmtId="1" fontId="10" fillId="0" borderId="12" xfId="0" applyNumberFormat="1" applyFont="1" applyFill="1" applyBorder="1" applyAlignment="1">
      <alignment vertical="center"/>
    </xf>
    <xf numFmtId="14" fontId="10" fillId="0" borderId="12" xfId="0" applyNumberFormat="1" applyFont="1" applyFill="1" applyBorder="1" applyAlignment="1">
      <alignment horizontal="center" vertical="center"/>
    </xf>
    <xf numFmtId="170" fontId="10" fillId="0" borderId="12" xfId="0" applyNumberFormat="1" applyFont="1" applyFill="1" applyBorder="1" applyAlignment="1">
      <alignment vertical="center"/>
    </xf>
    <xf numFmtId="0" fontId="4" fillId="0" borderId="12" xfId="0" applyFont="1" applyFill="1" applyBorder="1" applyAlignment="1">
      <alignment horizontal="left" wrapText="1"/>
    </xf>
    <xf numFmtId="1" fontId="10" fillId="0" borderId="12" xfId="0" applyNumberFormat="1" applyFont="1" applyFill="1" applyBorder="1" applyAlignment="1">
      <alignment horizontal="center" vertical="center" wrapText="1"/>
    </xf>
    <xf numFmtId="168" fontId="10" fillId="0" borderId="12" xfId="0" applyNumberFormat="1" applyFont="1" applyFill="1" applyBorder="1" applyAlignment="1">
      <alignment horizontal="center" vertical="center"/>
    </xf>
    <xf numFmtId="166" fontId="10" fillId="0" borderId="12" xfId="1" applyNumberFormat="1" applyFont="1" applyFill="1" applyBorder="1" applyAlignment="1">
      <alignment vertical="center" wrapText="1"/>
    </xf>
    <xf numFmtId="1" fontId="10" fillId="0" borderId="0" xfId="0" applyNumberFormat="1" applyFont="1" applyFill="1" applyAlignment="1">
      <alignment horizontal="center" vertical="center"/>
    </xf>
    <xf numFmtId="14" fontId="10" fillId="0" borderId="0" xfId="0" applyNumberFormat="1" applyFont="1" applyFill="1" applyAlignment="1">
      <alignment horizontal="left" vertical="center"/>
    </xf>
    <xf numFmtId="1" fontId="10" fillId="0" borderId="0" xfId="0" applyNumberFormat="1" applyFont="1" applyFill="1" applyAlignment="1">
      <alignment horizontal="left" vertical="center"/>
    </xf>
    <xf numFmtId="14" fontId="10" fillId="0" borderId="0" xfId="0" applyNumberFormat="1" applyFont="1" applyFill="1" applyAlignment="1">
      <alignment horizontal="center" vertical="center" wrapText="1"/>
    </xf>
    <xf numFmtId="0" fontId="11" fillId="0" borderId="0" xfId="0" applyFont="1" applyFill="1" applyAlignment="1">
      <alignment horizontal="center" vertical="center"/>
    </xf>
    <xf numFmtId="167"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vertical="center" wrapText="1"/>
    </xf>
    <xf numFmtId="0" fontId="4" fillId="0" borderId="0" xfId="0" applyFont="1" applyFill="1"/>
    <xf numFmtId="0" fontId="11" fillId="0" borderId="12" xfId="0" applyFont="1" applyFill="1" applyBorder="1" applyAlignment="1">
      <alignment horizontal="center" vertical="center" wrapText="1"/>
    </xf>
    <xf numFmtId="2" fontId="10" fillId="0" borderId="12" xfId="0" applyNumberFormat="1" applyFont="1" applyFill="1" applyBorder="1" applyAlignment="1">
      <alignment horizontal="center" vertical="center" wrapText="1"/>
    </xf>
    <xf numFmtId="169" fontId="0" fillId="0" borderId="12" xfId="0" applyNumberFormat="1" applyFont="1" applyFill="1" applyBorder="1" applyAlignment="1">
      <alignment vertical="center"/>
    </xf>
    <xf numFmtId="1" fontId="0" fillId="0" borderId="12" xfId="0" applyNumberFormat="1" applyFont="1" applyFill="1" applyBorder="1" applyAlignment="1">
      <alignment horizontal="center" vertical="center"/>
    </xf>
    <xf numFmtId="164" fontId="11" fillId="0" borderId="12" xfId="2" applyNumberFormat="1" applyFont="1" applyFill="1" applyBorder="1" applyAlignment="1">
      <alignment horizontal="center" vertical="center" wrapText="1"/>
    </xf>
    <xf numFmtId="1" fontId="0" fillId="0" borderId="12" xfId="0" applyNumberFormat="1" applyFont="1" applyFill="1" applyBorder="1" applyAlignment="1">
      <alignment horizontal="center" vertical="center" wrapText="1"/>
    </xf>
    <xf numFmtId="0" fontId="12" fillId="0" borderId="13" xfId="0" applyFont="1" applyFill="1" applyBorder="1" applyAlignment="1">
      <alignment horizontal="center" vertical="center"/>
    </xf>
    <xf numFmtId="14" fontId="12" fillId="0" borderId="13" xfId="0" applyNumberFormat="1" applyFont="1" applyFill="1" applyBorder="1" applyAlignment="1">
      <alignment horizontal="center" vertical="center"/>
    </xf>
    <xf numFmtId="0" fontId="10" fillId="0" borderId="0" xfId="0" applyFont="1" applyFill="1" applyAlignment="1">
      <alignment horizontal="center" vertical="center" wrapText="1"/>
    </xf>
    <xf numFmtId="164" fontId="10" fillId="0" borderId="0" xfId="2" applyNumberFormat="1" applyFont="1" applyFill="1" applyBorder="1" applyAlignment="1">
      <alignment horizontal="center" vertical="center" wrapText="1"/>
    </xf>
    <xf numFmtId="2" fontId="10" fillId="0" borderId="0" xfId="0" applyNumberFormat="1" applyFont="1" applyFill="1" applyAlignment="1">
      <alignment horizontal="center" vertical="center" wrapText="1"/>
    </xf>
    <xf numFmtId="169" fontId="0" fillId="0" borderId="0" xfId="0" applyNumberFormat="1" applyFont="1" applyFill="1" applyAlignment="1">
      <alignment vertical="center"/>
    </xf>
    <xf numFmtId="0" fontId="12" fillId="0" borderId="14" xfId="0" applyFont="1" applyFill="1" applyBorder="1" applyAlignment="1">
      <alignment horizontal="center" vertical="center"/>
    </xf>
    <xf numFmtId="0" fontId="13" fillId="0" borderId="13" xfId="0" applyFont="1" applyFill="1" applyBorder="1" applyAlignment="1">
      <alignment horizontal="center" vertical="center"/>
    </xf>
    <xf numFmtId="0" fontId="12" fillId="0" borderId="13" xfId="0" applyFont="1" applyFill="1" applyBorder="1" applyAlignment="1">
      <alignment vertical="center" wrapText="1"/>
    </xf>
    <xf numFmtId="0" fontId="12" fillId="0" borderId="13" xfId="0" applyFont="1" applyFill="1" applyBorder="1" applyAlignment="1">
      <alignment horizontal="left" vertical="center" wrapText="1"/>
    </xf>
    <xf numFmtId="0" fontId="12" fillId="0" borderId="13" xfId="0" applyFont="1" applyFill="1" applyBorder="1" applyAlignment="1">
      <alignment horizontal="center" vertical="center" wrapText="1"/>
    </xf>
    <xf numFmtId="0" fontId="12" fillId="0" borderId="13" xfId="6" applyFont="1" applyFill="1" applyBorder="1" applyAlignment="1">
      <alignment horizontal="center" vertical="center" wrapText="1"/>
    </xf>
    <xf numFmtId="1" fontId="12" fillId="0" borderId="13" xfId="0" applyNumberFormat="1" applyFont="1" applyFill="1" applyBorder="1" applyAlignment="1">
      <alignment horizontal="center" vertical="center"/>
    </xf>
    <xf numFmtId="164" fontId="12" fillId="0" borderId="13" xfId="2" applyNumberFormat="1" applyFont="1" applyFill="1" applyBorder="1" applyAlignment="1">
      <alignment horizontal="center" vertical="center"/>
    </xf>
    <xf numFmtId="0" fontId="14" fillId="0" borderId="13" xfId="0" applyFont="1" applyFill="1" applyBorder="1" applyAlignment="1">
      <alignment horizontal="center" vertical="center"/>
    </xf>
    <xf numFmtId="1" fontId="13" fillId="0" borderId="13" xfId="0" applyNumberFormat="1" applyFont="1" applyFill="1" applyBorder="1" applyAlignment="1">
      <alignment horizontal="center" vertical="center" wrapText="1"/>
    </xf>
    <xf numFmtId="168" fontId="12" fillId="0" borderId="13" xfId="2" applyNumberFormat="1" applyFont="1" applyFill="1" applyBorder="1" applyAlignment="1">
      <alignment horizontal="center" vertical="center"/>
    </xf>
    <xf numFmtId="171" fontId="12" fillId="0" borderId="13" xfId="0" applyNumberFormat="1" applyFont="1" applyFill="1" applyBorder="1" applyAlignment="1">
      <alignment horizontal="center" vertical="center"/>
    </xf>
    <xf numFmtId="0" fontId="12" fillId="0" borderId="13" xfId="0" applyFont="1" applyFill="1" applyBorder="1"/>
    <xf numFmtId="1" fontId="15" fillId="0" borderId="13" xfId="0" applyNumberFormat="1" applyFont="1" applyFill="1" applyBorder="1" applyAlignment="1">
      <alignment horizontal="center" vertical="center"/>
    </xf>
    <xf numFmtId="172" fontId="14" fillId="0" borderId="13" xfId="2" applyNumberFormat="1" applyFont="1" applyFill="1" applyBorder="1" applyAlignment="1">
      <alignment horizontal="center" vertical="center"/>
    </xf>
    <xf numFmtId="1" fontId="12" fillId="0" borderId="13" xfId="0" applyNumberFormat="1" applyFont="1" applyFill="1" applyBorder="1" applyAlignment="1">
      <alignment horizontal="center" vertical="center" wrapText="1"/>
    </xf>
    <xf numFmtId="166" fontId="12" fillId="0" borderId="13" xfId="1" applyNumberFormat="1" applyFont="1" applyFill="1" applyBorder="1" applyAlignment="1">
      <alignment horizontal="center" vertical="center"/>
    </xf>
    <xf numFmtId="0" fontId="12" fillId="0" borderId="13" xfId="0" applyFont="1" applyFill="1" applyBorder="1" applyAlignment="1">
      <alignment wrapText="1"/>
    </xf>
    <xf numFmtId="1" fontId="12" fillId="0" borderId="13" xfId="6" applyNumberFormat="1" applyFont="1" applyFill="1" applyBorder="1" applyAlignment="1">
      <alignment horizontal="center" vertical="center" wrapText="1"/>
    </xf>
    <xf numFmtId="170" fontId="12" fillId="0" borderId="13" xfId="0" applyNumberFormat="1" applyFont="1" applyFill="1" applyBorder="1" applyAlignment="1">
      <alignment horizontal="center" vertical="center"/>
    </xf>
    <xf numFmtId="0" fontId="12"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6" xfId="0" applyFont="1" applyFill="1" applyBorder="1" applyAlignment="1">
      <alignment vertical="center" wrapText="1"/>
    </xf>
    <xf numFmtId="0" fontId="12" fillId="0" borderId="16" xfId="0" applyFont="1" applyFill="1" applyBorder="1" applyAlignment="1">
      <alignment horizontal="left" vertical="center" wrapText="1"/>
    </xf>
    <xf numFmtId="1" fontId="12" fillId="0" borderId="16" xfId="0" applyNumberFormat="1" applyFont="1" applyFill="1" applyBorder="1" applyAlignment="1">
      <alignment horizontal="center" vertical="center" wrapText="1"/>
    </xf>
    <xf numFmtId="0" fontId="12" fillId="0" borderId="16" xfId="6" applyFont="1" applyFill="1" applyBorder="1" applyAlignment="1">
      <alignment horizontal="center" vertical="center" wrapText="1"/>
    </xf>
    <xf numFmtId="1" fontId="12" fillId="0" borderId="16" xfId="0" applyNumberFormat="1" applyFont="1" applyFill="1" applyBorder="1" applyAlignment="1">
      <alignment horizontal="center" vertical="center"/>
    </xf>
    <xf numFmtId="164" fontId="12" fillId="0" borderId="16" xfId="2" applyNumberFormat="1" applyFont="1" applyFill="1" applyBorder="1" applyAlignment="1">
      <alignment horizontal="center" vertical="center"/>
    </xf>
    <xf numFmtId="0" fontId="14" fillId="0" borderId="16" xfId="0" applyFont="1" applyFill="1" applyBorder="1" applyAlignment="1">
      <alignment horizontal="center" vertical="center"/>
    </xf>
    <xf numFmtId="14" fontId="12" fillId="0" borderId="16" xfId="0" applyNumberFormat="1" applyFont="1" applyFill="1" applyBorder="1" applyAlignment="1">
      <alignment horizontal="center" vertical="center"/>
    </xf>
    <xf numFmtId="1" fontId="13" fillId="0" borderId="16" xfId="0" applyNumberFormat="1" applyFont="1" applyFill="1" applyBorder="1" applyAlignment="1">
      <alignment horizontal="center" vertical="center" wrapText="1"/>
    </xf>
    <xf numFmtId="168" fontId="12" fillId="0" borderId="16" xfId="2" applyNumberFormat="1" applyFont="1" applyFill="1" applyBorder="1" applyAlignment="1">
      <alignment horizontal="center" vertical="center"/>
    </xf>
    <xf numFmtId="171" fontId="12" fillId="0" borderId="16" xfId="0" applyNumberFormat="1" applyFont="1" applyFill="1" applyBorder="1" applyAlignment="1">
      <alignment horizontal="center" vertical="center"/>
    </xf>
    <xf numFmtId="166" fontId="12" fillId="0" borderId="16" xfId="1" applyNumberFormat="1" applyFont="1" applyFill="1" applyBorder="1" applyAlignment="1">
      <alignment horizontal="center" vertical="center"/>
    </xf>
    <xf numFmtId="0" fontId="12" fillId="0" borderId="16" xfId="0" applyFont="1" applyFill="1" applyBorder="1" applyAlignment="1">
      <alignment wrapText="1"/>
    </xf>
  </cellXfs>
  <cellStyles count="7">
    <cellStyle name="60% - Énfasis6" xfId="5" builtinId="52"/>
    <cellStyle name="Énfasis5" xfId="3" builtinId="45"/>
    <cellStyle name="Énfasis6" xfId="4" builtinId="49"/>
    <cellStyle name="Millares" xfId="1" builtinId="3"/>
    <cellStyle name="Moneda" xfId="2" builtinId="4"/>
    <cellStyle name="Normal" xfId="0" builtinId="0"/>
    <cellStyle name="Normal 9" xfId="6"/>
  </cellStyles>
  <dxfs count="16">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pivotCacheDefinition" Target="pivotCache/pivotCacheDefinition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714374</xdr:colOff>
      <xdr:row>0</xdr:row>
      <xdr:rowOff>95251</xdr:rowOff>
    </xdr:from>
    <xdr:to>
      <xdr:col>1</xdr:col>
      <xdr:colOff>1056608</xdr:colOff>
      <xdr:row>1</xdr:row>
      <xdr:rowOff>559498</xdr:rowOff>
    </xdr:to>
    <xdr:pic>
      <xdr:nvPicPr>
        <xdr:cNvPr id="2" name="Imagen 1">
          <a:extLst>
            <a:ext uri="{FF2B5EF4-FFF2-40B4-BE49-F238E27FC236}">
              <a16:creationId xmlns:a16="http://schemas.microsoft.com/office/drawing/2014/main" id="{090B38CC-B627-447C-BF8F-277275B979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599" y="95251"/>
          <a:ext cx="1056609" cy="873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planeacion\CVP\Presupuesto\PAGI\PAGI%207698%20-%20Diciembre_Frazier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planeacion\Users\Usuario\Downloads\Modificaciones\Revi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7599C512\Copia%20de%20208-PLA-Ft-07%20-%20MODIFICACI&#211;N%20PLAN%20ANUAL%20DE%20ADQUISICIONES-version%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planeacion\Hist&#243;rico%20Trabajo\2020%20-%20CVP\OneDrive\Presupuesto\Viabilidades-CDP-CRP\CDP\Septiembre\Solicitudes\Expedir%2022-09-2020\Solicitud\208-SFIN-Ft-01%20SOLICITUD%20CDP%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planeacion\Users\bacostat\Downloads\CONTRATACION%20202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ymarinb/Documents/OAP%20-%20YYMB%202024/6.%20Junio/4.%20FORMATO%202%2011-6-24%20para%20SDH/Proyectos%20y%20Conceptos%20de%20Gasto_vf_12-06-24%20CV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OAI%20CONSOLIDADO%2031-07-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ANUAL DE GASTO INVERSIONES"/>
      <sheetName val="CODIGOS"/>
      <sheetName val="LISTAS"/>
      <sheetName val="FORMATO VIABILIDAD"/>
      <sheetName val="FORMATO CDP"/>
      <sheetName val="Convertir numero a letras"/>
      <sheetName val="TABLA "/>
      <sheetName val="FORMATO CRP"/>
      <sheetName val="ANULACION CDP"/>
      <sheetName val="ANULACION CDP (2)"/>
      <sheetName val="ANULACION CDP (3)"/>
      <sheetName val="ANULACION CDP (4)"/>
      <sheetName val="RADICADOS"/>
      <sheetName val="Hoja1"/>
    </sheetNames>
    <sheetDataSet>
      <sheetData sheetId="0"/>
      <sheetData sheetId="1">
        <row r="7">
          <cell r="B7" t="str">
            <v>Nº LÍNEA</v>
          </cell>
        </row>
      </sheetData>
      <sheetData sheetId="2"/>
      <sheetData sheetId="3"/>
      <sheetData sheetId="4"/>
      <sheetData sheetId="5"/>
      <sheetData sheetId="6"/>
      <sheetData sheetId="7">
        <row r="2">
          <cell r="I2">
            <v>1</v>
          </cell>
          <cell r="K2">
            <v>2020</v>
          </cell>
        </row>
        <row r="3">
          <cell r="I3">
            <v>2</v>
          </cell>
          <cell r="K3">
            <v>2021</v>
          </cell>
        </row>
        <row r="4">
          <cell r="I4">
            <v>3</v>
          </cell>
          <cell r="K4">
            <v>2022</v>
          </cell>
        </row>
        <row r="5">
          <cell r="I5">
            <v>4</v>
          </cell>
          <cell r="K5">
            <v>2023</v>
          </cell>
        </row>
        <row r="6">
          <cell r="I6">
            <v>5</v>
          </cell>
          <cell r="K6">
            <v>2024</v>
          </cell>
        </row>
        <row r="7">
          <cell r="I7">
            <v>6</v>
          </cell>
        </row>
        <row r="8">
          <cell r="I8">
            <v>7</v>
          </cell>
        </row>
        <row r="9">
          <cell r="I9">
            <v>8</v>
          </cell>
        </row>
        <row r="10">
          <cell r="I10">
            <v>9</v>
          </cell>
        </row>
        <row r="11">
          <cell r="I11">
            <v>10</v>
          </cell>
        </row>
        <row r="12">
          <cell r="I12">
            <v>11</v>
          </cell>
        </row>
        <row r="13">
          <cell r="I13">
            <v>12</v>
          </cell>
        </row>
        <row r="14">
          <cell r="I14">
            <v>13</v>
          </cell>
        </row>
        <row r="15">
          <cell r="I15">
            <v>14</v>
          </cell>
        </row>
        <row r="16">
          <cell r="I16">
            <v>15</v>
          </cell>
        </row>
        <row r="17">
          <cell r="I17">
            <v>16</v>
          </cell>
        </row>
        <row r="18">
          <cell r="I18">
            <v>17</v>
          </cell>
        </row>
        <row r="19">
          <cell r="I19">
            <v>18</v>
          </cell>
        </row>
        <row r="20">
          <cell r="I20">
            <v>19</v>
          </cell>
        </row>
        <row r="21">
          <cell r="I21">
            <v>20</v>
          </cell>
        </row>
        <row r="22">
          <cell r="I22">
            <v>21</v>
          </cell>
        </row>
        <row r="23">
          <cell r="I23">
            <v>22</v>
          </cell>
        </row>
        <row r="24">
          <cell r="I24">
            <v>23</v>
          </cell>
        </row>
        <row r="25">
          <cell r="I25">
            <v>24</v>
          </cell>
        </row>
        <row r="26">
          <cell r="I26">
            <v>25</v>
          </cell>
        </row>
        <row r="27">
          <cell r="I27">
            <v>26</v>
          </cell>
        </row>
        <row r="28">
          <cell r="I28">
            <v>27</v>
          </cell>
        </row>
        <row r="29">
          <cell r="I29">
            <v>28</v>
          </cell>
        </row>
        <row r="30">
          <cell r="I30">
            <v>29</v>
          </cell>
        </row>
        <row r="31">
          <cell r="I31">
            <v>30</v>
          </cell>
        </row>
        <row r="32">
          <cell r="I32">
            <v>31</v>
          </cell>
        </row>
      </sheetData>
      <sheetData sheetId="8">
        <row r="135">
          <cell r="AC135" t="str">
            <v>Director/a de Reasentamientos</v>
          </cell>
        </row>
        <row r="136">
          <cell r="AC136" t="str">
            <v>Director/a de Reasentamientos ( E )</v>
          </cell>
        </row>
        <row r="137">
          <cell r="AC137" t="str">
            <v>Director/a de Urbanizaciones y Titulación</v>
          </cell>
        </row>
        <row r="138">
          <cell r="AC138" t="str">
            <v>Director/a de Urbanizaciones y Titulación ( E )</v>
          </cell>
        </row>
        <row r="139">
          <cell r="AC139" t="str">
            <v>Director/a de Mejoramiento de Barrios</v>
          </cell>
        </row>
        <row r="140">
          <cell r="AC140" t="str">
            <v>Director/a de Mejoramiento de Barrios ( E )</v>
          </cell>
        </row>
        <row r="141">
          <cell r="AC141" t="str">
            <v>Director/a de Mejoramiento de Vivienda</v>
          </cell>
        </row>
        <row r="142">
          <cell r="AC142" t="str">
            <v>Director/a de Mejoramiento de Vivienda ( E )</v>
          </cell>
        </row>
        <row r="143">
          <cell r="AC143" t="str">
            <v>Director/a de Gestión Corporativa y CID</v>
          </cell>
        </row>
        <row r="144">
          <cell r="AC144" t="str">
            <v>Director/a de Gestión Corporativa y CID ( E )</v>
          </cell>
        </row>
        <row r="145">
          <cell r="AC145" t="str">
            <v>Director/a Jurídico</v>
          </cell>
        </row>
        <row r="146">
          <cell r="AC146" t="str">
            <v>Director/a Jurídico ( E )</v>
          </cell>
        </row>
        <row r="147">
          <cell r="AC147" t="str">
            <v>Subdirector/a Administrativo</v>
          </cell>
        </row>
        <row r="148">
          <cell r="AC148" t="str">
            <v>Subdirector/a Administrativo ( E )</v>
          </cell>
        </row>
        <row r="154">
          <cell r="AC154" t="str">
            <v>Subdirector/a Financiero</v>
          </cell>
        </row>
        <row r="155">
          <cell r="AC155" t="str">
            <v>Subdirector/a Financiero ( E )</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queline 1305"/>
      <sheetName val="Estefanía 1307"/>
      <sheetName val="Raisa Stella 1308"/>
      <sheetName val="Heidy 1309"/>
      <sheetName val="Edna 1310"/>
      <sheetName val="Abogado1 1312"/>
      <sheetName val="Abogado2 1313"/>
      <sheetName val="Blanca Leidy 1314"/>
      <sheetName val="Daniel Rojas 1268"/>
      <sheetName val="AJUSTE META"/>
      <sheetName val="EP 1323"/>
      <sheetName val="listas"/>
      <sheetName val="CODIGOS"/>
    </sheetNames>
    <sheetDataSet>
      <sheetData sheetId="0"/>
      <sheetData sheetId="1"/>
      <sheetData sheetId="2"/>
      <sheetData sheetId="3"/>
      <sheetData sheetId="4"/>
      <sheetData sheetId="5"/>
      <sheetData sheetId="6"/>
      <sheetData sheetId="7"/>
      <sheetData sheetId="8"/>
      <sheetData sheetId="9"/>
      <sheetData sheetId="10"/>
      <sheetData sheetId="11">
        <row r="7">
          <cell r="C7" t="str">
            <v>TIPO DE GASTO</v>
          </cell>
        </row>
        <row r="8">
          <cell r="C8" t="str">
            <v>Para linea nueva: TODOS LOS CAMPOS</v>
          </cell>
        </row>
        <row r="9">
          <cell r="C9" t="str">
            <v>COMPONENTE</v>
          </cell>
        </row>
        <row r="10">
          <cell r="C10" t="str">
            <v>CONCEPTO DE GASTO</v>
          </cell>
        </row>
        <row r="11">
          <cell r="C11" t="str">
            <v>FUENTES DE FINANCIACIÓN</v>
          </cell>
        </row>
        <row r="12">
          <cell r="C12" t="str">
            <v>OBJETO</v>
          </cell>
        </row>
        <row r="13">
          <cell r="C13" t="str">
            <v>VALOR UNITARIO O VALOR MES</v>
          </cell>
        </row>
        <row r="14">
          <cell r="C14" t="str">
            <v>CANTIDAD</v>
          </cell>
        </row>
        <row r="15">
          <cell r="C15" t="str">
            <v>VALOR PROGRAMADO</v>
          </cell>
        </row>
        <row r="16">
          <cell r="C16" t="str">
            <v>TIPO DE CONTRATACIÓN</v>
          </cell>
        </row>
        <row r="17">
          <cell r="C17" t="str">
            <v>MODALIDAD DE CONTRATACIÓN</v>
          </cell>
        </row>
        <row r="18">
          <cell r="C18" t="str">
            <v>FECHA APERTURA APROX. DD/MM/AA</v>
          </cell>
        </row>
        <row r="19">
          <cell r="C19" t="str">
            <v>PLAZO MESES</v>
          </cell>
        </row>
        <row r="20">
          <cell r="C20" t="str">
            <v>01 - eliminar</v>
          </cell>
        </row>
        <row r="21">
          <cell r="C21" t="str">
            <v>02 - crear</v>
          </cell>
        </row>
        <row r="22">
          <cell r="C22" t="str">
            <v>03 - modificar</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TABLA "/>
    </sheetNames>
    <sheetDataSet>
      <sheetData sheetId="0" refreshError="1"/>
      <sheetData sheetId="1">
        <row r="2">
          <cell r="A2" t="str">
            <v>Sueldo básico</v>
          </cell>
          <cell r="D2" t="str">
            <v> TIT </v>
          </cell>
          <cell r="E2" t="str">
            <v>Director/a de Reasentamientos</v>
          </cell>
          <cell r="F2" t="str">
            <v>Subdirector(a) Financiero(a)</v>
          </cell>
        </row>
        <row r="3">
          <cell r="A3" t="str">
            <v>Auxilio de maternidad y paternidad</v>
          </cell>
          <cell r="D3" t="str">
            <v> REAS </v>
          </cell>
          <cell r="E3" t="str">
            <v>Director/a de Reasentamientos ( E )</v>
          </cell>
          <cell r="F3" t="str">
            <v>Subdirector(a) Financiero(a) ( E )</v>
          </cell>
        </row>
        <row r="4">
          <cell r="A4" t="str">
            <v>Auxilio de incapacidad</v>
          </cell>
          <cell r="D4" t="str">
            <v> MB </v>
          </cell>
          <cell r="E4" t="str">
            <v>Director/a de Urbanizaciones y Titulación</v>
          </cell>
        </row>
        <row r="5">
          <cell r="A5" t="str">
            <v>Gastos de representación</v>
          </cell>
          <cell r="D5" t="str">
            <v> FUN </v>
          </cell>
          <cell r="E5" t="str">
            <v>Director/a de Urbanizaciones y Titulación ( E )</v>
          </cell>
        </row>
        <row r="6">
          <cell r="A6" t="str">
            <v>Horas Extras, Dominicales, Festivos, Recargo Nocturno y Trabajo Suplementario P.F</v>
          </cell>
          <cell r="D6" t="str">
            <v> FOR </v>
          </cell>
          <cell r="E6" t="str">
            <v>Director/a de Mejoramiento de Barrios</v>
          </cell>
        </row>
        <row r="7">
          <cell r="A7" t="str">
            <v>Auxilio de transporte P.F</v>
          </cell>
          <cell r="D7" t="str">
            <v> MV </v>
          </cell>
          <cell r="E7" t="str">
            <v>Director/a de Mejoramiento de Barrios ( E )</v>
          </cell>
        </row>
        <row r="8">
          <cell r="A8" t="str">
            <v>Subsidio de alimentación P.F</v>
          </cell>
          <cell r="E8" t="str">
            <v>Director/a de Mejoramiento de Vivienda</v>
          </cell>
        </row>
        <row r="9">
          <cell r="A9" t="str">
            <v>Bonificación por servicios prestados</v>
          </cell>
          <cell r="E9" t="str">
            <v>Director/a de Mejoramiento de Vivienda ( E )</v>
          </cell>
        </row>
        <row r="10">
          <cell r="A10" t="str">
            <v>Prima de servicios</v>
          </cell>
          <cell r="E10" t="str">
            <v>Director/a de Gestión Corporativa y CID</v>
          </cell>
        </row>
        <row r="11">
          <cell r="A11" t="str">
            <v>Prima de navidad P.F</v>
          </cell>
          <cell r="E11" t="str">
            <v>Director/a de Gestión Corporativa y CID ( E )</v>
          </cell>
        </row>
        <row r="12">
          <cell r="A12" t="str">
            <v>Prima de vacaciones P.F</v>
          </cell>
          <cell r="E12" t="str">
            <v>Director/a Jurídico</v>
          </cell>
        </row>
        <row r="13">
          <cell r="A13" t="str">
            <v>Prima de antigüedad P.F</v>
          </cell>
          <cell r="E13" t="str">
            <v>Director/a Jurídico ( E )</v>
          </cell>
        </row>
        <row r="14">
          <cell r="A14" t="str">
            <v>Prima Técnica</v>
          </cell>
          <cell r="E14" t="str">
            <v>Subdirector/a Administrativo</v>
          </cell>
        </row>
        <row r="15">
          <cell r="A15" t="str">
            <v>Aportes a la seguridad social en pensiones públicas P.F</v>
          </cell>
          <cell r="E15" t="str">
            <v>Subdirector/a Administrativo ( E )</v>
          </cell>
        </row>
        <row r="16">
          <cell r="A16" t="str">
            <v>Aportes a la seguridad social en pensiones privadas P.F</v>
          </cell>
          <cell r="E16" t="str">
            <v>Subdirector/a Financiero(a)</v>
          </cell>
        </row>
        <row r="17">
          <cell r="A17" t="str">
            <v>Aportes a la seguridad social en salud privada P.F</v>
          </cell>
          <cell r="E17" t="str">
            <v>Subdirector/a Financiero(a) ( E )</v>
          </cell>
        </row>
        <row r="18">
          <cell r="A18" t="str">
            <v>Aportes de cesantías a fondos públicos P.F</v>
          </cell>
        </row>
        <row r="19">
          <cell r="A19" t="str">
            <v>Aportes de cesantías a fondos privados P.F</v>
          </cell>
        </row>
        <row r="20">
          <cell r="A20" t="str">
            <v>Compensar P.F</v>
          </cell>
        </row>
        <row r="21">
          <cell r="A21" t="str">
            <v>Aportes generales al sistema de riesgos laborales privados P.F</v>
          </cell>
        </row>
        <row r="22">
          <cell r="A22" t="str">
            <v>Aportes al ICBF de funcionarios P.F</v>
          </cell>
        </row>
        <row r="23">
          <cell r="A23" t="str">
            <v>Aportes al SENA de funcionarios P.F</v>
          </cell>
        </row>
        <row r="24">
          <cell r="A24" t="str">
            <v>Indemnización por vacaciones P.F</v>
          </cell>
        </row>
        <row r="25">
          <cell r="A25" t="str">
            <v>Bonificación por recreación P.F</v>
          </cell>
        </row>
        <row r="26">
          <cell r="A26" t="str">
            <v>Reconocimiento por permanencia en el servicio público - Bogotá D.C.</v>
          </cell>
        </row>
        <row r="27">
          <cell r="A27" t="str">
            <v>Prima Secretarial</v>
          </cell>
        </row>
        <row r="28">
          <cell r="A28" t="str">
            <v>Sueldo Trabajadores Oficiales</v>
          </cell>
        </row>
        <row r="29">
          <cell r="A29" t="str">
            <v>Auxilio de transporte T.O</v>
          </cell>
        </row>
        <row r="30">
          <cell r="A30" t="str">
            <v>Subsidio de alimentación T.O</v>
          </cell>
        </row>
        <row r="31">
          <cell r="A31" t="str">
            <v>Prima de navidad T.O</v>
          </cell>
        </row>
        <row r="32">
          <cell r="A32" t="str">
            <v>Prima de vacaciones T.O</v>
          </cell>
        </row>
        <row r="33">
          <cell r="A33" t="str">
            <v>Prima de antigüedad T.O</v>
          </cell>
        </row>
        <row r="34">
          <cell r="A34" t="str">
            <v>Prima Semestral T.O</v>
          </cell>
        </row>
        <row r="35">
          <cell r="A35" t="str">
            <v>Aportes a la seguridad social en pensiones públicas T.O</v>
          </cell>
        </row>
        <row r="36">
          <cell r="A36" t="str">
            <v>Aportes a la seguridad social en salud privada T.O</v>
          </cell>
        </row>
        <row r="37">
          <cell r="A37" t="str">
            <v>Aportes de cesantías a fondos públicos T.O</v>
          </cell>
        </row>
        <row r="38">
          <cell r="A38" t="str">
            <v>Compensar T.O</v>
          </cell>
        </row>
        <row r="39">
          <cell r="A39" t="str">
            <v>Aportes generales al sistema de riesgos laborales privados T.O</v>
          </cell>
        </row>
        <row r="40">
          <cell r="A40" t="str">
            <v>Aportes al ICBF de funcionarios T.O</v>
          </cell>
        </row>
        <row r="41">
          <cell r="A41" t="str">
            <v>Aportes al SENA de funcionarios T.O</v>
          </cell>
        </row>
        <row r="42">
          <cell r="A42" t="str">
            <v>Indemnización por vacaciones T.O</v>
          </cell>
        </row>
        <row r="43">
          <cell r="A43" t="str">
            <v>Bonificación por recreación T.O</v>
          </cell>
        </row>
        <row r="44">
          <cell r="A44" t="str">
            <v>Beneficios convencionales T.O</v>
          </cell>
        </row>
        <row r="45">
          <cell r="A45" t="str">
            <v>Dotación (prendas de vestir y calzado)</v>
          </cell>
        </row>
        <row r="46">
          <cell r="A46" t="str">
            <v>Pasta o pulpa, papel y productos de papel; impresos y artículos relacionados</v>
          </cell>
        </row>
        <row r="47">
          <cell r="A47" t="str">
            <v>Productos de hornos de coque, de refinación de petróleo y combustible</v>
          </cell>
        </row>
        <row r="48">
          <cell r="A48" t="str">
            <v>Otros productos químicos; fibras artificiales (o fibras industriales hechas por el hombre)</v>
          </cell>
        </row>
        <row r="49">
          <cell r="A49" t="str">
            <v>Productos de caucho y plástico</v>
          </cell>
        </row>
        <row r="50">
          <cell r="A50" t="str">
            <v>Muebles; otros bienes transportables n.c.p.</v>
          </cell>
        </row>
        <row r="51">
          <cell r="A51" t="str">
            <v>Maquinaria de oficina, contabilidad e informática</v>
          </cell>
        </row>
        <row r="52">
          <cell r="A52" t="str">
            <v>Servicios de transporte de pasajeros</v>
          </cell>
        </row>
        <row r="53">
          <cell r="A53" t="str">
            <v>Servicios de mensajería</v>
          </cell>
        </row>
        <row r="54">
          <cell r="A54" t="str">
            <v>Servicios de seguros de vehículos automotores</v>
          </cell>
        </row>
        <row r="55">
          <cell r="A55" t="str">
            <v>Servicios de seguros contra incendio, terremoto o sustracción</v>
          </cell>
        </row>
        <row r="56">
          <cell r="A56" t="str">
            <v xml:space="preserve">Servicios de seguros generales de responsabilidad civil </v>
          </cell>
        </row>
        <row r="57">
          <cell r="A57" t="str">
            <v>Servicios de seguro obligatorio de accidentes de tránsito (SOAT)</v>
          </cell>
        </row>
        <row r="58">
          <cell r="A58" t="str">
            <v>Otros servicios de seguros distintos de los seguros de vida n.c.p.</v>
          </cell>
        </row>
        <row r="59">
          <cell r="A59" t="str">
            <v>Servicios de documentación y certificación jurídica</v>
          </cell>
        </row>
        <row r="60">
          <cell r="A60" t="str">
            <v>Servicios de publicidad y el suministro de espacio o tiempo publicitarios</v>
          </cell>
        </row>
        <row r="61">
          <cell r="A61" t="str">
            <v>Otros servicios profesionales y técnicos n.c.p.</v>
          </cell>
        </row>
        <row r="62">
          <cell r="A62" t="str">
            <v>Servicios de telefonía fija</v>
          </cell>
        </row>
        <row r="63">
          <cell r="A63" t="str">
            <v>Servicios de telecomunicaciones móviles</v>
          </cell>
        </row>
        <row r="64">
          <cell r="A64" t="str">
            <v>Servicios de telecomunicaciones a través de internet</v>
          </cell>
        </row>
        <row r="65">
          <cell r="A65" t="str">
            <v>Servicios de protección (guardas de seguridad)</v>
          </cell>
        </row>
        <row r="66">
          <cell r="A66" t="str">
            <v>Servicios de limpieza general</v>
          </cell>
        </row>
        <row r="67">
          <cell r="A67" t="str">
            <v>Servicios de copia y reproducción</v>
          </cell>
        </row>
        <row r="68">
          <cell r="A68" t="str">
            <v>Servicios de mantenimiento y reparación de otra maquinaria y otro equipo</v>
          </cell>
        </row>
        <row r="69">
          <cell r="A69" t="str">
            <v>Servicios de mantenimiento y reparación de ascensores y escaleras mecánicas</v>
          </cell>
        </row>
        <row r="70">
          <cell r="A70" t="str">
            <v>Servicios de reparación de otros bienes</v>
          </cell>
        </row>
        <row r="71">
          <cell r="A71" t="str">
            <v>Energía</v>
          </cell>
        </row>
        <row r="72">
          <cell r="A72" t="str">
            <v>Acueducto y alcantarillado</v>
          </cell>
        </row>
        <row r="73">
          <cell r="A73" t="str">
            <v>Aseo</v>
          </cell>
        </row>
        <row r="74">
          <cell r="A74" t="str">
            <v>Capacitación</v>
          </cell>
        </row>
        <row r="75">
          <cell r="A75" t="str">
            <v>Bienestar e incentivos</v>
          </cell>
        </row>
        <row r="76">
          <cell r="A76" t="str">
            <v>Salud Ocupacional</v>
          </cell>
        </row>
        <row r="77">
          <cell r="A77" t="str">
            <v>Impuesto de vehículos</v>
          </cell>
        </row>
        <row r="78">
          <cell r="A78" t="str">
            <v>Sentencias</v>
          </cell>
        </row>
        <row r="79">
          <cell r="A79" t="str">
            <v>Implementación del Plan Terrazas, como vehículo del contrato social de la Bogotá del siglo XXI, para el mejoramiento y la construcción de vivienda nueva en sitio propio. Bogotá.</v>
          </cell>
        </row>
        <row r="80">
          <cell r="A80" t="str">
            <v>Titulación de predios estrato 1 y 2 y saneamiento de Espacio Público en la Ciudad Bogotá D.C</v>
          </cell>
        </row>
        <row r="81">
          <cell r="A81" t="str">
            <v>Mejoramiento integral de barrios con participación ciudadana Bogotá</v>
          </cell>
        </row>
        <row r="82">
          <cell r="A82" t="str">
            <v>Traslado de hogares localizados en zonas de alto riesgo No mitigable o los ordenados mediante sentencias judiciales o actos administrativos. Bogotá.</v>
          </cell>
        </row>
        <row r="83">
          <cell r="A83" t="str">
            <v>Fortalecimiento del modelo de gestión institucional y modernización de los sistemas de información de la Caja de la Vivienda Popular. Bogotá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sheetName val="Hoja2"/>
      <sheetName val="Hoja1"/>
      <sheetName val="LISTAS"/>
    </sheetNames>
    <sheetDataSet>
      <sheetData sheetId="0"/>
      <sheetData sheetId="1"/>
      <sheetData sheetId="2">
        <row r="1">
          <cell r="A1" t="str">
            <v>No. DE COMPROMISO</v>
          </cell>
          <cell r="B1" t="str">
            <v>META proyectos DE INVERSIÓN</v>
          </cell>
        </row>
        <row r="2">
          <cell r="A2">
            <v>327</v>
          </cell>
          <cell r="B2" t="str">
            <v>1 - Obtener 2400 títulos predios registrados</v>
          </cell>
        </row>
        <row r="3">
          <cell r="A3">
            <v>576</v>
          </cell>
          <cell r="B3" t="str">
            <v>1 - Obtener 2400 títulos predios registrados</v>
          </cell>
        </row>
        <row r="4">
          <cell r="A4">
            <v>609</v>
          </cell>
          <cell r="B4" t="str">
            <v>1 - Obtener 2400 títulos predios registrados</v>
          </cell>
        </row>
        <row r="5">
          <cell r="A5">
            <v>620</v>
          </cell>
          <cell r="B5" t="str">
            <v>1 - Obtener 2400 títulos predios registrados</v>
          </cell>
        </row>
        <row r="6">
          <cell r="A6">
            <v>624</v>
          </cell>
          <cell r="B6" t="str">
            <v>1 - Obtener 2400 títulos predios registrados</v>
          </cell>
        </row>
        <row r="7">
          <cell r="A7">
            <v>631</v>
          </cell>
          <cell r="B7" t="str">
            <v>1 - Obtener 2400 títulos predios registrados</v>
          </cell>
        </row>
        <row r="8">
          <cell r="A8">
            <v>667</v>
          </cell>
          <cell r="B8" t="str">
            <v>1 - Obtener 2400 títulos predios registrados</v>
          </cell>
        </row>
        <row r="9">
          <cell r="A9">
            <v>668</v>
          </cell>
          <cell r="B9" t="str">
            <v>1 - Obtener 2400 títulos predios registrados</v>
          </cell>
        </row>
        <row r="10">
          <cell r="A10">
            <v>671</v>
          </cell>
          <cell r="B10" t="str">
            <v>1 - Obtener 2400 títulos predios registrados</v>
          </cell>
        </row>
        <row r="11">
          <cell r="A11">
            <v>672</v>
          </cell>
          <cell r="B11" t="str">
            <v>1 - Obtener 2400 títulos predios registrados</v>
          </cell>
        </row>
        <row r="12">
          <cell r="A12">
            <v>673</v>
          </cell>
          <cell r="B12" t="str">
            <v>1 - Obtener 2400 títulos predios registrados</v>
          </cell>
        </row>
        <row r="13">
          <cell r="A13">
            <v>680</v>
          </cell>
          <cell r="B13" t="str">
            <v>1 - Obtener 2400 títulos predios registrados</v>
          </cell>
        </row>
        <row r="14">
          <cell r="A14">
            <v>689</v>
          </cell>
          <cell r="B14" t="str">
            <v>1 - Obtener 2400 títulos predios registrados</v>
          </cell>
        </row>
        <row r="15">
          <cell r="A15">
            <v>693</v>
          </cell>
          <cell r="B15" t="str">
            <v>1 - Obtener 2400 títulos predios registrados</v>
          </cell>
        </row>
        <row r="16">
          <cell r="A16">
            <v>694</v>
          </cell>
          <cell r="B16" t="str">
            <v>1 - Obtener 2400 títulos predios registrados</v>
          </cell>
        </row>
        <row r="17">
          <cell r="A17">
            <v>697</v>
          </cell>
          <cell r="B17" t="str">
            <v>1 - Obtener 2400 títulos predios registrados</v>
          </cell>
        </row>
        <row r="18">
          <cell r="A18">
            <v>698</v>
          </cell>
          <cell r="B18" t="str">
            <v>1 - Obtener 2400 títulos predios registrados</v>
          </cell>
        </row>
        <row r="19">
          <cell r="A19">
            <v>703</v>
          </cell>
          <cell r="B19" t="str">
            <v>1 - Obtener 2400 títulos predios registrados</v>
          </cell>
        </row>
        <row r="20">
          <cell r="A20">
            <v>704</v>
          </cell>
          <cell r="B20" t="str">
            <v>1 - Obtener 2400 títulos predios registrados</v>
          </cell>
        </row>
        <row r="21">
          <cell r="A21">
            <v>706</v>
          </cell>
          <cell r="B21" t="str">
            <v>1 - Obtener 2400 títulos predios registrados</v>
          </cell>
        </row>
        <row r="22">
          <cell r="A22">
            <v>719</v>
          </cell>
          <cell r="B22" t="str">
            <v>1 - Obtener 2400 títulos predios registrados</v>
          </cell>
        </row>
        <row r="23">
          <cell r="A23">
            <v>720</v>
          </cell>
          <cell r="B23" t="str">
            <v>1 - Obtener 2400 títulos predios registrados</v>
          </cell>
        </row>
        <row r="24">
          <cell r="A24">
            <v>727</v>
          </cell>
          <cell r="B24" t="str">
            <v>1 - Obtener 2400 títulos predios registrados</v>
          </cell>
        </row>
        <row r="25">
          <cell r="A25">
            <v>728</v>
          </cell>
          <cell r="B25" t="str">
            <v>1 - Obtener 2400 títulos predios registrados</v>
          </cell>
        </row>
        <row r="26">
          <cell r="A26">
            <v>734</v>
          </cell>
          <cell r="B26" t="str">
            <v>2 - Hacer el Cierre 2 proyectos constructivos de urbanismo para Vivienda VIP</v>
          </cell>
        </row>
        <row r="27">
          <cell r="A27">
            <v>745</v>
          </cell>
          <cell r="B27" t="str">
            <v>1 - Obtener 2400 títulos predios registrados</v>
          </cell>
        </row>
        <row r="28">
          <cell r="A28">
            <v>781</v>
          </cell>
          <cell r="B28" t="str">
            <v>1 - Obtener 2400 títulos predios registrados</v>
          </cell>
        </row>
        <row r="29">
          <cell r="A29">
            <v>788</v>
          </cell>
          <cell r="B29" t="str">
            <v>1 - Obtener 2400 títulos predios registrados</v>
          </cell>
        </row>
        <row r="30">
          <cell r="A30">
            <v>789</v>
          </cell>
          <cell r="B30" t="str">
            <v>1 - Obtener 2400 títulos predios registrados</v>
          </cell>
        </row>
        <row r="31">
          <cell r="A31">
            <v>790</v>
          </cell>
          <cell r="B31" t="str">
            <v>1 - Obtener 2400 títulos predios registrados</v>
          </cell>
        </row>
        <row r="32">
          <cell r="A32">
            <v>791</v>
          </cell>
          <cell r="B32" t="str">
            <v>1 - Obtener 2400 títulos predios registrados</v>
          </cell>
        </row>
        <row r="33">
          <cell r="A33">
            <v>794</v>
          </cell>
          <cell r="B33" t="str">
            <v>1 - Obtener 2400 títulos predios registrados</v>
          </cell>
        </row>
        <row r="34">
          <cell r="A34">
            <v>798</v>
          </cell>
          <cell r="B34" t="str">
            <v>1 - Obtener 2400 títulos predios registrados</v>
          </cell>
        </row>
        <row r="35">
          <cell r="A35">
            <v>802</v>
          </cell>
          <cell r="B35" t="str">
            <v>1 - Obtener 2400 títulos predios registrados</v>
          </cell>
        </row>
        <row r="36">
          <cell r="A36">
            <v>803</v>
          </cell>
          <cell r="B36" t="str">
            <v>1 - Obtener 2400 títulos predios registrados</v>
          </cell>
        </row>
        <row r="37">
          <cell r="A37">
            <v>809</v>
          </cell>
          <cell r="B37" t="str">
            <v>1 - Obtener 2400 títulos predios registrados</v>
          </cell>
        </row>
        <row r="38">
          <cell r="A38">
            <v>810</v>
          </cell>
          <cell r="B38" t="str">
            <v>1 - Obtener 2400 títulos predios registrados</v>
          </cell>
        </row>
        <row r="39">
          <cell r="A39">
            <v>812</v>
          </cell>
          <cell r="B39" t="str">
            <v>1 - Obtener 2400 títulos predios registrados</v>
          </cell>
        </row>
        <row r="40">
          <cell r="A40">
            <v>815</v>
          </cell>
          <cell r="B40" t="str">
            <v>1 - Obtener 2400 títulos predios registrados</v>
          </cell>
        </row>
        <row r="41">
          <cell r="A41">
            <v>817</v>
          </cell>
          <cell r="B41" t="str">
            <v>1 - Obtener 2400 títulos predios registrados</v>
          </cell>
        </row>
        <row r="42">
          <cell r="A42">
            <v>821</v>
          </cell>
          <cell r="B42" t="str">
            <v>1 - Obtener 2400 títulos predios registrados</v>
          </cell>
        </row>
        <row r="43">
          <cell r="A43">
            <v>859</v>
          </cell>
          <cell r="B43" t="str">
            <v>1 - Obtener 2400 títulos predios registrados</v>
          </cell>
        </row>
        <row r="44">
          <cell r="A44">
            <v>866</v>
          </cell>
          <cell r="B44" t="str">
            <v>1 - Obtener 2400 títulos predios registrados</v>
          </cell>
        </row>
        <row r="45">
          <cell r="A45">
            <v>867</v>
          </cell>
          <cell r="B45" t="str">
            <v>1 - Obtener 2400 títulos predios registrados</v>
          </cell>
        </row>
        <row r="46">
          <cell r="A46">
            <v>869</v>
          </cell>
          <cell r="B46" t="str">
            <v>1 - Obtener 2400 títulos predios registrados</v>
          </cell>
        </row>
        <row r="47">
          <cell r="A47">
            <v>877</v>
          </cell>
          <cell r="B47" t="str">
            <v>1 - Obtener 2400 títulos predios registrados</v>
          </cell>
        </row>
        <row r="48">
          <cell r="A48">
            <v>960</v>
          </cell>
          <cell r="B48" t="str">
            <v>1 - Obtener 2400 títulos predios registrados</v>
          </cell>
        </row>
        <row r="49">
          <cell r="A49">
            <v>961</v>
          </cell>
          <cell r="B49" t="str">
            <v>1 - Obtener 2400 títulos predios registrados</v>
          </cell>
        </row>
        <row r="50">
          <cell r="A50">
            <v>980</v>
          </cell>
          <cell r="B50" t="str">
            <v>2 - Hacer el Cierre 2 proyectos constructivos de urbanismo para Vivienda VIP</v>
          </cell>
        </row>
        <row r="51">
          <cell r="A51">
            <v>998</v>
          </cell>
          <cell r="B51" t="str">
            <v>1 - Obtener 2400 títulos predios registrados</v>
          </cell>
        </row>
        <row r="52">
          <cell r="A52">
            <v>1003</v>
          </cell>
          <cell r="B52" t="str">
            <v>2 - Hacer el Cierre 2 proyectos constructivos de urbanismo para Vivienda VIP</v>
          </cell>
        </row>
        <row r="53">
          <cell r="A53">
            <v>1011</v>
          </cell>
          <cell r="B53" t="str">
            <v>1 - Obtener 2400 títulos predios registrados</v>
          </cell>
        </row>
        <row r="54">
          <cell r="A54">
            <v>1027</v>
          </cell>
          <cell r="B54" t="str">
            <v>1 - Obtener 2400 títulos predios registrados</v>
          </cell>
        </row>
        <row r="55">
          <cell r="A55">
            <v>1048</v>
          </cell>
          <cell r="B55" t="str">
            <v>2 - Hacer el Cierre 2 proyectos constructivos de urbanismo para Vivienda VIP</v>
          </cell>
        </row>
        <row r="56">
          <cell r="A56">
            <v>1052</v>
          </cell>
          <cell r="B56" t="str">
            <v>1 - Obtener 2400 títulos predios registrados</v>
          </cell>
        </row>
        <row r="57">
          <cell r="A57">
            <v>1064</v>
          </cell>
          <cell r="B57" t="str">
            <v>1 - Obtener 2400 títulos predios registrados</v>
          </cell>
        </row>
        <row r="58">
          <cell r="A58">
            <v>1082</v>
          </cell>
          <cell r="B58" t="str">
            <v>2 - Hacer el Cierre 2 proyectos constructivos de urbanismo para Vivienda VIP</v>
          </cell>
        </row>
        <row r="59">
          <cell r="A59">
            <v>1090</v>
          </cell>
          <cell r="B59" t="str">
            <v>1 - Obtener 2400 títulos predios registrados</v>
          </cell>
        </row>
        <row r="60">
          <cell r="A60">
            <v>1111</v>
          </cell>
          <cell r="B60" t="str">
            <v>1 - Obtener 2400 títulos predios registrados</v>
          </cell>
        </row>
        <row r="61">
          <cell r="A61">
            <v>1126</v>
          </cell>
          <cell r="B61" t="str">
            <v>1 - Obtener 2400 títulos predios registrados</v>
          </cell>
        </row>
        <row r="62">
          <cell r="A62">
            <v>1127</v>
          </cell>
          <cell r="B62" t="str">
            <v>1 - Obtener 2400 títulos predios registrados</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Intrucciones"/>
      <sheetName val="PROYECTOS DE INVERSION"/>
      <sheetName val="PROYECTOS DE INVERSION (2)"/>
      <sheetName val=" Homologos FUT y CUIPO"/>
      <sheetName val="MGA"/>
      <sheetName val="TD"/>
      <sheetName val="Homologaciones"/>
    </sheetNames>
    <sheetDataSet>
      <sheetData sheetId="0"/>
      <sheetData sheetId="1"/>
      <sheetData sheetId="2"/>
      <sheetData sheetId="3"/>
      <sheetData sheetId="4"/>
      <sheetData sheetId="5">
        <row r="7990">
          <cell r="A7990" t="str">
            <v>0401</v>
          </cell>
        </row>
        <row r="7991">
          <cell r="A7991" t="str">
            <v>0406</v>
          </cell>
        </row>
        <row r="7992">
          <cell r="A7992" t="str">
            <v>0499</v>
          </cell>
        </row>
        <row r="7993">
          <cell r="A7993" t="str">
            <v>1201</v>
          </cell>
        </row>
        <row r="7994">
          <cell r="A7994" t="str">
            <v>1202</v>
          </cell>
        </row>
        <row r="7995">
          <cell r="A7995" t="str">
            <v>1203</v>
          </cell>
        </row>
        <row r="7996">
          <cell r="A7996" t="str">
            <v>1204</v>
          </cell>
        </row>
        <row r="7997">
          <cell r="A7997" t="str">
            <v>1205</v>
          </cell>
        </row>
        <row r="7998">
          <cell r="A7998" t="str">
            <v>1206</v>
          </cell>
        </row>
        <row r="7999">
          <cell r="A7999" t="str">
            <v>1207</v>
          </cell>
        </row>
        <row r="8000">
          <cell r="A8000" t="str">
            <v>1208</v>
          </cell>
        </row>
        <row r="8001">
          <cell r="A8001" t="str">
            <v>1209</v>
          </cell>
        </row>
        <row r="8002">
          <cell r="A8002" t="str">
            <v>1299</v>
          </cell>
        </row>
        <row r="8003">
          <cell r="A8003" t="str">
            <v>1702</v>
          </cell>
        </row>
        <row r="8004">
          <cell r="A8004" t="str">
            <v>1703</v>
          </cell>
        </row>
        <row r="8005">
          <cell r="A8005" t="str">
            <v>1704</v>
          </cell>
        </row>
        <row r="8006">
          <cell r="A8006" t="str">
            <v>1705</v>
          </cell>
        </row>
        <row r="8007">
          <cell r="A8007" t="str">
            <v>1706</v>
          </cell>
        </row>
        <row r="8008">
          <cell r="A8008" t="str">
            <v>1707</v>
          </cell>
        </row>
        <row r="8009">
          <cell r="A8009" t="str">
            <v>1708</v>
          </cell>
        </row>
        <row r="8010">
          <cell r="A8010" t="str">
            <v>1709</v>
          </cell>
        </row>
        <row r="8011">
          <cell r="A8011" t="str">
            <v>1799</v>
          </cell>
        </row>
        <row r="8012">
          <cell r="A8012" t="str">
            <v>1903</v>
          </cell>
        </row>
        <row r="8013">
          <cell r="A8013" t="str">
            <v>1905</v>
          </cell>
        </row>
        <row r="8014">
          <cell r="A8014" t="str">
            <v>1906</v>
          </cell>
        </row>
        <row r="8015">
          <cell r="A8015" t="str">
            <v>1999</v>
          </cell>
        </row>
        <row r="8016">
          <cell r="A8016" t="str">
            <v>2101</v>
          </cell>
        </row>
        <row r="8017">
          <cell r="A8017" t="str">
            <v>2102</v>
          </cell>
        </row>
        <row r="8018">
          <cell r="A8018" t="str">
            <v>2103</v>
          </cell>
        </row>
        <row r="8019">
          <cell r="A8019" t="str">
            <v>2104</v>
          </cell>
        </row>
        <row r="8020">
          <cell r="A8020" t="str">
            <v>2105</v>
          </cell>
        </row>
        <row r="8021">
          <cell r="A8021" t="str">
            <v>2106</v>
          </cell>
        </row>
        <row r="8022">
          <cell r="A8022" t="str">
            <v>2199</v>
          </cell>
        </row>
        <row r="8023">
          <cell r="A8023" t="str">
            <v>2201</v>
          </cell>
        </row>
        <row r="8024">
          <cell r="A8024" t="str">
            <v>2202</v>
          </cell>
        </row>
        <row r="8025">
          <cell r="A8025" t="str">
            <v>2299</v>
          </cell>
        </row>
        <row r="8026">
          <cell r="A8026" t="str">
            <v>2301</v>
          </cell>
        </row>
        <row r="8027">
          <cell r="A8027" t="str">
            <v>2302</v>
          </cell>
        </row>
        <row r="8028">
          <cell r="A8028" t="str">
            <v>2399</v>
          </cell>
        </row>
        <row r="8029">
          <cell r="A8029" t="str">
            <v>2401</v>
          </cell>
        </row>
        <row r="8030">
          <cell r="A8030" t="str">
            <v>2402</v>
          </cell>
        </row>
        <row r="8031">
          <cell r="A8031" t="str">
            <v>2403</v>
          </cell>
        </row>
        <row r="8032">
          <cell r="A8032" t="str">
            <v>2404</v>
          </cell>
        </row>
        <row r="8033">
          <cell r="A8033" t="str">
            <v>2405</v>
          </cell>
        </row>
        <row r="8034">
          <cell r="A8034" t="str">
            <v>2406</v>
          </cell>
        </row>
        <row r="8035">
          <cell r="A8035" t="str">
            <v>2407</v>
          </cell>
        </row>
        <row r="8036">
          <cell r="A8036" t="str">
            <v>2408</v>
          </cell>
        </row>
        <row r="8037">
          <cell r="A8037" t="str">
            <v>2409</v>
          </cell>
        </row>
        <row r="8038">
          <cell r="A8038" t="str">
            <v>2410</v>
          </cell>
        </row>
        <row r="8039">
          <cell r="A8039" t="str">
            <v>2499</v>
          </cell>
        </row>
        <row r="8040">
          <cell r="A8040" t="str">
            <v>2501</v>
          </cell>
        </row>
        <row r="8041">
          <cell r="A8041" t="str">
            <v>2502</v>
          </cell>
        </row>
        <row r="8042">
          <cell r="A8042" t="str">
            <v>2503</v>
          </cell>
        </row>
        <row r="8043">
          <cell r="A8043" t="str">
            <v>2504</v>
          </cell>
        </row>
        <row r="8044">
          <cell r="A8044" t="str">
            <v>2599</v>
          </cell>
        </row>
        <row r="8045">
          <cell r="A8045" t="str">
            <v>3201</v>
          </cell>
        </row>
        <row r="8046">
          <cell r="A8046" t="str">
            <v>3202</v>
          </cell>
        </row>
        <row r="8047">
          <cell r="A8047" t="str">
            <v>3203</v>
          </cell>
        </row>
        <row r="8048">
          <cell r="A8048" t="str">
            <v>3204</v>
          </cell>
        </row>
        <row r="8049">
          <cell r="A8049" t="str">
            <v>3205</v>
          </cell>
        </row>
        <row r="8050">
          <cell r="A8050" t="str">
            <v>3206</v>
          </cell>
        </row>
        <row r="8051">
          <cell r="A8051" t="str">
            <v>3207</v>
          </cell>
        </row>
        <row r="8052">
          <cell r="A8052" t="str">
            <v>3208</v>
          </cell>
        </row>
        <row r="8053">
          <cell r="A8053" t="str">
            <v>3299</v>
          </cell>
        </row>
        <row r="8054">
          <cell r="A8054" t="str">
            <v>3301</v>
          </cell>
        </row>
        <row r="8055">
          <cell r="A8055" t="str">
            <v>3302</v>
          </cell>
        </row>
        <row r="8056">
          <cell r="A8056" t="str">
            <v>3399</v>
          </cell>
        </row>
        <row r="8057">
          <cell r="A8057" t="str">
            <v>3501</v>
          </cell>
        </row>
        <row r="8058">
          <cell r="A8058" t="str">
            <v>3502</v>
          </cell>
        </row>
        <row r="8059">
          <cell r="A8059" t="str">
            <v>3503</v>
          </cell>
        </row>
        <row r="8060">
          <cell r="A8060" t="str">
            <v>3599</v>
          </cell>
        </row>
        <row r="8061">
          <cell r="A8061" t="str">
            <v>3601</v>
          </cell>
        </row>
        <row r="8062">
          <cell r="A8062" t="str">
            <v>3602</v>
          </cell>
        </row>
        <row r="8063">
          <cell r="A8063" t="str">
            <v>3603</v>
          </cell>
        </row>
        <row r="8064">
          <cell r="A8064" t="str">
            <v>3604</v>
          </cell>
        </row>
        <row r="8065">
          <cell r="A8065" t="str">
            <v>3605</v>
          </cell>
        </row>
        <row r="8066">
          <cell r="A8066" t="str">
            <v>3699</v>
          </cell>
        </row>
        <row r="8067">
          <cell r="A8067" t="str">
            <v>3905</v>
          </cell>
        </row>
        <row r="8068">
          <cell r="A8068" t="str">
            <v>3906</v>
          </cell>
        </row>
        <row r="8069">
          <cell r="A8069" t="str">
            <v>3999</v>
          </cell>
        </row>
        <row r="8070">
          <cell r="A8070" t="str">
            <v>4001</v>
          </cell>
        </row>
        <row r="8071">
          <cell r="A8071" t="str">
            <v>4002</v>
          </cell>
        </row>
        <row r="8072">
          <cell r="A8072" t="str">
            <v>4003</v>
          </cell>
        </row>
        <row r="8073">
          <cell r="A8073" t="str">
            <v>4099</v>
          </cell>
        </row>
        <row r="8074">
          <cell r="A8074" t="str">
            <v>4101</v>
          </cell>
        </row>
        <row r="8075">
          <cell r="A8075" t="str">
            <v>4102</v>
          </cell>
        </row>
        <row r="8076">
          <cell r="A8076" t="str">
            <v>4103</v>
          </cell>
        </row>
        <row r="8077">
          <cell r="A8077" t="str">
            <v>4104</v>
          </cell>
        </row>
        <row r="8078">
          <cell r="A8078" t="str">
            <v>4199</v>
          </cell>
        </row>
        <row r="8079">
          <cell r="A8079" t="str">
            <v>4301</v>
          </cell>
        </row>
        <row r="8080">
          <cell r="A8080" t="str">
            <v>4302</v>
          </cell>
        </row>
        <row r="8081">
          <cell r="A8081" t="str">
            <v>4399</v>
          </cell>
        </row>
        <row r="8082">
          <cell r="A8082" t="str">
            <v>4501</v>
          </cell>
        </row>
        <row r="8083">
          <cell r="A8083" t="str">
            <v>4502</v>
          </cell>
        </row>
        <row r="8084">
          <cell r="A8084" t="str">
            <v>4503</v>
          </cell>
        </row>
        <row r="8085">
          <cell r="A8085" t="str">
            <v>4599</v>
          </cell>
        </row>
      </sheetData>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TD METAS"/>
      <sheetName val="POS-PRE"/>
      <sheetName val="POS-PRE Forta"/>
      <sheetName val="FONDOS"/>
      <sheetName val="Listas"/>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ristian Camilo Rodriguez Melo" refreshedDate="45518.387765740743" createdVersion="6" refreshedVersion="6" minRefreshableVersion="3" recordCount="542">
  <cacheSource type="worksheet">
    <worksheetSource ref="A7:AR549" sheet="CONSOLIDADO"/>
  </cacheSource>
  <cacheFields count="44">
    <cacheField name="No. LÍNEA" numFmtId="0">
      <sharedItems containsSemiMixedTypes="0" containsString="0" containsNumber="1" containsInteger="1" minValue="1" maxValue="133"/>
    </cacheField>
    <cacheField name="LÍNEA POAI" numFmtId="0">
      <sharedItems/>
    </cacheField>
    <cacheField name="PROGRAMA FINANCIACIÓN (4 últimos BPIN)" numFmtId="0">
      <sharedItems/>
    </cacheField>
    <cacheField name="PROYECTO DE INVERSIÓN" numFmtId="0">
      <sharedItems/>
    </cacheField>
    <cacheField name="META PLAN DE DESARROLLO" numFmtId="0">
      <sharedItems/>
    </cacheField>
    <cacheField name="META PROYECTO DE INVERSIÓN" numFmtId="0">
      <sharedItems longText="1"/>
    </cacheField>
    <cacheField name="ELEMENTO PEP" numFmtId="0">
      <sharedItems/>
    </cacheField>
    <cacheField name="POSICIÓN PRESUPUESTAL" numFmtId="0">
      <sharedItems/>
    </cacheField>
    <cacheField name="FONDO DE FINANCIACIÓN" numFmtId="0">
      <sharedItems/>
    </cacheField>
    <cacheField name="DESCRIPCIÓN PROGRAMACIÓN (OBJETO CONTRACTUAL)" numFmtId="0">
      <sharedItems longText="1"/>
    </cacheField>
    <cacheField name="MODALIDAD DE SELECCIÓN" numFmtId="0">
      <sharedItems/>
    </cacheField>
    <cacheField name="CLASIFICADOR DE BIENES Y SERVICIOS ONU" numFmtId="0">
      <sharedItems containsMixedTypes="1" containsNumber="1" containsInteger="1" minValue="43211500" maxValue="93151501"/>
    </cacheField>
    <cacheField name="VALOR MENSUAL $" numFmtId="164">
      <sharedItems containsSemiMixedTypes="0" containsString="0" containsNumber="1" minValue="0" maxValue="5218533547"/>
    </cacheField>
    <cacheField name="PLAZO EJECUCIÓN CONTRATO" numFmtId="0">
      <sharedItems containsMixedTypes="1" containsNumber="1" minValue="0" maxValue="12"/>
    </cacheField>
    <cacheField name="VALOR TOTAL PROGRAMADO $" numFmtId="164">
      <sharedItems containsSemiMixedTypes="0" containsString="0" containsNumber="1" containsInteger="1" minValue="0" maxValue="5218533547"/>
    </cacheField>
    <cacheField name="FECHA ESTIMADA DE INICIO DEL PROCESO DE CONTRATACIÓN" numFmtId="0">
      <sharedItems/>
    </cacheField>
    <cacheField name="FECHA ESTIMADA DE PRESENTACIÓN DE OFERTAS" numFmtId="0">
      <sharedItems/>
    </cacheField>
    <cacheField name="ÁREA RESPONSABLE DEL PROCESO" numFmtId="0">
      <sharedItems/>
    </cacheField>
    <cacheField name="NOMBRE DEL RESPONSABLE DEL ÁREA / ORDENADOR DEL GASTO" numFmtId="0">
      <sharedItems/>
    </cacheField>
    <cacheField name="DEPENDENCIA" numFmtId="0">
      <sharedItems/>
    </cacheField>
    <cacheField name="FECHA DE RADICADO SOLICITUD EN LA OAP" numFmtId="0">
      <sharedItems containsDate="1" containsBlank="1" containsMixedTypes="1" minDate="2024-07-02T00:00:00" maxDate="2024-08-27T00:00:00"/>
    </cacheField>
    <cacheField name="RADICADO No. " numFmtId="1">
      <sharedItems containsBlank="1" containsMixedTypes="1" containsNumber="1" containsInteger="1" minValue="202411600058323" maxValue="202417000064073"/>
    </cacheField>
    <cacheField name="TIPO DE SOLICITUD" numFmtId="0">
      <sharedItems containsBlank="1"/>
    </cacheField>
    <cacheField name="TRASLADO ENTRE LÍNEAS " numFmtId="0">
      <sharedItems containsBlank="1"/>
    </cacheField>
    <cacheField name="FECHA DE RESPUESTA DE LA SOLICITUD" numFmtId="0">
      <sharedItems containsDate="1" containsBlank="1" containsMixedTypes="1" minDate="2024-07-11T00:00:00" maxDate="2024-08-19T00:00:00"/>
    </cacheField>
    <cacheField name="No. CONCEPTO DE VIABILIDAD" numFmtId="0">
      <sharedItems containsBlank="1"/>
    </cacheField>
    <cacheField name="FECHA CONCEPTO VIABILIDAD" numFmtId="0">
      <sharedItems containsNonDate="0" containsDate="1" containsString="0" containsBlank="1" minDate="2024-07-11T00:00:00" maxDate="2024-08-19T00:00:00"/>
    </cacheField>
    <cacheField name="VALOR CONCEPTO DE VIABILIDAD $" numFmtId="0">
      <sharedItems containsString="0" containsBlank="1" containsNumber="1" containsInteger="1" minValue="0" maxValue="1627102199"/>
    </cacheField>
    <cacheField name="SALDO SIN VIABILIZAR $_x000a_(Valor Programado - Valor de Concepto de Viabilidad)" numFmtId="168">
      <sharedItems containsSemiMixedTypes="0" containsString="0" containsNumber="1" containsInteger="1" minValue="0" maxValue="3591431348"/>
    </cacheField>
    <cacheField name="Nº  CERTIFICADO DE DISPONIBILIDAD PRESUPUESTAL - CDP" numFmtId="0">
      <sharedItems containsBlank="1" containsMixedTypes="1" containsNumber="1" containsInteger="1" minValue="865" maxValue="1382"/>
    </cacheField>
    <cacheField name="FECHA DEL CDP" numFmtId="0">
      <sharedItems containsNonDate="0" containsDate="1" containsString="0" containsBlank="1" minDate="2024-07-12T00:00:00" maxDate="2024-08-29T00:00:00"/>
    </cacheField>
    <cacheField name="VALOR CDP $" numFmtId="0">
      <sharedItems containsString="0" containsBlank="1" containsNumber="1" containsInteger="1" minValue="0" maxValue="1627102199"/>
    </cacheField>
    <cacheField name="SALDO SIN DISPONIBILIDAD PRESUPUESTAL $_x000a_(Valor Concepto de Viabilidad - Valor CDP)" numFmtId="168">
      <sharedItems containsSemiMixedTypes="0" containsString="0" containsNumber="1" containsInteger="1" minValue="-20000000" maxValue="911325014"/>
    </cacheField>
    <cacheField name="No. CERTIFICADO REGISTRO PRESUPUESTAL - CRP" numFmtId="0">
      <sharedItems containsBlank="1" containsMixedTypes="1" containsNumber="1" containsInteger="1" minValue="3060" maxValue="3358"/>
    </cacheField>
    <cacheField name="FECHA DEL CRP" numFmtId="0">
      <sharedItems containsNonDate="0" containsDate="1" containsString="0" containsBlank="1" minDate="2024-07-16T00:00:00" maxDate="2024-08-01T00:00:00"/>
    </cacheField>
    <cacheField name="VALOR DEL CRP $" numFmtId="0">
      <sharedItems containsString="0" containsBlank="1" containsNumber="1" containsInteger="1" minValue="79760" maxValue="150761734"/>
    </cacheField>
    <cacheField name="LIBERACIÓN DISPONIBILIDAD PRESUPUESTAL $ (Valor del CDP - Valor del RP)" numFmtId="168">
      <sharedItems containsSemiMixedTypes="0" containsString="0" containsNumber="1" containsInteger="1" minValue="0" maxValue="1627102199"/>
    </cacheField>
    <cacheField name="GIROS $" numFmtId="0">
      <sharedItems containsString="0" containsBlank="1" containsNumber="1" containsInteger="1" minValue="0" maxValue="150761734"/>
    </cacheField>
    <cacheField name="POR GIRAR $ (CRP-GIROS)" numFmtId="168">
      <sharedItems containsSemiMixedTypes="0" containsString="0" containsNumber="1" containsInteger="1" minValue="0" maxValue="72800000"/>
    </cacheField>
    <cacheField name="SALDO SIN COMPROMISO $_x000a_(Valor Programado - Valor del CRP)" numFmtId="168">
      <sharedItems containsSemiMixedTypes="0" containsString="0" containsNumber="1" containsInteger="1" minValue="0" maxValue="5218533547"/>
    </cacheField>
    <cacheField name="TIPO DE GASTO / CONTRATO" numFmtId="164">
      <sharedItems containsBlank="1"/>
    </cacheField>
    <cacheField name="No. DE ACTO ADMINISTRATIVO / FACTURA / CONTRATO" numFmtId="0">
      <sharedItems containsBlank="1" containsMixedTypes="1" containsNumber="1" containsInteger="1" minValue="6" maxValue="667"/>
    </cacheField>
    <cacheField name=" TERCERO / PROVEEDOR / CONTRATISTA" numFmtId="0">
      <sharedItems containsBlank="1"/>
    </cacheField>
    <cacheField name="OBSERVACION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42">
  <r>
    <n v="1"/>
    <s v="0090-1"/>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2199 Otros servicios jurídicos n.c.p."/>
    <s v="1-100-F001  VA-Recursos distrito"/>
    <s v="Prestar servicios profesionales para la ejecución de actividades relacionadas con la estructuración jurídica de documentos para el curso procedimientos administrativos sancionatorios contractuales, proyección de documentos para acciones judiciales y apoyar el soporte jurídico de los proyectos de inversión de la Dirección de Mejoramiento de Vivienda de la Caja de Vivienda Popular"/>
    <s v="1. Contratación directa"/>
    <n v="80111607"/>
    <n v="5930000"/>
    <s v="4,4 meses"/>
    <n v="26289667"/>
    <s v="AGOSTO"/>
    <s v="AGOSTO"/>
    <s v="DIRECCIÓN DE MEJORAMIENTO DE VIVIENDA"/>
    <s v="NELSON YOVANY JIMÉNEZ GONZÁLEZ"/>
    <s v="DIRECCIÓN DE MEJORAMIENTO DE VIVIENDA"/>
    <d v="2024-07-16T00:00:00"/>
    <n v="202414000058763"/>
    <s v="01 - Viabilización de Línea"/>
    <s v="10. No aplica"/>
    <d v="2024-07-31T00:00:00"/>
    <s v="CPF-003"/>
    <d v="2024-07-31T00:00:00"/>
    <n v="26289667"/>
    <n v="0"/>
    <m/>
    <m/>
    <m/>
    <n v="26289667"/>
    <m/>
    <m/>
    <m/>
    <n v="0"/>
    <m/>
    <n v="0"/>
    <n v="26289667"/>
    <m/>
    <m/>
    <m/>
    <m/>
  </r>
  <r>
    <n v="2"/>
    <s v="0090-2"/>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3211 Servicios de asesoría en arquitectura"/>
    <s v="1-100-F001  VA-Recursos distrito"/>
    <s v="Prestar los servicios profesionales para analizar, levantar, evaluar y gestionar la  documentación  de proyectos  postulados a la expedición de actos de reconocimiento y/o licenciamiento  en el marco  para la contribución en la formalización de vivienda de barrios legalizados y mejora en la conformación y apropiación del espacio público en Bogotá D.C. "/>
    <s v="1. Contratación directa"/>
    <n v="80111617"/>
    <n v="6935000"/>
    <s v="4,4 meses"/>
    <n v="30745167"/>
    <s v="AGOSTO"/>
    <s v="AGOSTO"/>
    <s v="DIRECCIÓN DE MEJORAMIENTO DE VIVIENDA"/>
    <s v="NELSON YOVANY JIMÉNEZ GONZÁLEZ"/>
    <s v="DIRECCIÓN DE MEJORAMIENTO DE VIVIENDA"/>
    <d v="2024-07-16T00:00:00"/>
    <n v="202414000058763"/>
    <s v="01 - Viabilización de Línea"/>
    <s v="10. No aplica"/>
    <d v="2024-07-31T00:00:00"/>
    <s v="CPF-004"/>
    <d v="2024-07-31T00:00:00"/>
    <n v="30745167"/>
    <n v="0"/>
    <m/>
    <m/>
    <m/>
    <n v="30745167"/>
    <m/>
    <m/>
    <m/>
    <n v="0"/>
    <m/>
    <n v="0"/>
    <n v="30745167"/>
    <m/>
    <m/>
    <m/>
    <m/>
  </r>
  <r>
    <n v="3"/>
    <s v="0090-3"/>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3321 Servicios de ingeniería en proyectos de construcción"/>
    <s v="1-100-F001  VA-Recursos distrito"/>
    <s v="Prestar los servicios profesionales para analizar, levantar, evaluar y gestionar la  documentación  de proyectos  postulados a la expedición de actos de reconocimiento y/o licenciamiento  en el marco  para la contribución en la formalización de vivienda de barrios legalizados y mejora en la conformación y apropiación del espacio público en Bogotá D.C. "/>
    <s v="1. Contratación directa"/>
    <n v="81101500"/>
    <n v="5507000"/>
    <s v="2,4 meses"/>
    <n v="13033233"/>
    <s v="OCTUBRE"/>
    <s v="OCTUBRE"/>
    <s v="DIRECCIÓN DE MEJORAMIENTO DE VIVIENDA"/>
    <s v="NELSON YOVANY JIMÉNEZ GONZÁLEZ"/>
    <s v="DIRECCIÓN DE MEJORAMIENTO DE VIVIENDA"/>
    <d v="2024-07-16T00:00:00"/>
    <n v="202414000058763"/>
    <s v="01 - Viabilización de Línea"/>
    <s v="10. No aplica"/>
    <d v="2024-07-31T00:00:00"/>
    <s v="CPF-005"/>
    <d v="2024-07-31T00:00:00"/>
    <n v="13033233"/>
    <n v="0"/>
    <m/>
    <m/>
    <m/>
    <n v="13033233"/>
    <m/>
    <m/>
    <m/>
    <n v="0"/>
    <m/>
    <n v="0"/>
    <n v="13033233"/>
    <m/>
    <m/>
    <m/>
    <m/>
  </r>
  <r>
    <n v="4"/>
    <s v="0090-4"/>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2199 Otros servicios jurídicos n.c.p."/>
    <s v="1-100-F001  VA-Recursos distrito"/>
    <s v="Prestar servicios profesionales para brindar apoyo jurídico en los procesos de expedición de  reconocimiento y/o licenciamiento  en el marco  para la contribución en la formalización de vivienda de barrios legalizados y mejora en la conformación y apropiación del espacio público en Bogotá D.C. "/>
    <s v="1. Contratación directa"/>
    <n v="80111607"/>
    <n v="8712000"/>
    <s v="5 meses"/>
    <n v="43321705"/>
    <s v="AGOSTO"/>
    <s v="AGOSTO"/>
    <s v="DIRECCIÓN DE MEJORAMIENTO DE VIVIENDA"/>
    <s v="NELSON YOVANY JIMÉNEZ GONZÁLEZ"/>
    <s v="DIRECCIÓN DE MEJORAMIENTO DE VIVIENDA"/>
    <d v="2024-07-19T00:00:00"/>
    <n v="202414000059743"/>
    <s v="01 - Viabilización de Línea"/>
    <s v="10. No aplica"/>
    <d v="2024-07-26T00:00:00"/>
    <s v="CPF-001"/>
    <d v="2024-07-26T00:00:00"/>
    <n v="43321705"/>
    <n v="0"/>
    <n v="1335"/>
    <d v="2024-07-31T00:00:00"/>
    <n v="43321705"/>
    <n v="0"/>
    <m/>
    <m/>
    <m/>
    <n v="43321705"/>
    <m/>
    <n v="0"/>
    <n v="43321705"/>
    <m/>
    <m/>
    <m/>
    <m/>
  </r>
  <r>
    <n v="5"/>
    <s v="0090-5"/>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3321 Servicios de ingeniería en proyectos de construcción"/>
    <s v="1-100-F001  VA-Recursos distrito"/>
    <s v="Prestar los servicios profesionales realizando el seguimiento de los procesos de diseño de proyectos  postulados a la expedición de actos de reconocimiento y/o licenciamiento  en el marco  para la contribución en la formalización de vivienda de barrios legalizados y mejora en la conformación y apropiación del espacio público en Bogotá D.C. "/>
    <s v="1. Contratación directa"/>
    <n v="81101500"/>
    <n v="5930000"/>
    <s v="4,6 meses"/>
    <n v="27278000"/>
    <s v="AGOSTO"/>
    <s v="AGOSTO"/>
    <s v="DIRECCIÓN DE MEJORAMIENTO DE VIVIENDA"/>
    <s v="NELSON YOVANY JIMÉNEZ GONZÁLEZ"/>
    <s v="DIRECCIÓN DE MEJORAMIENTO DE VIVIENDA"/>
    <d v="2024-07-16T00:00:00"/>
    <n v="202414000058763"/>
    <s v="01 - Viabilización de Línea"/>
    <s v="10. No aplica"/>
    <d v="2024-07-31T00:00:00"/>
    <s v="CPF-006"/>
    <d v="2024-07-31T00:00:00"/>
    <n v="27278000"/>
    <n v="0"/>
    <m/>
    <m/>
    <m/>
    <n v="27278000"/>
    <m/>
    <m/>
    <m/>
    <n v="0"/>
    <m/>
    <n v="0"/>
    <n v="27278000"/>
    <m/>
    <m/>
    <m/>
    <m/>
  </r>
  <r>
    <n v="6"/>
    <s v="0090-6"/>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3321 Servicios de ingeniería en proyectos de construcción"/>
    <s v="1-100-F001  VA-Recursos distrito"/>
    <s v="Prestar los servicios profesionales especializado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 "/>
    <s v="1. Contratación directa"/>
    <n v="81101500"/>
    <n v="8712000"/>
    <s v="4,9 meses"/>
    <n v="42688800"/>
    <s v="AGOSTO"/>
    <s v="AGOSTO"/>
    <s v="DIRECCIÓN DE MEJORAMIENTO DE VIVIENDA"/>
    <s v="NELSON YOVANY JIMÉNEZ GONZÁLEZ"/>
    <s v="DIRECCIÓN DE MEJORAMIENTO DE VIVIENDA"/>
    <d v="2024-07-16T00:00:00"/>
    <n v="202414000058763"/>
    <s v="01 - Viabilización de Línea"/>
    <s v="10. No aplica"/>
    <d v="2024-07-31T00:00:00"/>
    <s v="CPF-007"/>
    <d v="2024-07-31T00:00:00"/>
    <n v="42688800"/>
    <n v="0"/>
    <m/>
    <m/>
    <m/>
    <n v="42688800"/>
    <m/>
    <m/>
    <m/>
    <n v="0"/>
    <m/>
    <n v="0"/>
    <n v="42688800"/>
    <m/>
    <m/>
    <m/>
    <m/>
  </r>
  <r>
    <n v="7"/>
    <s v="0090-7"/>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2199 Otros servicios jurídicos n.c.p."/>
    <s v="1-100-F001  VA-Recursos distrito"/>
    <s v="Prestar servicios profesionales para brindar apoyo jurídico en los procesos de expedicion de  reconocimiento y/o licenciamiento  en el marco  para la contribución en la formalización de vivienda de barrios legalizados y mejora en la conformación y apropiación del espacio público en Bogotá D.C. "/>
    <s v="1. Contratación directa"/>
    <n v="80111607"/>
    <n v="8553000"/>
    <s v="4,6 meses"/>
    <n v="39058700"/>
    <s v="AGOSTO"/>
    <s v="AGOSTO"/>
    <s v="DIRECCIÓN DE MEJORAMIENTO DE VIVIENDA"/>
    <s v="NELSON YOVANY JIMÉNEZ GONZÁLEZ"/>
    <s v="DIRECCIÓN DE MEJORAMIENTO DE VIVIENDA"/>
    <d v="2024-07-16T00:00:00"/>
    <n v="202414000058763"/>
    <s v="01 - Viabilización de Línea"/>
    <s v="10. No aplica"/>
    <d v="2024-07-31T00:00:00"/>
    <s v="CPF-008"/>
    <d v="2024-07-31T00:00:00"/>
    <n v="39058700"/>
    <n v="0"/>
    <m/>
    <m/>
    <m/>
    <n v="39058700"/>
    <m/>
    <m/>
    <m/>
    <n v="0"/>
    <m/>
    <n v="0"/>
    <n v="39058700"/>
    <m/>
    <m/>
    <m/>
    <m/>
  </r>
  <r>
    <n v="8"/>
    <s v="0090-8"/>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4520 Servicios de archivos"/>
    <s v="1-100-F001  VA-Recursos distrito"/>
    <s v="Prestar los servicios profesionales para apoyar el proceso de Asistencia Técnica, repartir, controlar y actualizar  la información que se genera en la radicación de los proyectos postulados a los diferentes programas de mejoramiento de vivienda,  de conformidad con sus competencias, en el marco para la contribución en la formalización de vivienda de barrios legalizados y mejora en la conformación y apropiación del espacio público en Bogotá D.C."/>
    <s v="1. Contratación directa"/>
    <n v="80111600"/>
    <n v="5507000"/>
    <s v="5,2 meses"/>
    <n v="28452833"/>
    <s v="JULIO"/>
    <s v="AGOSTO"/>
    <s v="DIRECCIÓN DE MEJORAMIENTO DE VIVIENDA"/>
    <s v="NELSON YOVANY JIMÉNEZ GONZÁLEZ"/>
    <s v="DIRECCIÓN DE MEJORAMIENTO DE VIVIENDA"/>
    <d v="2024-07-16T00:00:00"/>
    <n v="202414000058763"/>
    <s v="01 - Viabilización de Línea"/>
    <s v="10. No aplica"/>
    <d v="2024-07-31T00:00:00"/>
    <s v="CPF-009"/>
    <d v="2024-07-31T00:00:00"/>
    <n v="28452833"/>
    <n v="0"/>
    <m/>
    <m/>
    <m/>
    <n v="28452833"/>
    <m/>
    <m/>
    <m/>
    <n v="0"/>
    <m/>
    <n v="0"/>
    <n v="28452833"/>
    <m/>
    <m/>
    <m/>
    <m/>
  </r>
  <r>
    <n v="9"/>
    <s v="0090-9"/>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3211 Servicios de asesoría en arquitectura"/>
    <s v="1-100-F001  VA-Recursos distrito"/>
    <s v="Prestar los servicios profesionales especializados para realizar seguimiento, revisión, evaluación y apropiación, de los diferentes proyectos postulados a los programas de mejoramiento de vivienda que gestiona la Dirección de Mejoramiento de Vivienda, mediante los instrumentos normativos vigentes."/>
    <s v="1. Contratación directa"/>
    <n v="80111617"/>
    <n v="8712000"/>
    <s v="4,9 meses"/>
    <n v="42979200"/>
    <s v="AGOSTO"/>
    <s v="AGOSTO"/>
    <s v="DIRECCIÓN DE MEJORAMIENTO DE VIVIENDA"/>
    <s v="NELSON YOVANY JIMÉNEZ GONZÁLEZ"/>
    <s v="DIRECCIÓN DE MEJORAMIENTO DE VIVIENDA"/>
    <d v="2024-07-16T00:00:00"/>
    <n v="202414000058763"/>
    <s v="01 - Viabilización de Línea"/>
    <s v="10. No aplica"/>
    <d v="2024-07-31T00:00:00"/>
    <s v="CPF-010"/>
    <d v="2024-07-31T00:00:00"/>
    <n v="42979200"/>
    <n v="0"/>
    <m/>
    <m/>
    <m/>
    <n v="42979200"/>
    <m/>
    <m/>
    <m/>
    <n v="0"/>
    <m/>
    <n v="0"/>
    <n v="42979200"/>
    <m/>
    <m/>
    <m/>
    <m/>
  </r>
  <r>
    <n v="10"/>
    <s v="0090-10"/>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3321 Servicios de ingeniería en proyectos de construcción"/>
    <s v="1-100-F001  VA-Recursos distrito"/>
    <s v="Prestar los servicios profesionales para realizar la revisión de requisitos técnicos a través de los análisis cartográficos de los predios priorizados en las diferentes etapas  que se generen  en el marco  para la contribución en la formalización de vivienda de barrios legalizados y mejora en la conformación y apropiación del espacio público en Bogotá D.C. "/>
    <s v="1. Contratación directa"/>
    <n v="81101500"/>
    <n v="6500000"/>
    <s v="4,4 meses"/>
    <n v="28816667"/>
    <s v="AGOSTO"/>
    <s v="AGOSTO"/>
    <s v="DIRECCIÓN DE MEJORAMIENTO DE VIVIENDA"/>
    <s v="NELSON YOVANY JIMÉNEZ GONZÁLEZ"/>
    <s v="DIRECCIÓN DE MEJORAMIENTO DE VIVIENDA"/>
    <d v="2024-07-16T00:00:00"/>
    <n v="202414000058763"/>
    <s v="01 - Viabilización de Línea"/>
    <s v="10. No aplica"/>
    <d v="2024-07-31T00:00:00"/>
    <s v="CPF-011"/>
    <d v="2024-07-31T00:00:00"/>
    <n v="28816667"/>
    <n v="0"/>
    <m/>
    <m/>
    <m/>
    <n v="28816667"/>
    <m/>
    <m/>
    <m/>
    <n v="0"/>
    <m/>
    <n v="0"/>
    <n v="28816667"/>
    <m/>
    <m/>
    <m/>
    <m/>
  </r>
  <r>
    <n v="11"/>
    <s v="0090-11"/>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2199 Otros servicios jurídicos n.c.p."/>
    <s v="1-100-F001  VA-Recursos distrito"/>
    <s v=" Prestar servicios profesionales desde el componente jurídico a las actividades de la Dirección de Mejoramiento de vivienda  en el marco de sus  funciones  y competencias "/>
    <s v="1. Contratación directa"/>
    <n v="80111607"/>
    <n v="5507000"/>
    <s v="4,8 meses"/>
    <n v="26617167"/>
    <s v="AGOSTO"/>
    <s v="AGOSTO"/>
    <s v="DIRECCIÓN DE MEJORAMIENTO DE VIVIENDA"/>
    <s v="NELSON YOVANY JIMÉNEZ GONZÁLEZ"/>
    <s v="DIRECCIÓN DE MEJORAMIENTO DE VIVIENDA"/>
    <d v="2024-07-16T00:00:00"/>
    <n v="202414000058763"/>
    <s v="01 - Viabilización de Línea"/>
    <s v="10. No aplica"/>
    <d v="2024-07-31T00:00:00"/>
    <s v="CPF-014"/>
    <d v="2024-08-07T00:00:00"/>
    <n v="26617167"/>
    <n v="0"/>
    <m/>
    <m/>
    <m/>
    <n v="26617167"/>
    <m/>
    <m/>
    <m/>
    <n v="0"/>
    <m/>
    <n v="0"/>
    <n v="26617167"/>
    <m/>
    <m/>
    <m/>
    <m/>
  </r>
  <r>
    <n v="12"/>
    <s v="0090-12"/>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3211 Servicios de asesoría en arquitectura"/>
    <s v="1-100-F001  VA-Recursos distrito"/>
    <s v="Prestar los servicios profesionale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 "/>
    <s v="1. Contratación directa"/>
    <n v="80111617"/>
    <n v="5507000"/>
    <s v="4,9 meses"/>
    <n v="27167867"/>
    <s v="AGOSTO"/>
    <s v="AGOSTO"/>
    <s v="DIRECCIÓN DE MEJORAMIENTO DE VIVIENDA"/>
    <s v="NELSON YOVANY JIMÉNEZ GONZÁLEZ"/>
    <s v="DIRECCIÓN DE MEJORAMIENTO DE VIVIENDA"/>
    <d v="2024-07-16T00:00:00"/>
    <n v="202414000058763"/>
    <s v="01 - Viabilización de Línea"/>
    <s v="10. No aplica"/>
    <d v="2024-07-31T00:00:00"/>
    <s v="CPF-012"/>
    <d v="2024-07-31T00:00:00"/>
    <n v="27167867"/>
    <n v="0"/>
    <m/>
    <m/>
    <m/>
    <n v="27167867"/>
    <m/>
    <m/>
    <m/>
    <n v="0"/>
    <m/>
    <n v="0"/>
    <n v="27167867"/>
    <m/>
    <m/>
    <m/>
    <m/>
  </r>
  <r>
    <n v="13"/>
    <s v="0090-13"/>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1219 Servicios de investigación básica en otras ciencias sociales y humanidades"/>
    <s v="1-100-F001  VA-Recursos distrito"/>
    <s v="Prestar servicios profesionales para brindar acompañamiento social a las actividades  desarrolladas  en el marco de los programas de la Direccion de Mejoramiento de vivienda"/>
    <s v="1. Contratación directa"/>
    <n v="93141500"/>
    <n v="5507000"/>
    <s v="4,6 meses"/>
    <n v="25148633"/>
    <s v="AGOSTO"/>
    <s v="AGOSTO"/>
    <s v="DIRECCIÓN DE MEJORAMIENTO DE VIVIENDA"/>
    <s v="NELSON YOVANY JIMÉNEZ GONZÁLEZ"/>
    <s v="DIRECCIÓN DE MEJORAMIENTO DE VIVIENDA"/>
    <m/>
    <m/>
    <m/>
    <m/>
    <m/>
    <m/>
    <m/>
    <m/>
    <n v="25148633"/>
    <m/>
    <m/>
    <m/>
    <n v="0"/>
    <m/>
    <m/>
    <m/>
    <n v="0"/>
    <m/>
    <n v="0"/>
    <n v="25148633"/>
    <m/>
    <m/>
    <m/>
    <m/>
  </r>
  <r>
    <n v="14"/>
    <s v="0090-14"/>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3211 Servicios de asesoría en arquitectura"/>
    <s v="1-100-F001  VA-Recursos distrito"/>
    <s v="Prestar los servicios profesionale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 "/>
    <s v="1. Contratación directa"/>
    <n v="80111617"/>
    <n v="5930000"/>
    <s v="4,6 meses"/>
    <n v="27080334"/>
    <s v="AGOSTO"/>
    <s v="AGOSTO"/>
    <s v="DIRECCIÓN DE MEJORAMIENTO DE VIVIENDA"/>
    <s v="NELSON YOVANY JIMÉNEZ GONZÁLEZ"/>
    <s v="DIRECCIÓN DE MEJORAMIENTO DE VIVIENDA"/>
    <d v="2024-07-16T00:00:00"/>
    <n v="202414000058763"/>
    <s v="01 - Viabilización de Línea"/>
    <s v="10. No aplica"/>
    <d v="2024-07-31T00:00:00"/>
    <s v="CPF-013"/>
    <d v="2024-07-31T00:00:00"/>
    <n v="27080334"/>
    <n v="0"/>
    <m/>
    <m/>
    <m/>
    <n v="27080334"/>
    <m/>
    <m/>
    <m/>
    <n v="0"/>
    <m/>
    <n v="0"/>
    <n v="27080334"/>
    <m/>
    <m/>
    <m/>
    <m/>
  </r>
  <r>
    <n v="15"/>
    <s v="0090-15"/>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883321 Servicios de ingeniería en proyectos de construcción"/>
    <s v="1-100-F001  VA-Recursos distrito"/>
    <s v="Prestar los servicios profesionales especializado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
    <s v="1. Contratación directa"/>
    <n v="81101500"/>
    <n v="8712000"/>
    <s v="4,6 meses"/>
    <n v="40365600"/>
    <s v="AGOSTO"/>
    <s v="AGOSTO"/>
    <s v="DIRECCIÓN DE MEJORAMIENTO DE VIVIENDA"/>
    <s v="NELSON YOVANY JIMÉNEZ GONZÁLEZ"/>
    <s v="DIRECCIÓN DE MEJORAMIENTO DE VIVIENDA"/>
    <d v="2024-07-19T00:00:00"/>
    <n v="202414000059743"/>
    <s v="01 - Viabilización de Línea"/>
    <s v="10. No aplica"/>
    <d v="2024-07-26T00:00:00"/>
    <s v="CPF-002"/>
    <d v="2024-07-26T00:00:00"/>
    <n v="40365600"/>
    <n v="0"/>
    <n v="1337"/>
    <d v="2024-07-31T00:00:00"/>
    <n v="40365600"/>
    <n v="0"/>
    <m/>
    <m/>
    <m/>
    <n v="40365600"/>
    <m/>
    <n v="0"/>
    <n v="40365600"/>
    <m/>
    <m/>
    <m/>
    <m/>
  </r>
  <r>
    <n v="16"/>
    <s v="0090-16"/>
    <s v="O230117400120240090"/>
    <s v="0090 - Contribución en la formalización de vivienda de barrios legalizados y mejora en la conformación y apropiación del espacio público en Bogotá D.C"/>
    <s v="Expedir 2.000 Actos de Reconocimiento y/o Licencias de construcción de viviendas de estratos 1 y 2 por parte de la Curaduría Pública Social"/>
    <s v="3. Expedir 2.000 actos de reconocimiento en barrios legalizados urbanísticamente, a través de la Curaduría pública social en barrios de estrato 1 y 2 "/>
    <s v="PM/0208/0105/40010040090"/>
    <s v="O232020200771541 Servicios fiduciarios"/>
    <s v="3-400-F002  RF-Administrados de libre destinación"/>
    <s v="Recursos sin situación de fondos en la fiducia en el programa"/>
    <s v="10. No aplica"/>
    <s v="No aplica"/>
    <n v="1416908"/>
    <s v="1 mes"/>
    <n v="1416908"/>
    <s v="AGOSTO"/>
    <s v="SEPTIEMBRE"/>
    <s v="DIRECCIÓN DE MEJORAMIENTO DE VIVIENDA"/>
    <s v="NELSON YOVANY JIMÉNEZ GONZÁLEZ"/>
    <s v="DIRECCIÓN DE MEJORAMIENTO DE VIVIENDA"/>
    <m/>
    <m/>
    <m/>
    <m/>
    <m/>
    <m/>
    <m/>
    <m/>
    <n v="1416908"/>
    <m/>
    <m/>
    <m/>
    <n v="0"/>
    <m/>
    <m/>
    <m/>
    <n v="0"/>
    <m/>
    <n v="0"/>
    <n v="1416908"/>
    <m/>
    <m/>
    <m/>
    <m/>
  </r>
  <r>
    <n v="1"/>
    <s v="0174-1"/>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421 Servicios de topografía del suelo"/>
    <s v="1-100-F001 VA-Recursos distrito"/>
    <s v="Ahorro del 10% para la reducción del gasto en contratos de prestación de servicios profesionales y de apoyo a la gestión en cumplimiento del artículo 6 del Decreto 062 de 2024. "/>
    <s v="10. No aplica"/>
    <s v="No aplica"/>
    <n v="298784738"/>
    <s v="No aplica"/>
    <n v="298784738"/>
    <s v="NO APLICA"/>
    <s v="NO APLICA"/>
    <s v="DIRECCIÓN DE URBANIZACIONES Y TITULACIÓN"/>
    <s v="EDITH GÓMEZ BAUTISTA ( E )"/>
    <s v="DIRECCIÓN DE URBANIZACIONES Y TITULACIÓN"/>
    <d v="2024-07-18T00:00:00"/>
    <n v="202413000059173"/>
    <s v="01 - Viabilización de Línea"/>
    <s v="N/A"/>
    <d v="2024-07-18T00:00:00"/>
    <s v="TIV-050"/>
    <d v="2024-07-18T00:00:00"/>
    <n v="298784738"/>
    <n v="0"/>
    <n v="1030"/>
    <d v="2024-07-19T00:00:00"/>
    <n v="298784738"/>
    <n v="0"/>
    <m/>
    <m/>
    <m/>
    <n v="298784738"/>
    <m/>
    <n v="0"/>
    <n v="298784738"/>
    <m/>
    <m/>
    <m/>
    <m/>
  </r>
  <r>
    <n v="2"/>
    <s v="0174-2"/>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771541 Servicios fiduciarios"/>
    <s v="3-400-F002  RF-Administrados de libre destinación"/>
    <s v="Apropiación rendimientos financieros Fiducia"/>
    <s v="10. No aplica"/>
    <s v="No aplica"/>
    <n v="2305253090"/>
    <n v="1"/>
    <n v="2305253090"/>
    <s v="NO APLICA"/>
    <s v="NO APLICA"/>
    <s v="DIRECCIÓN DE URBANIZACIONES Y TITULACIÓN"/>
    <s v="EDITH GÓMEZ BAUTISTA ( E )"/>
    <s v="DIRECCIÓN DE URBANIZACIONES Y TITULACIÓN"/>
    <m/>
    <m/>
    <m/>
    <m/>
    <m/>
    <m/>
    <m/>
    <m/>
    <n v="2305253090"/>
    <m/>
    <m/>
    <n v="0"/>
    <n v="0"/>
    <m/>
    <m/>
    <m/>
    <n v="0"/>
    <m/>
    <n v="0"/>
    <n v="2305253090"/>
    <m/>
    <m/>
    <m/>
    <m/>
  </r>
  <r>
    <n v="3"/>
    <s v="0174-3"/>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994239 Servicios generales de recolección de otros desechos"/>
    <s v="1-100-F001 VA-Recursos distrito"/>
    <s v="Pago de los servicios públicos relacionados con Servicios de distribución de agua por tubería de bienes inmuebles de la CVP administrados por la Dirección de Urbanizaciones y Titulación."/>
    <s v="10. No aplica"/>
    <s v="No aplica"/>
    <n v="1000000"/>
    <n v="6"/>
    <n v="1000000"/>
    <s v="JULIO"/>
    <s v="JULIO"/>
    <s v="DIRECCIÓN DE URBANIZACIONES Y TITULACIÓN"/>
    <s v="EDITH GÓMEZ BAUTISTA ( E )"/>
    <s v="DIRECCIÓN DE URBANIZACIONES Y TITULACIÓN"/>
    <d v="2024-07-17T00:00:00"/>
    <s v="202413000058833_x000a_"/>
    <s v="01 - Viabilización de Línea"/>
    <s v="N/A"/>
    <d v="2024-07-17T00:00:00"/>
    <s v="TIV-039"/>
    <d v="2024-07-17T00:00:00"/>
    <n v="1000000"/>
    <n v="0"/>
    <n v="1029"/>
    <d v="2024-07-19T00:00:00"/>
    <n v="1000000"/>
    <n v="0"/>
    <m/>
    <m/>
    <m/>
    <n v="1000000"/>
    <m/>
    <n v="0"/>
    <n v="1000000"/>
    <m/>
    <m/>
    <m/>
    <m/>
  </r>
  <r>
    <n v="4"/>
    <s v="0174-4"/>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994239 Servicios generales de recolección de otros desechos"/>
    <s v="1-100-F001 VA-Recursos distrito"/>
    <s v="Pago de los servicios públicos relacionados con Servicios de distribución de agua por tubería del Proyecto de Interés Prioritario Arboleda Santa Teresita - Sector I y II."/>
    <s v="10. No aplica"/>
    <s v="No aplica"/>
    <n v="2500000"/>
    <n v="6"/>
    <n v="2500000"/>
    <s v="JULIO"/>
    <s v="JULIO"/>
    <s v="DIRECCIÓN DE URBANIZACIONES Y TITULACIÓN"/>
    <s v="EDITH GÓMEZ BAUTISTA ( E )"/>
    <s v="DIRECCIÓN DE URBANIZACIONES Y TITULACIÓN"/>
    <d v="2024-07-17T00:00:00"/>
    <s v="202413000058833_x000a_"/>
    <s v="01 - Viabilización de Línea"/>
    <s v="N/A"/>
    <d v="2024-07-17T00:00:00"/>
    <s v="TIV-040"/>
    <d v="2024-07-17T00:00:00"/>
    <n v="2500000"/>
    <n v="0"/>
    <n v="1009"/>
    <d v="2024-07-19T00:00:00"/>
    <n v="2500000"/>
    <n v="0"/>
    <m/>
    <m/>
    <m/>
    <n v="2500000"/>
    <m/>
    <n v="0"/>
    <n v="2500000"/>
    <m/>
    <m/>
    <m/>
    <m/>
  </r>
  <r>
    <n v="5"/>
    <s v="0174-5"/>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994239 Servicios generales de recolección de otros desechos"/>
    <s v="1-100-F001 VA-Recursos distrito"/>
    <s v="Pago de los servicios públicos relacionados con Servicios de distribución de electricidad de bienes inmuebles de la CVP administrados por la Dirección de Urbanizaciones y Titulación"/>
    <s v="10. No aplica"/>
    <s v="No aplica"/>
    <n v="250000"/>
    <n v="6"/>
    <n v="250000"/>
    <s v="JULIO"/>
    <s v="JULIO"/>
    <s v="DIRECCIÓN DE URBANIZACIONES Y TITULACIÓN"/>
    <s v="EDITH GÓMEZ BAUTISTA ( E )"/>
    <s v="DIRECCIÓN DE URBANIZACIONES Y TITULACIÓN"/>
    <d v="2024-07-17T00:00:00"/>
    <s v="202413000058833_x000a_"/>
    <s v="01 - Viabilización de Línea"/>
    <s v="N/A"/>
    <d v="2024-07-17T00:00:00"/>
    <s v="TIV-041"/>
    <d v="2024-07-17T00:00:00"/>
    <n v="250000"/>
    <n v="0"/>
    <n v="1005"/>
    <d v="2024-07-19T00:00:00"/>
    <n v="250000"/>
    <n v="0"/>
    <m/>
    <m/>
    <m/>
    <n v="250000"/>
    <m/>
    <n v="0"/>
    <n v="250000"/>
    <m/>
    <m/>
    <m/>
    <m/>
  </r>
  <r>
    <n v="6"/>
    <s v="0174-6"/>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994239 Servicios generales de recolección de otros desechos"/>
    <s v="1-100-F001 VA-Recursos distrito"/>
    <s v="Pago de los servicios públicos relacionados con Servicios de distribución de electricidad del Proyecto de Interés Prioritario Arboleda Santa Teresita - Sector I y II"/>
    <s v="10. No aplica"/>
    <s v="No aplica"/>
    <n v="500000"/>
    <n v="6"/>
    <n v="500000"/>
    <s v="JULIO"/>
    <s v="JULIO"/>
    <s v="DIRECCIÓN DE URBANIZACIONES Y TITULACIÓN"/>
    <s v="EDITH GÓMEZ BAUTISTA ( E )"/>
    <s v="DIRECCIÓN DE URBANIZACIONES Y TITULACIÓN"/>
    <d v="2024-07-17T00:00:00"/>
    <s v="202413000058833_x000a_"/>
    <s v="01 - Viabilización de Línea"/>
    <s v="N/A"/>
    <d v="2024-07-17T00:00:00"/>
    <s v="TIV-042"/>
    <d v="2024-07-17T00:00:00"/>
    <n v="500000"/>
    <n v="0"/>
    <n v="1010"/>
    <d v="2024-07-19T00:00:00"/>
    <n v="500000"/>
    <n v="0"/>
    <m/>
    <m/>
    <n v="500000"/>
    <n v="0"/>
    <m/>
    <n v="500000"/>
    <n v="0"/>
    <m/>
    <m/>
    <m/>
    <m/>
  </r>
  <r>
    <n v="7"/>
    <s v="0174-7"/>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994239 Servicios generales de recolección de otros desechos"/>
    <s v="1-100-F001 VA-Recursos distrito"/>
    <s v="Pago de los servicios públicos relacionados con Servicios generales de recolección de otros desechos de bienes inmuebles de la CVP administrados por la Dirección de Urbanizaciones y Titulaciones."/>
    <s v="10. No aplica"/>
    <s v="No aplica"/>
    <n v="500000"/>
    <n v="6"/>
    <n v="500000"/>
    <s v="JULIO"/>
    <s v="JULIO"/>
    <s v="DIRECCIÓN DE URBANIZACIONES Y TITULACIÓN"/>
    <s v="EDITH GÓMEZ BAUTISTA ( E )"/>
    <s v="DIRECCIÓN DE URBANIZACIONES Y TITULACIÓN"/>
    <d v="2024-07-17T00:00:00"/>
    <s v="202413000058833_x000a_"/>
    <s v="01 - Viabilización de Línea"/>
    <s v="N/A"/>
    <d v="2024-07-17T00:00:00"/>
    <s v="TIV-043"/>
    <d v="2024-07-17T00:00:00"/>
    <n v="500000"/>
    <n v="0"/>
    <n v="1002"/>
    <d v="2024-07-19T00:00:00"/>
    <n v="500000"/>
    <n v="0"/>
    <m/>
    <m/>
    <n v="79760"/>
    <n v="420240"/>
    <m/>
    <n v="79760"/>
    <n v="420240"/>
    <m/>
    <m/>
    <m/>
    <m/>
  </r>
  <r>
    <n v="8"/>
    <s v="0174-8"/>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994239 Servicios generales de recolección de otros desechos"/>
    <s v="1-100-F001 VA-Recursos distrito"/>
    <s v="Pago de servicios públicos del Proyecto de Interés Prioritario Arboleda Santa Teresita - Sector I y II - PROMOAMBIENTAL"/>
    <s v="10. No aplica"/>
    <s v="No aplica"/>
    <n v="1000000"/>
    <n v="6"/>
    <n v="1000000"/>
    <s v="JULIO"/>
    <s v="JULIO"/>
    <s v="DIRECCIÓN DE URBANIZACIONES Y TITULACIÓN"/>
    <s v="EDITH GÓMEZ BAUTISTA ( E )"/>
    <s v="DIRECCIÓN DE URBANIZACIONES Y TITULACIÓN"/>
    <d v="2024-07-17T00:00:00"/>
    <s v="202413000058833_x000a_"/>
    <s v="01 - Viabilización de Línea"/>
    <s v="N/A"/>
    <d v="2024-07-17T00:00:00"/>
    <s v="TIV-044"/>
    <d v="2024-07-17T00:00:00"/>
    <n v="1000000"/>
    <n v="0"/>
    <n v="1011"/>
    <d v="2024-07-19T00:00:00"/>
    <n v="1000000"/>
    <n v="0"/>
    <m/>
    <m/>
    <m/>
    <n v="1000000"/>
    <m/>
    <n v="0"/>
    <n v="1000000"/>
    <m/>
    <m/>
    <m/>
    <m/>
  </r>
  <r>
    <n v="9"/>
    <s v="0174-9"/>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994239 Servicios generales de recolección de otros desechos"/>
    <s v="1-100-F001 VA-Recursos distrito"/>
    <s v="Pago de servicios públicos del Proyecto de Interés Prioritario Arboleda Santa Teresita - Sector I y II - VANTI"/>
    <s v="10. No aplica"/>
    <s v="No aplica"/>
    <n v="900000"/>
    <n v="6"/>
    <n v="900000"/>
    <s v="JULIO"/>
    <s v="JULIO"/>
    <s v="DIRECCIÓN DE URBANIZACIONES Y TITULACIÓN"/>
    <s v="EDITH GÓMEZ BAUTISTA ( E )"/>
    <s v="DIRECCIÓN DE URBANIZACIONES Y TITULACIÓN"/>
    <d v="2024-07-17T00:00:00"/>
    <s v="202413000058833_x000a_"/>
    <s v="01 - Viabilización de Línea"/>
    <s v="N/A"/>
    <d v="2024-07-17T00:00:00"/>
    <s v="TIV-045"/>
    <d v="2024-07-17T00:00:00"/>
    <n v="900000"/>
    <n v="0"/>
    <n v="1012"/>
    <d v="2024-07-19T00:00:00"/>
    <n v="900000"/>
    <n v="0"/>
    <m/>
    <m/>
    <n v="900000"/>
    <n v="0"/>
    <m/>
    <n v="900000"/>
    <n v="0"/>
    <m/>
    <m/>
    <m/>
    <m/>
  </r>
  <r>
    <n v="10"/>
    <s v="0174-10"/>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1020200501 Aportes generales al sistema de riesgos laborales públicos"/>
    <s v="1-100-F001 VA-Recursos distrito"/>
    <s v="Realizar el Pago ARL contratistas nivel V"/>
    <s v="10. No aplica"/>
    <s v="No aplica"/>
    <n v="811000"/>
    <n v="8"/>
    <n v="811000"/>
    <s v="JULIO"/>
    <s v="JULIO"/>
    <s v="DIRECCIÓN DE URBANIZACIONES Y TITULACIÓN"/>
    <s v="EDITH GÓMEZ BAUTISTA ( E )"/>
    <s v="DIRECCIÓN DE URBANIZACIONES Y TITULACIÓN"/>
    <d v="2024-07-17T00:00:00"/>
    <s v="202413000058833_x000a_"/>
    <s v="01 - Viabilización de Línea"/>
    <s v="N/A"/>
    <d v="2024-07-17T00:00:00"/>
    <s v="TIV-046"/>
    <d v="2024-07-17T00:00:00"/>
    <n v="811000"/>
    <n v="0"/>
    <n v="1013"/>
    <d v="2024-07-19T00:00:00"/>
    <n v="811000"/>
    <n v="0"/>
    <m/>
    <m/>
    <m/>
    <n v="811000"/>
    <m/>
    <n v="0"/>
    <n v="811000"/>
    <m/>
    <m/>
    <m/>
    <m/>
  </r>
  <r>
    <n v="11"/>
    <s v="0174-11"/>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30 Servicios de documentación y certificación jurídica"/>
    <s v="1-100-F001 VA-Recursos distrito"/>
    <s v="Realizar el pago de gastos notariales, regitro y de beneficencia que resulten de la suscripción de escrituras públicas y/o resoluciones de los diferentes procesos ejecutados por la Dirección de Urbanizaciones y Titulación predial."/>
    <s v="10. No aplica"/>
    <s v="No aplica"/>
    <n v="750000"/>
    <n v="12"/>
    <n v="750000"/>
    <s v="JULIO"/>
    <s v="JULIO"/>
    <s v="DIRECCIÓN DE URBANIZACIONES Y TITULACIÓN"/>
    <s v="EDITH GÓMEZ BAUTISTA ( E )"/>
    <s v="DIRECCIÓN DE URBANIZACIONES Y TITULACIÓN"/>
    <d v="2024-07-17T00:00:00"/>
    <s v="202413000058833_x000a_"/>
    <s v="01 - Viabilización de Línea"/>
    <s v="N/A"/>
    <d v="2024-07-17T00:00:00"/>
    <s v="TIV-047"/>
    <d v="2024-07-17T00:00:00"/>
    <n v="750000"/>
    <n v="0"/>
    <n v="1014"/>
    <d v="2024-07-19T00:00:00"/>
    <n v="750000"/>
    <n v="0"/>
    <m/>
    <m/>
    <m/>
    <n v="750000"/>
    <m/>
    <n v="0"/>
    <n v="750000"/>
    <m/>
    <m/>
    <m/>
    <m/>
  </r>
  <r>
    <n v="12"/>
    <s v="0174-12"/>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30 Servicios de documentación y certificación jurídica"/>
    <s v="1-100-F001 VA-Recursos distrito"/>
    <s v="Sufragar gastos de beneficencia, registro títulos por mecanismo de transferencias y gastos de resciliación"/>
    <s v="10. No aplica"/>
    <s v="No aplica"/>
    <n v="2000000"/>
    <n v="4"/>
    <n v="2000000"/>
    <s v="JULIO"/>
    <s v="JULIO"/>
    <s v="DIRECCIÓN DE URBANIZACIONES Y TITULACIÓN"/>
    <s v="EDITH GÓMEZ BAUTISTA ( E )"/>
    <s v="DIRECCIÓN DE URBANIZACIONES Y TITULACIÓN"/>
    <d v="2024-07-17T00:00:00"/>
    <s v="202413000058833_x000a_"/>
    <s v="01 - Viabilización de Línea"/>
    <s v="N/A"/>
    <d v="2024-07-17T00:00:00"/>
    <s v="TIV-048"/>
    <d v="2024-07-17T00:00:00"/>
    <n v="2000000"/>
    <n v="0"/>
    <n v="1015"/>
    <d v="2024-07-19T00:00:00"/>
    <n v="2000000"/>
    <n v="0"/>
    <m/>
    <m/>
    <m/>
    <n v="2000000"/>
    <m/>
    <n v="0"/>
    <n v="2000000"/>
    <m/>
    <m/>
    <m/>
    <m/>
  </r>
  <r>
    <n v="13"/>
    <s v="0174-13"/>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63202 Publicaciones de documentos de carácter oficial"/>
    <s v="1-100-F001 VA-Recursos distrito"/>
    <s v="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
    <s v="7. Mínima cuantía"/>
    <n v="82101504"/>
    <n v="21235260.199999999"/>
    <n v="1"/>
    <n v="21235260"/>
    <s v="AGOSTO"/>
    <s v="AGOSTO"/>
    <s v="DIRECCIÓN DE URBANIZACIONES Y TITULACIÓN"/>
    <s v="EDITH GÓMEZ BAUTISTA ( E )"/>
    <s v="DIRECCIÓN DE URBANIZACIONES Y TITULACIÓN"/>
    <d v="2024-07-17T00:00:00"/>
    <s v="202413000058833_x000a_"/>
    <s v="01 - Viabilización de Línea"/>
    <s v="N/A"/>
    <d v="2024-07-17T00:00:00"/>
    <s v="TIV-049"/>
    <d v="2024-07-17T00:00:00"/>
    <n v="21235260"/>
    <n v="0"/>
    <n v="1018"/>
    <d v="2024-07-19T00:00:00"/>
    <n v="21235260"/>
    <n v="0"/>
    <m/>
    <m/>
    <m/>
    <n v="21235260"/>
    <m/>
    <n v="0"/>
    <n v="21235260"/>
    <m/>
    <m/>
    <m/>
    <m/>
  </r>
  <r>
    <n v="14"/>
    <s v="0174-14"/>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2 Servicios de arquitectura para proyectos de construcciones residenciales"/>
    <s v="1-100-F001 VA-Recursos distrito"/>
    <s v="Prestar servicios profesionales requiridos por la Dirección de Urbanizaciones y Titulación para apoyar en el seguimiento y control de las obras que se ejecuten, así como en el desarrollo de las actividades que se requieran para la estructuración."/>
    <s v="1. Contratación directa"/>
    <n v="81101500"/>
    <n v="5000000"/>
    <n v="5"/>
    <n v="25000000"/>
    <s v="JULIO"/>
    <s v="JULIO"/>
    <s v="DIRECCIÓN DE URBANIZACIONES Y TITULACIÓN"/>
    <s v="EDITH GÓMEZ BAUTISTA ( E )"/>
    <s v="DIRECCIÓN DE URBANIZACIONES Y TITULACIÓN"/>
    <d v="2024-07-25T00:00:00"/>
    <n v="202413000061673"/>
    <s v="01 - Viabilización de Línea"/>
    <s v="No Aplica"/>
    <d v="2024-07-26T00:00:00"/>
    <s v="TIV-063"/>
    <d v="2024-07-26T00:00:00"/>
    <n v="25000000"/>
    <n v="0"/>
    <n v="1322"/>
    <d v="2024-07-31T00:00:00"/>
    <n v="25000000"/>
    <n v="0"/>
    <m/>
    <m/>
    <m/>
    <n v="25000000"/>
    <m/>
    <n v="0"/>
    <n v="25000000"/>
    <m/>
    <m/>
    <m/>
    <m/>
  </r>
  <r>
    <n v="15"/>
    <s v="0174-15"/>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1-100-F001 VA-Recursos distrito"/>
    <s v="Prestar  servicios profesionales desde el ambito jurídicos en las actuaciones y trámites efectuados dentro de los programas y proyectos ejecutados por la Dirección de Urbanizaciones y Titulación."/>
    <s v="1. Contratación directa"/>
    <n v="80111607"/>
    <n v="4600000"/>
    <n v="5"/>
    <n v="23000000"/>
    <s v="JULIO"/>
    <s v="JULIO"/>
    <s v="DIRECCIÓN DE URBANIZACIONES Y TITULACIÓN"/>
    <s v="EDITH GÓMEZ BAUTISTA ( E )"/>
    <s v="DIRECCIÓN DE URBANIZACIONES Y TITULACIÓN"/>
    <d v="2024-07-16T00:00:00"/>
    <n v="202413000058593"/>
    <s v="01 - Viabilización de Línea"/>
    <s v="N/A"/>
    <d v="2024-07-16T00:00:00"/>
    <s v="TIV-006"/>
    <d v="2024-07-16T00:00:00"/>
    <n v="23000000"/>
    <n v="0"/>
    <n v="977"/>
    <d v="2024-07-19T00:00:00"/>
    <n v="23000000"/>
    <n v="0"/>
    <m/>
    <m/>
    <n v="23000000"/>
    <n v="0"/>
    <m/>
    <n v="23000000"/>
    <n v="0"/>
    <m/>
    <m/>
    <m/>
    <m/>
  </r>
  <r>
    <n v="16"/>
    <s v="0174-16"/>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1219 Servicios de investigación básica en otras ciencias sociales y humanidades"/>
    <s v="1-100-F001 VA-Recursos distrito"/>
    <s v="Prestación de servicios profesionales para adelantar las gestiones sociales y levantamiento de información relativas a los usuarios de los proyectos y/o programas de la Dirección de Urbanizaciones y Titulación"/>
    <s v="1. Contratación directa"/>
    <n v="80111621"/>
    <n v="6000000"/>
    <n v="5"/>
    <n v="30000000"/>
    <s v="JULIO"/>
    <s v="JULIO"/>
    <s v="DIRECCIÓN DE URBANIZACIONES Y TITULACIÓN"/>
    <s v="EDITH GÓMEZ BAUTISTA ( E )"/>
    <s v="DIRECCIÓN DE URBANIZACIONES Y TITULACIÓN"/>
    <d v="2024-07-16T00:00:00"/>
    <n v="202413000058593"/>
    <s v="01 - Viabilización de Línea"/>
    <s v="N/A"/>
    <d v="2024-07-16T00:00:00"/>
    <s v="TIV-007"/>
    <d v="2024-07-16T00:00:00"/>
    <n v="30000000"/>
    <n v="0"/>
    <n v="986"/>
    <d v="2024-07-19T00:00:00"/>
    <n v="30000000"/>
    <n v="0"/>
    <m/>
    <m/>
    <m/>
    <n v="30000000"/>
    <m/>
    <n v="0"/>
    <n v="30000000"/>
    <m/>
    <m/>
    <m/>
    <m/>
  </r>
  <r>
    <n v="17"/>
    <s v="0174-17"/>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4520 Servicios de archivos"/>
    <s v="1-100-F001 VA-Recursos distrito"/>
    <s v="Prestar los servicios de apoyo en las actividades y trámites necesarios para el cumplimiento de las funciones de la Dirección de Urbanizaciones y Titulación en el marco de los proyectos y/o programas a su cargo."/>
    <s v="1. Contratación directa"/>
    <n v="80111601"/>
    <n v="3450000"/>
    <n v="5"/>
    <n v="17250000"/>
    <s v="JULIO"/>
    <s v="JULIO"/>
    <s v="DIRECCIÓN DE URBANIZACIONES Y TITULACIÓN"/>
    <s v="EDITH GÓMEZ BAUTISTA ( E )"/>
    <s v="DIRECCIÓN DE URBANIZACIONES Y TITULACIÓN"/>
    <d v="2024-07-16T00:00:00"/>
    <n v="202413000058593"/>
    <s v="01 - Viabilización de Línea"/>
    <s v="N/A"/>
    <d v="2024-07-16T00:00:00"/>
    <s v="TIV-008"/>
    <d v="2024-07-16T00:00:00"/>
    <n v="17250000"/>
    <n v="0"/>
    <n v="979"/>
    <d v="2024-07-19T00:00:00"/>
    <n v="17250000"/>
    <n v="0"/>
    <m/>
    <m/>
    <n v="16000000"/>
    <n v="1250000"/>
    <m/>
    <n v="16000000"/>
    <n v="1250000"/>
    <m/>
    <m/>
    <m/>
    <m/>
  </r>
  <r>
    <n v="18"/>
    <s v="0174-18"/>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1-100-F001 VA-Recursos distrito"/>
    <s v="Prestar los servicios profesionales en el ámbito jurídico para adelantar las actividades, trámites y gestiones necesarias tendientes a ejecutar los procesos y proyectos de titulación que se encuentra estructurando y ejecutando la Dirección de Urbanizaciones y Titulación."/>
    <s v="1. Contratación directa"/>
    <n v="80111607"/>
    <n v="4000000"/>
    <n v="5"/>
    <n v="20000000"/>
    <s v="JULIO"/>
    <s v="JULIO"/>
    <s v="DIRECCIÓN DE URBANIZACIONES Y TITULACIÓN"/>
    <s v="EDITH GÓMEZ BAUTISTA ( E )"/>
    <s v="DIRECCIÓN DE URBANIZACIONES Y TITULACIÓN"/>
    <d v="2024-07-16T00:00:00"/>
    <n v="202413000058593"/>
    <s v="01 - Viabilización de Línea"/>
    <s v="N/A"/>
    <d v="2024-07-16T00:00:00"/>
    <s v="TIV-009"/>
    <d v="2024-07-16T00:00:00"/>
    <n v="20000000"/>
    <n v="0"/>
    <n v="984"/>
    <d v="2024-07-19T00:00:00"/>
    <n v="20000000"/>
    <n v="0"/>
    <m/>
    <m/>
    <n v="20000000"/>
    <n v="0"/>
    <m/>
    <n v="20000000"/>
    <n v="0"/>
    <m/>
    <m/>
    <m/>
    <m/>
  </r>
  <r>
    <n v="19"/>
    <s v="0174-19"/>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422 Servicios de cartografía"/>
    <s v="1-100-F001 VA-Recursos distrito"/>
    <s v="Prestar los servicios profesionales especializados en la estructuración, ejecución y supervisión de las actividades catastral, predial, adelantadas por la Dirección de Urbanizaciones y Titulación, aplicando en todas las etapas del proceso los estándares de calidad y manejo de información cartográfica y alfanumérica que sean pertinentes."/>
    <s v="1. Contratación directa"/>
    <n v="80111614"/>
    <n v="8300000"/>
    <n v="5"/>
    <n v="41500000"/>
    <s v="JULIO"/>
    <s v="JULIO"/>
    <s v="DIRECCIÓN DE URBANIZACIONES Y TITULACIÓN"/>
    <s v="EDITH GÓMEZ BAUTISTA ( E )"/>
    <s v="DIRECCIÓN DE URBANIZACIONES Y TITULACIÓN"/>
    <d v="2024-07-16T00:00:00"/>
    <n v="202413000058593"/>
    <s v="01 - Viabilización de Línea"/>
    <s v="N/A"/>
    <d v="2024-07-16T00:00:00"/>
    <s v="TIV-010"/>
    <d v="2024-07-16T00:00:00"/>
    <n v="41500000"/>
    <n v="0"/>
    <n v="982"/>
    <d v="2024-07-19T00:00:00"/>
    <n v="41500000"/>
    <n v="0"/>
    <m/>
    <m/>
    <n v="41500000"/>
    <n v="0"/>
    <m/>
    <n v="41500000"/>
    <n v="0"/>
    <m/>
    <m/>
    <m/>
    <m/>
  </r>
  <r>
    <n v="20"/>
    <s v="0174-20"/>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111 Servicios de consultoría en gestión estratégica"/>
    <s v="1-100-F001 VA-Recursos distrito"/>
    <s v="Prestar los servicios profesionales para acompañar el desarrollo y ejecución de las gestiones administrativas, financieras y contractuales requeridas para el  desarrollo de las funciones de la Dirección de Urbanizaciones y Titulación."/>
    <s v="1. Contratación directa"/>
    <n v="80111605"/>
    <n v="5800000"/>
    <n v="5"/>
    <n v="29000000"/>
    <s v="JULIO"/>
    <s v="JULIO"/>
    <s v="DIRECCIÓN DE URBANIZACIONES Y TITULACIÓN"/>
    <s v="EDITH GÓMEZ BAUTISTA ( E )"/>
    <s v="DIRECCIÓN DE URBANIZACIONES Y TITULACIÓN"/>
    <d v="2024-07-16T00:00:00"/>
    <n v="202413000058593"/>
    <s v="01 - Viabilización de Línea"/>
    <s v="N/A"/>
    <d v="2024-07-16T00:00:00"/>
    <s v="TIV-011"/>
    <d v="2024-07-16T00:00:00"/>
    <n v="29000000"/>
    <n v="0"/>
    <n v="988"/>
    <d v="2024-07-18T00:00:00"/>
    <n v="29000000"/>
    <n v="0"/>
    <m/>
    <m/>
    <m/>
    <n v="29000000"/>
    <m/>
    <n v="0"/>
    <n v="29000000"/>
    <m/>
    <m/>
    <m/>
    <m/>
  </r>
  <r>
    <n v="21"/>
    <s v="0174-21"/>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1219 Servicios de investigación básica en otras ciencias sociales y humanidades"/>
    <s v="1-100-F001 VA-Recursos distrito"/>
    <s v="Prestar servicios de apoyo a la gestión a  la Dirección de Urbanizaciones y Titulación en los temas asociados con estudios prediales, catastrales y urbanísticos de los proyectos priorizados por el área."/>
    <s v="1. Contratación directa"/>
    <n v="80111621"/>
    <n v="3520000"/>
    <n v="5"/>
    <n v="14080000"/>
    <s v="JULIO"/>
    <s v="JULIO"/>
    <s v="DIRECCIÓN DE URBANIZACIONES Y TITULACIÓN"/>
    <s v="EDITH GÓMEZ BAUTISTA ( E )"/>
    <s v="DIRECCIÓN DE URBANIZACIONES Y TITULACIÓN"/>
    <d v="2024-07-12T00:00:00"/>
    <n v="202413000058353"/>
    <s v="03 - Modificación de Línea"/>
    <s v="A la línea 70"/>
    <d v="2024-07-16T00:00:00"/>
    <m/>
    <m/>
    <m/>
    <n v="14080000"/>
    <m/>
    <m/>
    <n v="0"/>
    <n v="0"/>
    <m/>
    <m/>
    <m/>
    <n v="0"/>
    <m/>
    <n v="0"/>
    <n v="14080000"/>
    <m/>
    <m/>
    <m/>
    <m/>
  </r>
  <r>
    <n v="22"/>
    <s v="0174-22"/>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4520 Servicios de archivos"/>
    <s v="1-100-F001 VA-Recursos distrito"/>
    <s v="Prestar servicios de apoyo a la gestión documental, correspondencia y trámites derivados, como resultado de los procesos adelantados por la Dirección de Urbanizaciones y Titulación."/>
    <s v="1. Contratación directa"/>
    <n v="80111601"/>
    <n v="3500000"/>
    <n v="5"/>
    <n v="17500000"/>
    <s v="JULIO"/>
    <s v="JULIO"/>
    <s v="DIRECCIÓN DE URBANIZACIONES Y TITULACIÓN"/>
    <s v="EDITH GÓMEZ BAUTISTA ( E )"/>
    <s v="DIRECCIÓN DE URBANIZACIONES Y TITULACIÓN"/>
    <d v="2024-07-16T00:00:00"/>
    <n v="202413000058593"/>
    <s v="01 - Viabilización de Línea"/>
    <s v="N/A"/>
    <d v="2024-07-16T00:00:00"/>
    <s v="TIV-012"/>
    <d v="2024-07-16T00:00:00"/>
    <n v="17500000"/>
    <n v="0"/>
    <n v="990"/>
    <d v="2024-07-18T00:00:00"/>
    <n v="17500000"/>
    <n v="0"/>
    <m/>
    <m/>
    <m/>
    <n v="17500000"/>
    <m/>
    <n v="0"/>
    <n v="17500000"/>
    <m/>
    <m/>
    <m/>
    <m/>
  </r>
  <r>
    <n v="23"/>
    <s v="0174-23"/>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4520 Servicios de archivos"/>
    <s v="1-100-F001 VA-Recursos distrito"/>
    <s v="Prestar servicios de apoyo a la gestión para el manejo, control y distribución de expedientes, correspondencia y archivo, así como apoyar  los demás procesos operativos adelantados por la Dirección de Urbanizaciones y Titulación."/>
    <s v="1. Contratación directa"/>
    <n v="80111601"/>
    <n v="3500000"/>
    <n v="5"/>
    <n v="17500000"/>
    <s v="JULIO"/>
    <s v="JULIO"/>
    <s v="DIRECCIÓN DE URBANIZACIONES Y TITULACIÓN"/>
    <s v="EDITH GÓMEZ BAUTISTA ( E )"/>
    <s v="DIRECCIÓN DE URBANIZACIONES Y TITULACIÓN"/>
    <d v="2024-07-16T00:00:00"/>
    <n v="202413000058593"/>
    <s v="01 - Viabilización de Línea"/>
    <s v="N/A"/>
    <d v="2024-07-16T00:00:00"/>
    <s v="TIV-013"/>
    <d v="2024-07-16T00:00:00"/>
    <n v="17500000"/>
    <n v="0"/>
    <n v="997"/>
    <d v="2024-07-19T00:00:00"/>
    <n v="17500000"/>
    <n v="0"/>
    <m/>
    <m/>
    <n v="17500000"/>
    <n v="0"/>
    <m/>
    <n v="17500000"/>
    <n v="0"/>
    <m/>
    <m/>
    <m/>
    <m/>
  </r>
  <r>
    <n v="24"/>
    <s v="0174-24"/>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5954 Servicios de preparación de documentos y otros servicios especializados de apoyo a oficina"/>
    <s v="1-100-F001 VA-Recursos distrito"/>
    <s v="Prestar servicios de apoyo a la gestión para realizar las actividades administrativas necesarias para el desarrollo de las funciones de la Dirección de Urbanizaciones y Titulación"/>
    <s v="1. Contratación directa"/>
    <n v="80111601"/>
    <n v="3500000"/>
    <n v="5"/>
    <n v="17500000"/>
    <s v="JULIO"/>
    <s v="JULIO"/>
    <s v="DIRECCIÓN DE URBANIZACIONES Y TITULACIÓN"/>
    <s v="EDITH GÓMEZ BAUTISTA ( E )"/>
    <s v="DIRECCIÓN DE URBANIZACIONES Y TITULACIÓN"/>
    <d v="2024-07-16T00:00:00"/>
    <n v="202413000058593"/>
    <s v="01 - Viabilización de Línea"/>
    <s v="N/A"/>
    <d v="2024-07-16T00:00:00"/>
    <s v="TIV-014"/>
    <d v="2024-07-16T00:00:00"/>
    <n v="17500000"/>
    <n v="0"/>
    <n v="992"/>
    <d v="2024-07-18T00:00:00"/>
    <n v="17500000"/>
    <n v="0"/>
    <m/>
    <m/>
    <m/>
    <n v="17500000"/>
    <m/>
    <n v="0"/>
    <n v="17500000"/>
    <m/>
    <m/>
    <m/>
    <m/>
  </r>
  <r>
    <n v="25"/>
    <s v="0174-25"/>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1219 Servicios de investigación básica en otras ciencias sociales y humanidades"/>
    <s v="1-100-F001 VA-Recursos distrito"/>
    <s v="Prestar servicios profesionales a la Dirección de Urbanizaciones y Titulación  en el marco del plan de gestión social, apoyando  con la atención de requerimientos, difusión y   promoción de los programas y/o proyectos que se encuentran en ejecución."/>
    <s v="1. Contratación directa"/>
    <n v="80111621"/>
    <n v="4800000"/>
    <n v="5"/>
    <n v="24000000"/>
    <s v="JULIO"/>
    <s v="JULIO"/>
    <s v="DIRECCIÓN DE URBANIZACIONES Y TITULACIÓN"/>
    <s v="EDITH GÓMEZ BAUTISTA ( E )"/>
    <s v="DIRECCIÓN DE URBANIZACIONES Y TITULACIÓN"/>
    <m/>
    <m/>
    <m/>
    <m/>
    <m/>
    <m/>
    <m/>
    <m/>
    <n v="24000000"/>
    <m/>
    <m/>
    <n v="0"/>
    <n v="0"/>
    <m/>
    <m/>
    <m/>
    <n v="0"/>
    <m/>
    <n v="0"/>
    <n v="24000000"/>
    <m/>
    <m/>
    <m/>
    <m/>
  </r>
  <r>
    <n v="26"/>
    <s v="0174-26"/>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1-100-F001 VA-Recursos distrito"/>
    <s v="Prestar servicios profesionales en el ambito jurídico para garantizar el desarrollo de los trámites requeridos que son adelantados por la Dirección de Urbanizaciones y Titulación"/>
    <s v="1. Contratación directa"/>
    <n v="80111607"/>
    <n v="6200000"/>
    <n v="5"/>
    <n v="31000000"/>
    <s v="JULIO"/>
    <s v="JULIO"/>
    <s v="DIRECCIÓN DE URBANIZACIONES Y TITULACIÓN"/>
    <s v="EDITH GÓMEZ BAUTISTA ( E )"/>
    <s v="DIRECCIÓN DE URBANIZACIONES Y TITULACIÓN"/>
    <d v="2024-07-16T00:00:00"/>
    <n v="202413000058593"/>
    <s v="01 - Viabilización de Línea"/>
    <s v="N/A"/>
    <d v="2024-07-16T00:00:00"/>
    <s v="TIV-015"/>
    <d v="2024-07-16T00:00:00"/>
    <n v="31000000"/>
    <n v="0"/>
    <n v="994"/>
    <d v="2024-07-18T00:00:00"/>
    <n v="31000000"/>
    <n v="0"/>
    <m/>
    <m/>
    <m/>
    <n v="31000000"/>
    <m/>
    <n v="0"/>
    <n v="31000000"/>
    <m/>
    <m/>
    <m/>
    <m/>
  </r>
  <r>
    <n v="27"/>
    <s v="0174-27"/>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1219 Servicios de investigación básica en otras ciencias sociales y humanidades"/>
    <s v="1-100-F001 VA-Recursos distrito"/>
    <s v="Prestar servicios profesionales a la Dirección de Urbanizaciones y Titulación necesarios para la ejecución de los programas y proyectos que tiene a cargo, particulamente en la atención al ciudadano y en la realizacion de actividades enmarcadas dentro del plan de gestión social"/>
    <s v="1. Contratación directa"/>
    <n v="80111621"/>
    <n v="4400000"/>
    <n v="5"/>
    <n v="22000000"/>
    <s v="JULIO"/>
    <s v="JULIO"/>
    <s v="DIRECCIÓN DE URBANIZACIONES Y TITULACIÓN"/>
    <s v="EDITH GÓMEZ BAUTISTA ( E )"/>
    <s v="DIRECCIÓN DE URBANIZACIONES Y TITULACIÓN"/>
    <d v="2024-07-16T00:00:00"/>
    <n v="202413000058593"/>
    <s v="01 - Viabilización de Línea"/>
    <s v="N/A"/>
    <d v="2024-07-16T00:00:00"/>
    <s v="TIV-067"/>
    <d v="2024-07-30T00:00:00"/>
    <n v="22000000"/>
    <n v="0"/>
    <n v="1329"/>
    <d v="2024-07-31T00:00:00"/>
    <n v="22000000"/>
    <n v="0"/>
    <m/>
    <m/>
    <m/>
    <n v="22000000"/>
    <m/>
    <n v="0"/>
    <n v="22000000"/>
    <m/>
    <m/>
    <m/>
    <m/>
  </r>
  <r>
    <n v="28"/>
    <s v="0174-28"/>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1-100-F001 VA-Recursos distrito"/>
    <s v="Prestar servicios profesionales en el ambito jurídico a la Dirección de Urbanizaciones y Titulación para el desarrollo,  cumplimiento y gestión de los  procesos relacionados con la legalización, y saneamiento  de los predios priorizados. "/>
    <s v="1. Contratación directa"/>
    <n v="80111607"/>
    <n v="5800000"/>
    <n v="5"/>
    <n v="29000000"/>
    <s v="JULIO"/>
    <s v="JULIO"/>
    <s v="DIRECCIÓN DE URBANIZACIONES Y TITULACIÓN"/>
    <s v="EDITH GÓMEZ BAUTISTA ( E )"/>
    <s v="DIRECCIÓN DE URBANIZACIONES Y TITULACIÓN"/>
    <d v="2024-07-16T00:00:00"/>
    <n v="202413000058593"/>
    <s v="01 - Viabilización de Línea"/>
    <s v="N/A"/>
    <d v="2024-07-16T00:00:00"/>
    <s v="TIV-016"/>
    <d v="2024-07-16T00:00:00"/>
    <n v="29000000"/>
    <n v="0"/>
    <n v="999"/>
    <d v="2024-07-19T00:00:00"/>
    <n v="29000000"/>
    <n v="0"/>
    <m/>
    <m/>
    <m/>
    <n v="29000000"/>
    <m/>
    <n v="0"/>
    <n v="29000000"/>
    <m/>
    <m/>
    <m/>
    <m/>
  </r>
  <r>
    <n v="29"/>
    <s v="0174-29"/>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329 Otros servicios de ingeniería en proyectos n.c.p."/>
    <s v="1-100-F001 VA-Recursos distrito"/>
    <s v="Prestar servicios profesionales a la Dirección de Urbanizaciones y Titulación tendientes a fortalecer técnicamente el proceso de formulación,  ejecución y liquidación de los contratos correspondientes a los proyectos urbanísticos adelantados por la Caja de la Vivienda Popular."/>
    <s v="1. Contratación directa"/>
    <n v="81101500"/>
    <n v="5500000"/>
    <n v="5"/>
    <n v="27500000"/>
    <s v="JULIO"/>
    <s v="JULIO"/>
    <s v="DIRECCIÓN DE URBANIZACIONES Y TITULACIÓN"/>
    <s v="EDITH GÓMEZ BAUTISTA ( E )"/>
    <s v="DIRECCIÓN DE URBANIZACIONES Y TITULACIÓN"/>
    <d v="2024-07-16T00:00:00"/>
    <n v="202413000058593"/>
    <s v="01 - Viabilización de Línea"/>
    <s v="N/A"/>
    <d v="2024-07-16T00:00:00"/>
    <s v="TIV-017"/>
    <d v="2024-07-16T00:00:00"/>
    <n v="27500000"/>
    <n v="0"/>
    <n v="1001"/>
    <d v="2024-07-19T00:00:00"/>
    <n v="27500000"/>
    <n v="0"/>
    <m/>
    <m/>
    <m/>
    <n v="27500000"/>
    <m/>
    <n v="0"/>
    <n v="27500000"/>
    <m/>
    <m/>
    <m/>
    <m/>
  </r>
  <r>
    <n v="30"/>
    <s v="0174-30"/>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5954 Servicios de preparación de documentos y otros servicios especializados de apoyo a oficina"/>
    <s v="1-100-F001 VA-Recursos distrito"/>
    <s v="Prestar servicios profesionales desde el ámbito de su experticia, para adelantar las actuaciones contables y financieras que contribuyan al cumplimiento de las funciones a cargo de la Dirección de Urbanizaciones y Titulación."/>
    <s v="1. Contratación directa"/>
    <n v="80111605"/>
    <n v="6400000"/>
    <n v="5"/>
    <n v="32000000"/>
    <s v="JULIO"/>
    <s v="JULIO"/>
    <s v="DIRECCIÓN DE URBANIZACIONES Y TITULACIÓN"/>
    <s v="EDITH GÓMEZ BAUTISTA ( E )"/>
    <s v="DIRECCIÓN DE URBANIZACIONES Y TITULACIÓN"/>
    <d v="2024-07-16T00:00:00"/>
    <n v="202413000058593"/>
    <s v="01 - Viabilización de Línea"/>
    <s v="N/A"/>
    <d v="2024-07-16T00:00:00"/>
    <s v="TIV-018"/>
    <d v="2024-07-16T00:00:00"/>
    <n v="32000000"/>
    <n v="0"/>
    <n v="1047"/>
    <d v="2024-07-22T00:00:00"/>
    <n v="32000000"/>
    <n v="0"/>
    <m/>
    <m/>
    <n v="32000000"/>
    <n v="0"/>
    <m/>
    <n v="32000000"/>
    <n v="0"/>
    <m/>
    <m/>
    <m/>
    <m/>
  </r>
  <r>
    <n v="31"/>
    <s v="0174-31"/>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2 Servicios de arquitectura para proyectos de construcciones residenciales"/>
    <s v="1-100-F001 VA-Recursos distrito"/>
    <s v="Prestar servicios profesionales de carácter técnico para estructurar,  ejecutar y realizar seguimiento de los contratos suscritos en el marco de los proyectos de vivienda adelantados por la Caja de la Vivienda Popular."/>
    <s v="1. Contratación directa"/>
    <n v="81101500"/>
    <n v="6000000"/>
    <n v="5"/>
    <n v="30000000"/>
    <s v="JULIO"/>
    <s v="JULIO"/>
    <s v="DIRECCIÓN DE URBANIZACIONES Y TITULACIÓN"/>
    <s v="EDITH GÓMEZ BAUTISTA ( E )"/>
    <s v="DIRECCIÓN DE URBANIZACIONES Y TITULACIÓN"/>
    <m/>
    <m/>
    <m/>
    <m/>
    <m/>
    <m/>
    <m/>
    <m/>
    <n v="30000000"/>
    <m/>
    <m/>
    <n v="0"/>
    <n v="0"/>
    <m/>
    <m/>
    <m/>
    <n v="0"/>
    <m/>
    <n v="0"/>
    <n v="30000000"/>
    <m/>
    <m/>
    <m/>
    <m/>
  </r>
  <r>
    <n v="32"/>
    <s v="0174-32"/>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2 Servicios de arquitectura para proyectos de construcciones residenciales"/>
    <s v="1-100-F001 VA-Recursos distrito"/>
    <s v="Prestar servicios profesionales especializados a la DUT en el seguimiento y apoyo técnico a la estructuración, ejecución, liquidación y entrega de los proyectos de urbanizaciones nuevas realizados por la CVP"/>
    <s v="1. Contratación directa"/>
    <n v="81101500"/>
    <n v="8400000"/>
    <n v="5"/>
    <n v="42000000"/>
    <s v="JULIO"/>
    <s v="JULIO"/>
    <s v="DIRECCIÓN DE URBANIZACIONES Y TITULACIÓN"/>
    <s v="EDITH GÓMEZ BAUTISTA ( E )"/>
    <s v="DIRECCIÓN DE URBANIZACIONES Y TITULACIÓN"/>
    <d v="2024-07-25T00:00:00"/>
    <n v="202413000061673"/>
    <s v="01 - Viabilización de Línea"/>
    <s v="No Aplica"/>
    <d v="2024-07-26T00:00:00"/>
    <s v="TIV-064"/>
    <d v="2024-07-26T00:00:00"/>
    <n v="42000000"/>
    <n v="0"/>
    <n v="1323"/>
    <d v="2024-07-31T00:00:00"/>
    <n v="42000000"/>
    <n v="0"/>
    <m/>
    <m/>
    <m/>
    <n v="42000000"/>
    <m/>
    <n v="0"/>
    <n v="42000000"/>
    <m/>
    <m/>
    <m/>
    <m/>
  </r>
  <r>
    <n v="33"/>
    <s v="0174-33"/>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1 Servicios de asesoría en arquitectura"/>
    <s v="1-100-F001 VA-Recursos distrito"/>
    <s v="Prestar servicios profesionales especializados de carácter técnico para apoyar el proceso de saneamiento de predios que se encuentran reportados en la base de inventarios de los bienes inmuebles de propiedad de la Caja de la Vivienda Popular."/>
    <s v="1. Contratación directa"/>
    <n v="81101500"/>
    <n v="7900000"/>
    <n v="5"/>
    <n v="39500000"/>
    <s v="JULIO"/>
    <s v="JULIO"/>
    <s v="DIRECCIÓN DE URBANIZACIONES Y TITULACIÓN"/>
    <s v="EDITH GÓMEZ BAUTISTA ( E )"/>
    <s v="DIRECCIÓN DE URBANIZACIONES Y TITULACIÓN"/>
    <d v="2024-07-16T00:00:00"/>
    <n v="202413000058593"/>
    <s v="01 - Viabilización de Línea"/>
    <s v="N/A"/>
    <d v="2024-07-16T00:00:00"/>
    <s v="TIV-019"/>
    <d v="2024-07-16T00:00:00"/>
    <n v="39500000"/>
    <n v="0"/>
    <n v="1048"/>
    <d v="2024-07-22T00:00:00"/>
    <n v="39500000"/>
    <n v="0"/>
    <m/>
    <m/>
    <n v="39500000"/>
    <n v="0"/>
    <m/>
    <n v="39500000"/>
    <n v="0"/>
    <m/>
    <m/>
    <m/>
    <m/>
  </r>
  <r>
    <n v="34"/>
    <s v="0174-34"/>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422 Servicios de cartografía"/>
    <s v="1-100-F001 VA-Recursos distrito"/>
    <s v="Prestar servicios profesionales especializados en generar, analizar y consolidar la información de datos espaciales y cartografía que le permitan planificar la depuración de las bases de datos de los predios de propiedad de la CVP y los determinados como zonas de cesión de uso público."/>
    <s v="1. Contratación directa"/>
    <n v="80111614"/>
    <n v="6000000"/>
    <n v="5"/>
    <n v="30000000"/>
    <s v="JULIO"/>
    <s v="JULIO"/>
    <s v="DIRECCIÓN DE URBANIZACIONES Y TITULACIÓN"/>
    <s v="EDITH GÓMEZ BAUTISTA ( E )"/>
    <s v="DIRECCIÓN DE URBANIZACIONES Y TITULACIÓN"/>
    <d v="2024-07-16T00:00:00"/>
    <n v="202413000058593"/>
    <s v="01 - Viabilización de Línea"/>
    <s v="N/A"/>
    <d v="2024-07-16T00:00:00"/>
    <s v="TIV-020"/>
    <d v="2024-07-16T00:00:00"/>
    <n v="30000000"/>
    <n v="0"/>
    <n v="1049"/>
    <d v="2024-07-22T00:00:00"/>
    <n v="30000000"/>
    <n v="0"/>
    <m/>
    <m/>
    <m/>
    <n v="30000000"/>
    <m/>
    <n v="0"/>
    <n v="30000000"/>
    <m/>
    <m/>
    <m/>
    <m/>
  </r>
  <r>
    <n v="35"/>
    <s v="0174-35"/>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5954 Servicios de preparación de documentos y otros servicios especializados de apoyo a oficina"/>
    <s v="1-100-F001 VA-Recursos distrito"/>
    <s v="Prestar servicios profesionales especializados en la estructuración y seguimiento a los proyectos de vivienda nueva adelantados por la Dirección de Urbanizaciones y Titulación"/>
    <s v="1. Contratación directa"/>
    <n v="80101604"/>
    <n v="10000000"/>
    <n v="5"/>
    <n v="50000000"/>
    <s v="JULIO"/>
    <s v="JULIO"/>
    <s v="DIRECCIÓN DE URBANIZACIONES Y TITULACIÓN"/>
    <s v="EDITH GÓMEZ BAUTISTA ( E )"/>
    <s v="DIRECCIÓN DE URBANIZACIONES Y TITULACIÓN"/>
    <d v="2024-07-16T00:00:00"/>
    <n v="202413000058593"/>
    <s v="01 - Viabilización de Línea"/>
    <s v="N/A"/>
    <d v="2024-07-16T00:00:00"/>
    <s v="TIV-068"/>
    <d v="2024-07-30T00:00:00"/>
    <n v="50000000"/>
    <n v="0"/>
    <n v="1331"/>
    <d v="2024-07-31T00:00:00"/>
    <n v="50000000"/>
    <n v="0"/>
    <m/>
    <m/>
    <m/>
    <n v="50000000"/>
    <m/>
    <n v="0"/>
    <n v="50000000"/>
    <m/>
    <m/>
    <m/>
    <s v="TIV-021 ANULADA"/>
  </r>
  <r>
    <n v="36"/>
    <s v="0174-36"/>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111 Servicios de consultoría en gestión estratégica"/>
    <s v="1-100-F001 VA-Recursos distrito"/>
    <s v="Prestar servicios profesionales especializados para apoyar en el seguimiento y control a los diferentes proyectos que lidera la Dirección de Urbanizaciones y Titulación."/>
    <s v="1. Contratación directa"/>
    <n v="80111605"/>
    <n v="9500000"/>
    <n v="5"/>
    <n v="47500000"/>
    <s v="JULIO"/>
    <s v="JULIO"/>
    <s v="DIRECCIÓN DE URBANIZACIONES Y TITULACIÓN"/>
    <s v="EDITH GÓMEZ BAUTISTA ( E )"/>
    <s v="DIRECCIÓN DE URBANIZACIONES Y TITULACIÓN"/>
    <m/>
    <m/>
    <m/>
    <m/>
    <m/>
    <m/>
    <m/>
    <m/>
    <n v="47500000"/>
    <m/>
    <m/>
    <n v="0"/>
    <n v="0"/>
    <m/>
    <m/>
    <m/>
    <n v="0"/>
    <m/>
    <n v="0"/>
    <n v="47500000"/>
    <m/>
    <m/>
    <m/>
    <m/>
  </r>
  <r>
    <n v="37"/>
    <s v="0174-37"/>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111 Servicios de consultoría en gestión estratégica"/>
    <s v="1-100-F001 VA-Recursos distrito"/>
    <s v="Prestar servicios profesionales especializados para apoyar en la planeación, ejecución y seguimiento de las actividades asociadas a los programas y/o proyectos de la Dirección de Urbanizaciones y Titulación, así como en lo relacionado con los temas administrativos y financieros"/>
    <s v="1. Contratación directa"/>
    <n v="80111605"/>
    <n v="10000000"/>
    <n v="5"/>
    <n v="40000000"/>
    <s v="JULIO"/>
    <s v="JULIO"/>
    <s v="DIRECCIÓN DE URBANIZACIONES Y TITULACIÓN"/>
    <s v="EDITH GÓMEZ BAUTISTA ( E )"/>
    <s v="DIRECCIÓN DE URBANIZACIONES Y TITULACIÓN"/>
    <d v="2024-07-12T00:00:00"/>
    <n v="202413000058353"/>
    <s v="03 - Modificación de Línea"/>
    <s v="A la línea 71"/>
    <d v="2024-07-16T00:00:00"/>
    <m/>
    <m/>
    <m/>
    <n v="40000000"/>
    <m/>
    <m/>
    <n v="0"/>
    <n v="0"/>
    <m/>
    <m/>
    <m/>
    <n v="0"/>
    <m/>
    <n v="0"/>
    <n v="40000000"/>
    <m/>
    <m/>
    <m/>
    <m/>
  </r>
  <r>
    <n v="38"/>
    <s v="0174-38"/>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1211 Servicios de investigación básica en psicología"/>
    <s v="1-100-F001 VA-Recursos distrito"/>
    <s v="Prestar servicios profesionales especializados para el seguimiento e implementación de las actividades del componente social y comunitario que se requieran en el marco de los programas y/o proyectos de la Dirección de Urbanizaciones y Titulación."/>
    <s v="1. Contratación directa"/>
    <n v="80111621"/>
    <n v="6750000"/>
    <n v="5"/>
    <n v="33750000"/>
    <s v="JULIO"/>
    <s v="JULIO"/>
    <s v="DIRECCIÓN DE URBANIZACIONES Y TITULACIÓN"/>
    <s v="EDITH GÓMEZ BAUTISTA ( E )"/>
    <s v="DIRECCIÓN DE URBANIZACIONES Y TITULACIÓN"/>
    <d v="2024-07-16T00:00:00"/>
    <n v="202413000058593"/>
    <s v="01 - Viabilización de Línea"/>
    <s v="N/A"/>
    <d v="2024-07-16T00:00:00"/>
    <s v="TIV-022"/>
    <d v="2024-07-16T00:00:00"/>
    <n v="33750000"/>
    <n v="0"/>
    <n v="1074"/>
    <d v="2024-07-23T00:00:00"/>
    <n v="33750000"/>
    <n v="0"/>
    <m/>
    <m/>
    <n v="33750000"/>
    <n v="0"/>
    <m/>
    <n v="33750000"/>
    <n v="0"/>
    <m/>
    <m/>
    <m/>
    <m/>
  </r>
  <r>
    <n v="39"/>
    <s v="0174-39"/>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2 Servicios de arquitectura para proyectos de construcciones residenciales"/>
    <s v="1-100-F001 VA-Recursos distrito"/>
    <s v="Prestar servicios profesionales especializados para realizar acompañamiento en la gestión técnica de los proyectos de vivienda nueva que se encuentren en estructuración y en curso, liderados por la Caja de la Vivienda Popular."/>
    <s v="1. Contratación directa"/>
    <n v="81101500"/>
    <n v="9600000"/>
    <n v="5"/>
    <n v="48000000"/>
    <s v="JULIO"/>
    <s v="JULIO"/>
    <s v="DIRECCIÓN DE URBANIZACIONES Y TITULACIÓN"/>
    <s v="EDITH GÓMEZ BAUTISTA ( E )"/>
    <s v="DIRECCIÓN DE URBANIZACIONES Y TITULACIÓN"/>
    <d v="2024-07-16T00:00:00"/>
    <n v="202413000058593"/>
    <s v="01 - Viabilización de Línea"/>
    <s v="N/A"/>
    <d v="2024-07-16T00:00:00"/>
    <s v="TIV-023"/>
    <d v="2024-07-16T00:00:00"/>
    <n v="48000000"/>
    <n v="0"/>
    <n v="1078"/>
    <d v="2024-07-23T00:00:00"/>
    <n v="48000000"/>
    <n v="0"/>
    <m/>
    <m/>
    <n v="48000000"/>
    <n v="0"/>
    <m/>
    <n v="48000000"/>
    <n v="0"/>
    <m/>
    <m/>
    <m/>
    <m/>
  </r>
  <r>
    <n v="40"/>
    <s v="0174-40"/>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1-100-F001 VA-Recursos distrito"/>
    <s v="Prestar servicios profesionales para apoyar desde el área jurídica los proyectos adelantados por la Dirección de Urbanizaciones y Titulación Predial en el marco de los proyectos constructivos destinados a vivienda nueva"/>
    <s v="1. Contratación directa"/>
    <n v="80111607"/>
    <n v="8000000"/>
    <n v="5"/>
    <n v="40000000"/>
    <s v="JULIO"/>
    <s v="JULIO"/>
    <s v="DIRECCIÓN DE URBANIZACIONES Y TITULACIÓN"/>
    <s v="EDITH GÓMEZ BAUTISTA ( E )"/>
    <s v="DIRECCIÓN DE URBANIZACIONES Y TITULACIÓN"/>
    <d v="2024-07-16T00:00:00"/>
    <n v="202413000058593"/>
    <s v="01 - Viabilización de Línea"/>
    <s v="N/A"/>
    <d v="2024-07-16T00:00:00"/>
    <s v="TIV-024"/>
    <d v="2024-07-16T00:00:00"/>
    <n v="40000000"/>
    <n v="0"/>
    <n v="1080"/>
    <d v="2024-07-24T00:00:00"/>
    <n v="40000000"/>
    <n v="0"/>
    <m/>
    <m/>
    <m/>
    <n v="40000000"/>
    <m/>
    <n v="0"/>
    <n v="40000000"/>
    <m/>
    <m/>
    <m/>
    <m/>
  </r>
  <r>
    <n v="41"/>
    <s v="0174-41"/>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1-100-F001 VA-Recursos distrito"/>
    <s v="Prestar servicios profesionales para apoyar desde su profesión las diligencias jurídicas en los trámites que sean requeridos por el desarrollo y cumplimiento de las funciones asignadas a la Dirección de Urbanizaciones y Titulación"/>
    <s v="1. Contratación directa"/>
    <n v="80111607"/>
    <n v="7300000"/>
    <n v="5"/>
    <n v="36500000"/>
    <s v="JULIO"/>
    <s v="JULIO"/>
    <s v="DIRECCIÓN DE URBANIZACIONES Y TITULACIÓN"/>
    <s v="EDITH GÓMEZ BAUTISTA ( E )"/>
    <s v="DIRECCIÓN DE URBANIZACIONES Y TITULACIÓN"/>
    <d v="2024-07-25T00:00:00"/>
    <n v="202413000061673"/>
    <s v="01 - Viabilización de Línea"/>
    <s v="No Aplica"/>
    <d v="2024-07-26T00:00:00"/>
    <s v="TIV-065"/>
    <d v="2024-07-26T00:00:00"/>
    <n v="36500000"/>
    <n v="0"/>
    <n v="1324"/>
    <d v="2024-07-31T00:00:00"/>
    <n v="36500000"/>
    <n v="0"/>
    <m/>
    <m/>
    <m/>
    <n v="36500000"/>
    <m/>
    <n v="0"/>
    <n v="36500000"/>
    <m/>
    <m/>
    <m/>
    <m/>
  </r>
  <r>
    <n v="42"/>
    <s v="0174-42"/>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2 Servicios de arquitectura para proyectos de construcciones residenciales"/>
    <s v="1-100-F001 VA-Recursos distrito"/>
    <s v="Prestar servicios profesionales para apoyar el cumplimiento de los aspectos técnicos  asociados al desarrollo de urbanizaciones, así como en el seguimiento a los programas y/o proyectos de la Dirección de Urbanizaciones y Titulación"/>
    <s v="1. Contratación directa"/>
    <n v="81101500"/>
    <n v="7900000"/>
    <n v="5"/>
    <n v="39500000"/>
    <s v="JULIO"/>
    <s v="JULIO"/>
    <s v="DIRECCIÓN DE URBANIZACIONES Y TITULACIÓN"/>
    <s v="EDITH GÓMEZ BAUTISTA ( E )"/>
    <s v="DIRECCIÓN DE URBANIZACIONES Y TITULACIÓN"/>
    <d v="2024-07-16T00:00:00"/>
    <n v="202413000058593"/>
    <s v="01 - Viabilización de Línea"/>
    <s v="N/A"/>
    <d v="2024-07-16T00:00:00"/>
    <s v="TIV-025"/>
    <d v="2024-07-16T00:00:00"/>
    <n v="39500000"/>
    <n v="0"/>
    <n v="1081"/>
    <d v="2024-07-24T00:00:00"/>
    <n v="39500000"/>
    <n v="0"/>
    <m/>
    <m/>
    <m/>
    <n v="39500000"/>
    <m/>
    <n v="0"/>
    <n v="39500000"/>
    <m/>
    <m/>
    <m/>
    <m/>
  </r>
  <r>
    <n v="43"/>
    <s v="0174-43"/>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1211 Servicios de investigación básica en psicología"/>
    <s v="1-100-F001 VA-Recursos distrito"/>
    <s v="Prestar servicios profesionales para apoyar en el desarrollo y seguimiento de la estrategia de gestión social, en el fortalecimiento de la atención al ciudadano y en la atencion oportuna a los requerimientos que se reciban en el marco de los proyectos liderados por la Dirección de Urbanizaciones y Titulación."/>
    <s v="1. Contratación directa"/>
    <n v="80111621"/>
    <n v="9800000"/>
    <n v="5"/>
    <n v="49000000"/>
    <s v="JULIO"/>
    <s v="JULIO"/>
    <s v="DIRECCIÓN DE URBANIZACIONES Y TITULACIÓN"/>
    <s v="EDITH GÓMEZ BAUTISTA ( E )"/>
    <s v="DIRECCIÓN DE URBANIZACIONES Y TITULACIÓN"/>
    <m/>
    <m/>
    <m/>
    <m/>
    <m/>
    <m/>
    <m/>
    <m/>
    <n v="49000000"/>
    <m/>
    <m/>
    <n v="0"/>
    <n v="0"/>
    <m/>
    <m/>
    <m/>
    <n v="0"/>
    <m/>
    <n v="0"/>
    <n v="49000000"/>
    <m/>
    <m/>
    <m/>
    <m/>
  </r>
  <r>
    <n v="44"/>
    <s v="0174-44"/>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5954 Servicios de preparación de documentos y otros servicios especializados de apoyo a oficina"/>
    <s v="1-100-F001 VA-Recursos distrito"/>
    <s v="Prestar servicios profesionales para apoyar en el seguimiento y control de las gestiones administrativas, requeridas para el desarrollo de las funciones y competencias asignadas a la Dirección de Urbanizaciones y Titulación"/>
    <s v="1. Contratación directa"/>
    <n v="80111605"/>
    <n v="6500000"/>
    <n v="5"/>
    <n v="32500000"/>
    <s v="JULIO"/>
    <s v="JULIO"/>
    <s v="DIRECCIÓN DE URBANIZACIONES Y TITULACIÓN"/>
    <s v="EDITH GÓMEZ BAUTISTA ( E )"/>
    <s v="DIRECCIÓN DE URBANIZACIONES Y TITULACIÓN"/>
    <m/>
    <m/>
    <m/>
    <m/>
    <m/>
    <m/>
    <m/>
    <m/>
    <n v="32500000"/>
    <m/>
    <m/>
    <n v="0"/>
    <n v="0"/>
    <m/>
    <m/>
    <m/>
    <n v="0"/>
    <m/>
    <n v="0"/>
    <n v="32500000"/>
    <m/>
    <m/>
    <m/>
    <m/>
  </r>
  <r>
    <n v="45"/>
    <s v="0174-45"/>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5954 Servicios de preparación de documentos y otros servicios especializados de apoyo a oficina"/>
    <s v="1-100-F001 VA-Recursos distrito"/>
    <s v="Prestar servicios profesionales para apoyar en las actividades de seguimiento y control requeridas por la Dirección de Urbanizaciones y Titulación en los aspectos financieros de los diferentes proyectos que se lideran desde esta Dirección"/>
    <s v="1. Contratación directa"/>
    <n v="80111605"/>
    <n v="7200000"/>
    <n v="5"/>
    <n v="36000000"/>
    <s v="JULIO"/>
    <s v="JULIO"/>
    <s v="DIRECCIÓN DE URBANIZACIONES Y TITULACIÓN"/>
    <s v="EDITH GÓMEZ BAUTISTA ( E )"/>
    <s v="DIRECCIÓN DE URBANIZACIONES Y TITULACIÓN"/>
    <d v="2024-07-16T00:00:00"/>
    <n v="202413000058593"/>
    <s v="01 - Viabilización de Línea"/>
    <s v="N/A"/>
    <d v="2024-07-16T00:00:00"/>
    <s v="TIV-069"/>
    <d v="2024-07-30T00:00:00"/>
    <n v="36000000"/>
    <n v="0"/>
    <n v="1327"/>
    <d v="2024-07-31T00:00:00"/>
    <n v="36000000"/>
    <n v="0"/>
    <m/>
    <m/>
    <m/>
    <n v="36000000"/>
    <m/>
    <n v="0"/>
    <n v="36000000"/>
    <m/>
    <m/>
    <m/>
    <m/>
  </r>
  <r>
    <n v="46"/>
    <s v="0174-46"/>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5954 Servicios de preparación de documentos y otros servicios especializados de apoyo a oficina"/>
    <s v="1-100-F001 VA-Recursos distrito"/>
    <s v="Prestar servicios profesionales para apoyar en los aspectos financieros y presupuestales de la Dirección de Urbanizaciones y Titulación, haciendo también las veces de contacto entre la dependencia y las demás oficinas que tienen a cargo el manejo del presupuesto de la CVP"/>
    <s v="1. Contratación directa"/>
    <n v="80111605"/>
    <n v="8500000"/>
    <n v="5"/>
    <n v="34000000"/>
    <s v="JULIO"/>
    <s v="JULIO"/>
    <s v="DIRECCIÓN DE URBANIZACIONES Y TITULACIÓN"/>
    <s v="EDITH GÓMEZ BAUTISTA ( E )"/>
    <s v="DIRECCIÓN DE URBANIZACIONES Y TITULACIÓN"/>
    <d v="2024-07-12T00:00:00"/>
    <n v="202413000058353"/>
    <s v="03 - Modificación de Línea"/>
    <s v="A la línea 72"/>
    <d v="2024-07-16T00:00:00"/>
    <m/>
    <m/>
    <m/>
    <n v="34000000"/>
    <m/>
    <m/>
    <n v="0"/>
    <n v="0"/>
    <m/>
    <m/>
    <m/>
    <n v="0"/>
    <m/>
    <n v="0"/>
    <n v="34000000"/>
    <m/>
    <m/>
    <m/>
    <m/>
  </r>
  <r>
    <n v="47"/>
    <s v="0174-47"/>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5954 Servicios de preparación de documentos y otros servicios especializados de apoyo a oficina"/>
    <s v="1-100-F001 VA-Recursos distrito"/>
    <s v="Prestar servicios profesionales en los trámites y actividades de carácter financiero con el fin de dar cumplimiento a las funciones de la Dirección de Urbanizaciones y Titulación de conformidad con los procesos y procedimientos establecidos."/>
    <s v="1. Contratación directa"/>
    <n v="80111605"/>
    <n v="5200000"/>
    <n v="5"/>
    <n v="26000000"/>
    <s v="JULIO"/>
    <s v="JULIO"/>
    <s v="DIRECCIÓN DE URBANIZACIONES Y TITULACIÓN"/>
    <s v="EDITH GÓMEZ BAUTISTA ( E )"/>
    <s v="DIRECCIÓN DE URBANIZACIONES Y TITULACIÓN"/>
    <d v="2024-07-16T00:00:00"/>
    <n v="202413000058593"/>
    <s v="01 - Viabilización de Línea"/>
    <s v="N/A"/>
    <d v="2024-07-16T00:00:00"/>
    <s v="TIV-026"/>
    <d v="2024-07-16T00:00:00"/>
    <n v="26000000"/>
    <n v="0"/>
    <n v="1082"/>
    <d v="2024-07-23T00:00:00"/>
    <n v="26000000"/>
    <n v="0"/>
    <m/>
    <m/>
    <m/>
    <n v="26000000"/>
    <m/>
    <n v="0"/>
    <n v="26000000"/>
    <m/>
    <m/>
    <m/>
    <m/>
  </r>
  <r>
    <n v="48"/>
    <s v="0174-48"/>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3-400-F002  RF-Administrados de libre destinación"/>
    <s v="Prestar servicios profesionales para apoyar jurídicamente en los trámites que sean requeridos para el desarrollo y cumplimiento de las funciones asignadas a la Dirección de Urbanizaciones y Titulación"/>
    <s v="1. Contratación directa"/>
    <n v="80111607"/>
    <n v="5000000"/>
    <n v="5"/>
    <n v="25000000"/>
    <s v="JULIO"/>
    <s v="JULIO"/>
    <s v="DIRECCIÓN DE URBANIZACIONES Y TITULACIÓN"/>
    <s v="EDITH GÓMEZ BAUTISTA ( E )"/>
    <s v="DIRECCIÓN DE URBANIZACIONES Y TITULACIÓN"/>
    <d v="2024-07-16T00:00:00"/>
    <n v="202413000058593"/>
    <s v="01 - Viabilización de Línea"/>
    <s v="N/A"/>
    <d v="2024-07-16T00:00:00"/>
    <s v="TIV-027"/>
    <d v="2024-07-16T00:00:00"/>
    <n v="25000000"/>
    <n v="0"/>
    <n v="1060"/>
    <d v="2024-07-22T00:00:00"/>
    <n v="25000000"/>
    <n v="0"/>
    <m/>
    <m/>
    <n v="25000000"/>
    <n v="0"/>
    <m/>
    <n v="25000000"/>
    <n v="0"/>
    <m/>
    <m/>
    <m/>
    <m/>
  </r>
  <r>
    <n v="49"/>
    <s v="0174-49"/>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3-400-F002  RF-Administrados de libre destinación"/>
    <s v="Prestar servicios profesionales  desde el ambito juridico para apoyar las gestiones y trámites indispensables para efectuar la correcta titulación de predios. "/>
    <s v="1. Contratación directa"/>
    <n v="80111607"/>
    <n v="3520000"/>
    <n v="5"/>
    <n v="17600000"/>
    <s v="JULIO"/>
    <s v="JULIO"/>
    <s v="DIRECCIÓN DE URBANIZACIONES Y TITULACIÓN"/>
    <s v="EDITH GÓMEZ BAUTISTA ( E )"/>
    <s v="DIRECCIÓN DE URBANIZACIONES Y TITULACIÓN"/>
    <d v="2024-07-16T00:00:00"/>
    <n v="202413000058593"/>
    <s v="01 - Viabilización de Línea"/>
    <s v="N/A"/>
    <d v="2024-07-16T00:00:00"/>
    <s v="TIV-028"/>
    <d v="2024-07-16T00:00:00"/>
    <n v="17600000"/>
    <n v="0"/>
    <n v="1084"/>
    <d v="2024-07-24T00:00:00"/>
    <n v="17600000"/>
    <n v="0"/>
    <m/>
    <m/>
    <n v="17600000"/>
    <n v="0"/>
    <m/>
    <n v="17600000"/>
    <n v="0"/>
    <m/>
    <m/>
    <m/>
    <m/>
  </r>
  <r>
    <n v="50"/>
    <s v="0174-50"/>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329 Otros servicios de ingeniería en proyectos n.c.p."/>
    <s v="3-400-F002  RF-Administrados de libre destinación"/>
    <s v="Prestar servicios profesionales para apoyar técnicamente el proceso de estructuración, ejecución y liquidación de los contratos suscritos en el marco de los proyectos urbanísticos adelantados por la Caja de la Vivienda Popular. "/>
    <s v="1. Contratación directa"/>
    <n v="80111614"/>
    <n v="4000000"/>
    <n v="5"/>
    <n v="16000000"/>
    <s v="JULIO"/>
    <s v="JULIO"/>
    <s v="DIRECCIÓN DE URBANIZACIONES Y TITULACIÓN"/>
    <s v="EDITH GÓMEZ BAUTISTA ( E )"/>
    <s v="DIRECCIÓN DE URBANIZACIONES Y TITULACIÓN"/>
    <s v="12/07/2024; 25-7-24"/>
    <s v="202413000058353 / 202413000061673"/>
    <s v="01 - Viabilización de Línea"/>
    <s v="A la línea 73"/>
    <d v="2024-07-26T00:00:00"/>
    <s v="TIV-066"/>
    <d v="2024-07-26T00:00:00"/>
    <n v="16000000"/>
    <n v="0"/>
    <n v="1325"/>
    <d v="2024-07-31T00:00:00"/>
    <n v="16000000"/>
    <n v="0"/>
    <m/>
    <m/>
    <m/>
    <n v="16000000"/>
    <m/>
    <n v="0"/>
    <n v="16000000"/>
    <m/>
    <m/>
    <m/>
    <m/>
  </r>
  <r>
    <n v="51"/>
    <s v="0174-51"/>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3-400-F002  RF-Administrados de libre destinación"/>
    <s v="Prestar servicios profesionales para brindar soporte jurídico en los trámites de carácter contractual, que sean requeridas por la Dirección de Urbanizaciones y Titulación para el cumplimiento de competencias."/>
    <s v="1. Contratación directa"/>
    <n v="80111607"/>
    <n v="5500000"/>
    <n v="5"/>
    <n v="27500000"/>
    <s v="JULIO"/>
    <s v="JULIO"/>
    <s v="DIRECCIÓN DE URBANIZACIONES Y TITULACIÓN"/>
    <s v="EDITH GÓMEZ BAUTISTA ( E )"/>
    <s v="DIRECCIÓN DE URBANIZACIONES Y TITULACIÓN"/>
    <d v="2024-07-16T00:00:00"/>
    <n v="202413000058593"/>
    <s v="01 - Viabilización de Línea"/>
    <s v="N/A"/>
    <d v="2024-07-16T00:00:00"/>
    <s v="TIV-029"/>
    <d v="2024-07-16T00:00:00"/>
    <n v="27500000"/>
    <n v="0"/>
    <n v="1083"/>
    <d v="2024-07-23T00:00:00"/>
    <n v="27500000"/>
    <n v="0"/>
    <m/>
    <m/>
    <m/>
    <n v="27500000"/>
    <m/>
    <n v="0"/>
    <n v="27500000"/>
    <m/>
    <m/>
    <m/>
    <m/>
  </r>
  <r>
    <n v="52"/>
    <s v="0174-52"/>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1-100-F001 VA-Recursos distrito"/>
    <s v="Prestar servicios profesionales para brindar soporte jurídico en los trámites de carácter contractual, que sean requeridas por la Dirección de Urbanizaciones y Titulación para el cumplimiento de competencias."/>
    <s v="1. Contratación directa"/>
    <n v="80111607"/>
    <n v="2104278"/>
    <n v="1"/>
    <n v="2104278"/>
    <s v="SEPTIEMBRE"/>
    <s v="SEPTIEMBRE"/>
    <s v="DIRECCIÓN DE URBANIZACIONES Y TITULACIÓN"/>
    <s v="EDITH GÓMEZ BAUTISTA ( E )"/>
    <s v="DIRECCIÓN DE URBANIZACIONES Y TITULACIÓN"/>
    <m/>
    <m/>
    <m/>
    <m/>
    <m/>
    <m/>
    <m/>
    <m/>
    <n v="2104278"/>
    <m/>
    <m/>
    <n v="0"/>
    <n v="0"/>
    <m/>
    <m/>
    <m/>
    <n v="0"/>
    <m/>
    <n v="0"/>
    <n v="2104278"/>
    <m/>
    <m/>
    <m/>
    <m/>
  </r>
  <r>
    <n v="53"/>
    <s v="0174-53"/>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3-200-F002  RB-Administrados de libre destinación"/>
    <s v="Prestar servicios profesionales para brindar soporte jurídico en los trámites de carácter contractual, que sean requeridas por la Dirección de Urbanizaciones y Titulación para el cumplimiento de competencias."/>
    <s v="1. Contratación directa"/>
    <n v="80111607"/>
    <n v="13004000"/>
    <n v="1"/>
    <n v="13004000"/>
    <s v="SEPTIEMBRE"/>
    <s v="SEPTIEMBRE"/>
    <s v="DIRECCIÓN DE URBANIZACIONES Y TITULACIÓN"/>
    <s v="EDITH GÓMEZ BAUTISTA ( E )"/>
    <s v="DIRECCIÓN DE URBANIZACIONES Y TITULACIÓN"/>
    <m/>
    <m/>
    <m/>
    <m/>
    <m/>
    <m/>
    <m/>
    <m/>
    <n v="13004000"/>
    <m/>
    <m/>
    <n v="0"/>
    <n v="0"/>
    <m/>
    <m/>
    <m/>
    <n v="0"/>
    <m/>
    <n v="0"/>
    <n v="13004000"/>
    <m/>
    <m/>
    <m/>
    <m/>
  </r>
  <r>
    <n v="54"/>
    <s v="0174-54"/>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3-400-F002  RF-Administrados de libre destinación"/>
    <s v="Prestar servicios profesionales para brindar soporte jurídico en los trámites de carácter contractual, que sean requeridas por la Dirección de Urbanizaciones y Titulación para el cumplimiento de competencias."/>
    <s v="1. Contratación directa"/>
    <n v="80111607"/>
    <n v="150399460"/>
    <n v="1"/>
    <n v="70399460"/>
    <s v="SEPTIEMBRE"/>
    <s v="SEPTIEMBRE"/>
    <s v="DIRECCIÓN DE URBANIZACIONES Y TITULACIÓN"/>
    <s v="EDITH GÓMEZ BAUTISTA ( E )"/>
    <s v="DIRECCIÓN DE URBANIZACIONES Y TITULACIÓN"/>
    <m/>
    <m/>
    <m/>
    <m/>
    <m/>
    <m/>
    <m/>
    <m/>
    <n v="70399460"/>
    <m/>
    <m/>
    <n v="0"/>
    <n v="0"/>
    <m/>
    <m/>
    <m/>
    <n v="0"/>
    <m/>
    <n v="0"/>
    <n v="70399460"/>
    <m/>
    <m/>
    <m/>
    <m/>
  </r>
  <r>
    <n v="55"/>
    <s v="0174-55"/>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3-400-F002  RF-Administrados de libre destinación"/>
    <s v="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
    <s v="1. Contratación directa"/>
    <n v="80111607"/>
    <n v="10000000"/>
    <n v="5"/>
    <n v="40000000"/>
    <s v="JULIO"/>
    <s v="JULIO"/>
    <s v="DIRECCIÓN DE URBANIZACIONES Y TITULACIÓN"/>
    <s v="EDITH GÓMEZ BAUTISTA ( E )"/>
    <s v="DIRECCIÓN DE URBANIZACIONES Y TITULACIÓN"/>
    <m/>
    <m/>
    <m/>
    <m/>
    <m/>
    <m/>
    <m/>
    <m/>
    <n v="40000000"/>
    <m/>
    <m/>
    <n v="0"/>
    <n v="0"/>
    <m/>
    <m/>
    <m/>
    <n v="0"/>
    <m/>
    <n v="0"/>
    <n v="40000000"/>
    <m/>
    <m/>
    <m/>
    <m/>
  </r>
  <r>
    <n v="56"/>
    <s v="0174-56"/>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2 Servicios de arquitectura para proyectos de construcciones residenciales"/>
    <s v="3-400-F002  RF-Administrados de libre destinación"/>
    <s v="Prestar servicios profesionales especializados de ingenieria para apoyar  en la estructuración, ejecución, evaluación, seguimiento y desarrollo de los proyectos constructivos adelantados por la Caja de la Vivienda Popular"/>
    <s v="1. Contratación directa"/>
    <n v="81101500"/>
    <n v="10000000"/>
    <n v="5"/>
    <n v="40000000"/>
    <s v="JULIO"/>
    <s v="JULIO"/>
    <s v="DIRECCIÓN DE URBANIZACIONES Y TITULACIÓN"/>
    <s v="EDITH GÓMEZ BAUTISTA ( E )"/>
    <s v="DIRECCIÓN DE URBANIZACIONES Y TITULACIÓN"/>
    <d v="2024-07-12T00:00:00"/>
    <n v="202413000058353"/>
    <s v="03 - Modificación de Línea"/>
    <s v="A la línea 74"/>
    <d v="2024-07-16T00:00:00"/>
    <m/>
    <m/>
    <m/>
    <n v="40000000"/>
    <m/>
    <m/>
    <n v="0"/>
    <n v="0"/>
    <m/>
    <m/>
    <m/>
    <n v="0"/>
    <m/>
    <n v="0"/>
    <n v="40000000"/>
    <m/>
    <m/>
    <m/>
    <m/>
  </r>
  <r>
    <n v="57"/>
    <s v="0174-57"/>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4520 Servicios de archivos"/>
    <s v="3-400-F002  RF-Administrados de libre destinación"/>
    <s v="Prestar servicios profesionales para realizar las actividades administrativas requeridas para el cumplimiento de las funciones de la Dirección de Urbanizaciones y Titulación."/>
    <s v="1. Contratación directa"/>
    <n v="80111601"/>
    <n v="3300000"/>
    <n v="5"/>
    <n v="13200000"/>
    <s v="JULIO"/>
    <s v="JULIO"/>
    <s v="DIRECCIÓN DE URBANIZACIONES Y TITULACIÓN"/>
    <s v="EDITH GÓMEZ BAUTISTA ( E )"/>
    <s v="DIRECCIÓN DE URBANIZACIONES Y TITULACIÓN"/>
    <d v="2024-07-12T00:00:00"/>
    <n v="202413000058353"/>
    <s v="03 - Modificación de Línea"/>
    <s v="A la línea 75"/>
    <d v="2024-07-16T00:00:00"/>
    <m/>
    <m/>
    <m/>
    <n v="13200000"/>
    <m/>
    <m/>
    <n v="0"/>
    <n v="0"/>
    <m/>
    <m/>
    <m/>
    <n v="0"/>
    <m/>
    <n v="0"/>
    <n v="13200000"/>
    <m/>
    <m/>
    <m/>
    <m/>
  </r>
  <r>
    <n v="58"/>
    <s v="0174-58"/>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2 Servicios de arquitectura para proyectos de construcciones residenciales"/>
    <s v="3-400-F002  RF-Administrados de libre destinación"/>
    <s v="Prestar servicios profesionales para apoyar al equipo operador urbano de la Caja de la Vivienda Popular en la definición de estrategias y fuentes de financiación para la generación de vivienda enla ciudad de Bogotá D.C."/>
    <s v="1. Contratación directa"/>
    <n v="84111500"/>
    <n v="14300000"/>
    <n v="5"/>
    <n v="71500000"/>
    <s v="JULIO"/>
    <s v="JULIO"/>
    <s v="DIRECCIÓN DE URBANIZACIONES Y TITULACIÓN"/>
    <s v="EDITH GÓMEZ BAUTISTA ( E )"/>
    <s v="DIRECCIÓN DE URBANIZACIONES Y TITULACIÓN"/>
    <d v="2024-08-01T00:00:00"/>
    <n v="202413000064623"/>
    <s v="01 - Viabilización de Línea"/>
    <s v="N/A"/>
    <d v="2024-08-01T00:00:00"/>
    <s v="TIV-073"/>
    <d v="2024-08-01T00:00:00"/>
    <n v="71500000"/>
    <n v="0"/>
    <n v="1328"/>
    <d v="2024-07-31T00:00:00"/>
    <n v="71500000"/>
    <n v="0"/>
    <m/>
    <m/>
    <m/>
    <n v="71500000"/>
    <m/>
    <n v="0"/>
    <n v="71500000"/>
    <m/>
    <m/>
    <m/>
    <s v="TIV-030 ANULADA / TIV-070 anulada"/>
  </r>
  <r>
    <n v="59"/>
    <s v="0174-59"/>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5954 Servicios de preparación de documentos y otros servicios especializados de apoyo a oficina"/>
    <s v="3-400-F002  RF-Administrados de libre destinación"/>
    <s v="Prestar servicios profesionales para apoyar la estructuración financiera de los proyectos inmobiliarios de la  Caja de la Vivienda Popular."/>
    <s v="1. Contratación directa"/>
    <n v="80111605"/>
    <n v="8000000"/>
    <n v="5"/>
    <n v="40000000"/>
    <s v="JULIO"/>
    <s v="JULIO"/>
    <s v="DIRECCIÓN DE URBANIZACIONES Y TITULACIÓN"/>
    <s v="EDITH GÓMEZ BAUTISTA ( E )"/>
    <s v="DIRECCIÓN DE URBANIZACIONES Y TITULACIÓN"/>
    <d v="2024-07-16T00:00:00"/>
    <n v="202413000058593"/>
    <s v="01 - Viabilización de Línea"/>
    <s v="N/A"/>
    <d v="2024-07-16T00:00:00"/>
    <s v="TIV-031"/>
    <d v="2024-07-16T00:00:00"/>
    <n v="40000000"/>
    <n v="0"/>
    <n v="1069"/>
    <d v="2024-07-23T00:00:00"/>
    <n v="40000000"/>
    <n v="0"/>
    <m/>
    <m/>
    <m/>
    <n v="40000000"/>
    <m/>
    <n v="0"/>
    <n v="40000000"/>
    <m/>
    <m/>
    <m/>
    <m/>
  </r>
  <r>
    <n v="60"/>
    <s v="0174-60"/>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2 Servicios de arquitectura para proyectos de construcciones residenciales"/>
    <s v="3-400-F002  RF-Administrados de libre destinación"/>
    <s v="Prestar servicios profesionales para apoyar el analisis de la norma urbanistica, diseño urbano, cabidas arquitectonicas, y modelos de negocio en los predios que defina la Caja de la Vivienda Popular"/>
    <s v="1. Contratación directa"/>
    <n v="81101500"/>
    <n v="8000000"/>
    <n v="5"/>
    <n v="40000000"/>
    <s v="JULIO"/>
    <s v="JULIO"/>
    <s v="DIRECCIÓN DE URBANIZACIONES Y TITULACIÓN"/>
    <s v="EDITH GÓMEZ BAUTISTA ( E )"/>
    <s v="DIRECCIÓN DE URBANIZACIONES Y TITULACIÓN"/>
    <d v="2024-07-16T00:00:00"/>
    <n v="202413000058593"/>
    <s v="01 - Viabilización de Línea"/>
    <s v="N/A"/>
    <d v="2024-07-16T00:00:00"/>
    <s v="TIV-052"/>
    <d v="2024-07-25T00:00:00"/>
    <n v="40000000"/>
    <n v="0"/>
    <n v="1269"/>
    <d v="2024-07-28T00:00:00"/>
    <n v="40000000"/>
    <n v="0"/>
    <m/>
    <m/>
    <m/>
    <n v="40000000"/>
    <m/>
    <n v="0"/>
    <n v="40000000"/>
    <m/>
    <m/>
    <m/>
    <m/>
  </r>
  <r>
    <n v="61"/>
    <s v="0174-61"/>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2199 Otros servicios jurídicos n.c.p."/>
    <s v="3-400-F002  RF-Administrados de libre destinación"/>
    <s v="Prestar servicios profesionales para apoyar las actividades de gestión predial referente a los aspectos jurídicos y procedimentales necesarios para que la Caja de la Vivienda Popular realice el rol de Operador Urbano en la ciudad Bogotá D.C."/>
    <s v="1. Contratación directa"/>
    <n v="80111607"/>
    <n v="8000000"/>
    <n v="5"/>
    <n v="40000000"/>
    <s v="JULIO"/>
    <s v="JULIO"/>
    <s v="DIRECCIÓN DE URBANIZACIONES Y TITULACIÓN"/>
    <s v="EDITH GÓMEZ BAUTISTA ( E )"/>
    <s v="DIRECCIÓN DE URBANIZACIONES Y TITULACIÓN"/>
    <d v="2024-07-16T00:00:00"/>
    <n v="202413000058593"/>
    <s v="01 - Viabilización de Línea"/>
    <s v="N/A"/>
    <d v="2024-07-16T00:00:00"/>
    <s v="TIV-032"/>
    <d v="2024-07-16T00:00:00"/>
    <n v="40000000"/>
    <n v="0"/>
    <n v="1070"/>
    <d v="2024-07-23T00:00:00"/>
    <n v="40000000"/>
    <n v="0"/>
    <m/>
    <m/>
    <n v="40000000"/>
    <n v="0"/>
    <m/>
    <n v="40000000"/>
    <n v="0"/>
    <m/>
    <m/>
    <m/>
    <m/>
  </r>
  <r>
    <n v="62"/>
    <s v="0174-62"/>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2199 Otros servicios jurídicos n.c.p."/>
    <s v="3-200-F002  RB-Administrados de libre destinación"/>
    <s v="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
    <s v="1. Contratación directa"/>
    <n v="80111607"/>
    <n v="8000000"/>
    <n v="5"/>
    <n v="40000000"/>
    <s v="JULIO"/>
    <s v="JULIO"/>
    <s v="DIRECCIÓN DE URBANIZACIONES Y TITULACIÓN"/>
    <s v="EDITH GÓMEZ BAUTISTA ( E )"/>
    <s v="DIRECCIÓN DE URBANIZACIONES Y TITULACIÓN"/>
    <d v="2024-07-16T00:00:00"/>
    <n v="202413000058593"/>
    <s v="01 - Viabilización de Línea"/>
    <s v="N/A"/>
    <d v="2024-07-16T00:00:00"/>
    <s v="TIV-033"/>
    <d v="2024-07-16T00:00:00"/>
    <n v="40000000"/>
    <n v="0"/>
    <n v="1075"/>
    <d v="2024-07-23T00:00:00"/>
    <n v="40000000"/>
    <n v="0"/>
    <m/>
    <m/>
    <m/>
    <n v="40000000"/>
    <m/>
    <n v="0"/>
    <n v="40000000"/>
    <m/>
    <m/>
    <m/>
    <m/>
  </r>
  <r>
    <n v="63"/>
    <s v="0174-63"/>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2199 Otros servicios jurídicos n.c.p."/>
    <s v="3-200-F002  RB-Administrados de libre destinación"/>
    <s v="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
    <s v="1. Contratación directa"/>
    <n v="80111607"/>
    <n v="8000000"/>
    <n v="5"/>
    <n v="40000000"/>
    <s v="JULIO"/>
    <s v="JULIO"/>
    <s v="DIRECCIÓN DE URBANIZACIONES Y TITULACIÓN"/>
    <s v="EDITH GÓMEZ BAUTISTA ( E )"/>
    <s v="DIRECCIÓN DE URBANIZACIONES Y TITULACIÓN"/>
    <d v="2024-07-16T00:00:00"/>
    <n v="202413000058593"/>
    <s v="01 - Viabilización de Línea"/>
    <s v="N/A"/>
    <d v="2024-07-16T00:00:00"/>
    <s v="TIV-034"/>
    <d v="2024-07-16T00:00:00"/>
    <n v="40000000"/>
    <n v="0"/>
    <n v="1073"/>
    <d v="2024-07-23T00:00:00"/>
    <n v="40000000"/>
    <n v="0"/>
    <m/>
    <m/>
    <n v="40000000"/>
    <n v="0"/>
    <m/>
    <n v="40000000"/>
    <n v="0"/>
    <m/>
    <m/>
    <m/>
    <m/>
  </r>
  <r>
    <n v="64"/>
    <s v="0174-64"/>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2120 Servicios de asesoramiento y representación jurídica relativos a otros campos del derecho"/>
    <s v="3-200-F002  RB-Administrados de libre destinación"/>
    <s v="Prestar servicios profesionales para el desarrollo de las actividades jurídicas relacionadas con gestión y/o saneamiento de activos priorizados por la Dirección de Urbanizaciones y Titulación, acorde con la normatividad vigente."/>
    <s v="1. Contratación directa"/>
    <n v="80111607"/>
    <n v="6000000"/>
    <n v="5"/>
    <n v="30000000"/>
    <s v="JULIO"/>
    <s v="JULIO"/>
    <s v="DIRECCIÓN DE URBANIZACIONES Y TITULACIÓN"/>
    <s v="EDITH GÓMEZ BAUTISTA ( E )"/>
    <s v="DIRECCIÓN DE URBANIZACIONES Y TITULACIÓN"/>
    <d v="2024-07-16T00:00:00"/>
    <n v="202413000058593"/>
    <s v="01 - Viabilización de Línea"/>
    <s v="N/A"/>
    <d v="2024-07-16T00:00:00"/>
    <s v="TIV-035"/>
    <d v="2024-07-16T00:00:00"/>
    <n v="30000000"/>
    <n v="0"/>
    <n v="1077"/>
    <d v="2024-07-23T00:00:00"/>
    <n v="30000000"/>
    <n v="0"/>
    <m/>
    <m/>
    <n v="30000000"/>
    <n v="0"/>
    <m/>
    <n v="30000000"/>
    <n v="0"/>
    <m/>
    <m/>
    <m/>
    <m/>
  </r>
  <r>
    <n v="65"/>
    <s v="0174-65"/>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2199 Otros servicios jurídicos n.c.p."/>
    <s v="3-200-F002  RB-Administrados de libre destinación"/>
    <s v="Prestar servicios profesionales para el desarrollo e implementación de actividades jurídicas relacionadas con gestión y/o saneamiento de activos priorizados por la Dirección de Urbanizaciones y Titulación, acorde con la normatividad vigente."/>
    <s v="1. Contratación directa"/>
    <n v="80111607"/>
    <n v="7000000"/>
    <n v="5"/>
    <n v="35000000"/>
    <s v="JULIO"/>
    <s v="JULIO"/>
    <s v="DIRECCIÓN DE URBANIZACIONES Y TITULACIÓN"/>
    <s v="EDITH GÓMEZ BAUTISTA ( E )"/>
    <s v="DIRECCIÓN DE URBANIZACIONES Y TITULACIÓN"/>
    <d v="2024-07-16T00:00:00"/>
    <n v="202413000058593"/>
    <s v="01 - Viabilización de Línea"/>
    <s v="N/A"/>
    <d v="2024-07-16T00:00:00"/>
    <s v="TIV-071"/>
    <d v="2024-07-30T00:00:00"/>
    <n v="35000000"/>
    <n v="0"/>
    <n v="1332"/>
    <d v="2024-07-31T00:00:00"/>
    <n v="35000000"/>
    <n v="0"/>
    <m/>
    <m/>
    <m/>
    <n v="35000000"/>
    <m/>
    <n v="0"/>
    <n v="35000000"/>
    <m/>
    <m/>
    <m/>
    <m/>
  </r>
  <r>
    <n v="66"/>
    <s v="0174-66"/>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2199 Otros servicios jurídicos n.c.p."/>
    <s v="3-400-F002  RF-Administrados de libre destinación"/>
    <s v="Prestar servicios profesionales para gestionar las actividades jurídicas y trámites necesarios en el marco de los proyectos de legalización, adquisición y/o saneamiento de predios ejecutados por la Dirección de Urbanizaciones y Titulación en sus diferentes etapas"/>
    <s v="1. Contratación directa"/>
    <n v="80111607"/>
    <n v="4500000"/>
    <n v="5"/>
    <n v="22500000"/>
    <s v="JULIO"/>
    <s v="JULIO"/>
    <s v="DIRECCIÓN DE URBANIZACIONES Y TITULACIÓN"/>
    <s v="EDITH GÓMEZ BAUTISTA ( E )"/>
    <s v="DIRECCIÓN DE URBANIZACIONES Y TITULACIÓN"/>
    <d v="2024-07-16T00:00:00"/>
    <n v="202413000058593"/>
    <s v="01 - Viabilización de Línea"/>
    <s v="N/A"/>
    <d v="2024-07-16T00:00:00"/>
    <s v="TIV-036"/>
    <d v="2024-07-16T00:00:00"/>
    <n v="22500000"/>
    <n v="0"/>
    <n v="1079"/>
    <d v="2024-07-23T00:00:00"/>
    <n v="22500000"/>
    <n v="0"/>
    <m/>
    <m/>
    <m/>
    <n v="22500000"/>
    <m/>
    <n v="0"/>
    <n v="22500000"/>
    <m/>
    <m/>
    <m/>
    <m/>
  </r>
  <r>
    <n v="67"/>
    <s v="0174-67"/>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1219 Servicios de investigación básica en otras ciencias sociales y humanidades"/>
    <s v="3-400-F002  RF-Administrados de libre destinación"/>
    <s v="Prestar servicios profesionales para la realización de las actividades sociales requeridas en la ejecución de los programas y proyectos que se encuentran a cargo de la Dirección de Urbanizaciones y Titulación de conformidad con los procesos y procedimientos vigentes."/>
    <s v="1. Contratación directa"/>
    <n v="80111621"/>
    <n v="6000000"/>
    <n v="5"/>
    <n v="30000000"/>
    <s v="JULIO"/>
    <s v="JULIO"/>
    <s v="DIRECCIÓN DE URBANIZACIONES Y TITULACIÓN"/>
    <s v="EDITH GÓMEZ BAUTISTA ( E )"/>
    <s v="DIRECCIÓN DE URBANIZACIONES Y TITULACIÓN"/>
    <d v="2024-07-16T00:00:00"/>
    <n v="202413000058593"/>
    <s v="01 - Viabilización de Línea"/>
    <s v="N/A"/>
    <d v="2024-07-16T00:00:00"/>
    <s v="TIV-037"/>
    <d v="2024-07-16T00:00:00"/>
    <n v="30000000"/>
    <n v="0"/>
    <n v="1071"/>
    <d v="2024-07-23T00:00:00"/>
    <n v="30000000"/>
    <n v="0"/>
    <m/>
    <m/>
    <n v="30000000"/>
    <n v="0"/>
    <m/>
    <n v="30000000"/>
    <n v="0"/>
    <m/>
    <m/>
    <m/>
    <m/>
  </r>
  <r>
    <n v="68"/>
    <s v="0174-68"/>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1219 Servicios de investigación básica en otras ciencias sociales y humanidades"/>
    <s v="3-400-F002  RF-Administrados de libre destinación"/>
    <s v="Prestar servicios profesionales relacionados con el componente social y comunitario en la ejecución de los procesos de titulación y urbanización a cargo de la Dirección de Urbanizaciones y Titulación."/>
    <s v="1. Contratación directa"/>
    <n v="80111621"/>
    <n v="4800000"/>
    <n v="5"/>
    <n v="24000000"/>
    <s v="JULIO"/>
    <s v="JULIO"/>
    <s v="DIRECCIÓN DE URBANIZACIONES Y TITULACIÓN"/>
    <s v="EDITH GÓMEZ BAUTISTA ( E )"/>
    <s v="DIRECCIÓN DE URBANIZACIONES Y TITULACIÓN"/>
    <d v="2024-07-16T00:00:00"/>
    <n v="202413000058593"/>
    <s v="01 - Viabilización de Línea"/>
    <s v="N/A"/>
    <d v="2024-07-16T00:00:00"/>
    <s v="TIV-038"/>
    <d v="2024-07-16T00:00:00"/>
    <n v="24000000"/>
    <n v="0"/>
    <n v="1072"/>
    <d v="2024-07-23T00:00:00"/>
    <n v="24000000"/>
    <n v="0"/>
    <m/>
    <m/>
    <m/>
    <n v="24000000"/>
    <m/>
    <n v="0"/>
    <n v="24000000"/>
    <m/>
    <m/>
    <m/>
    <m/>
  </r>
  <r>
    <n v="69"/>
    <s v="0174-69"/>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1219 Servicios de investigación básica en otras ciencias sociales y humanidades"/>
    <s v="3-200-F002  RB-Administrados de libre destinación"/>
    <s v="Prestar servicios profesionales relacionados con el componente social y comunitario en la ejecución de los procesos de titulación y urbanización a cargo de la Dirección de Urbanizaciones y Titulación."/>
    <s v="1. Contratación directa"/>
    <n v="80111621"/>
    <n v="2000000"/>
    <n v="1"/>
    <n v="2000000"/>
    <s v="SEPTIEMBRE"/>
    <s v="SEPTIEMBRE"/>
    <s v="DIRECCIÓN DE URBANIZACIONES Y TITULACIÓN"/>
    <s v="EDITH GÓMEZ BAUTISTA ( E )"/>
    <s v="DIRECCIÓN DE URBANIZACIONES Y TITULACIÓN"/>
    <m/>
    <m/>
    <m/>
    <m/>
    <m/>
    <m/>
    <m/>
    <m/>
    <n v="2000000"/>
    <m/>
    <m/>
    <n v="0"/>
    <n v="0"/>
    <m/>
    <m/>
    <m/>
    <n v="0"/>
    <m/>
    <n v="0"/>
    <n v="2000000"/>
    <m/>
    <m/>
    <m/>
    <m/>
  </r>
  <r>
    <n v="70"/>
    <s v="0174-70"/>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1219 Servicios de investigación básica en otras ciencias sociales y humanidades"/>
    <s v="1-100-F001 VA-Recursos distrito"/>
    <s v="Adición y prórroga al contrato 182-2024 que tiene por objeto: Prestar servicios de apoyo a la gestión a la Dirección de Urbanizaciones y Titulación en los temas asociados con estudios prediales, catastrales y urbanísticos de los proyectos priorizados por el área."/>
    <s v="9. Adición"/>
    <s v="No aplica"/>
    <n v="3520000"/>
    <n v="5"/>
    <n v="3520000"/>
    <s v="JULIO"/>
    <s v="JULIO"/>
    <s v="DIRECCIÓN DE URBANIZACIONES Y TITULACIÓN"/>
    <s v="EDITH GÓMEZ BAUTISTA ( E )"/>
    <s v="DIRECCIÓN DE URBANIZACIONES Y TITULACIÓN"/>
    <d v="2024-07-12T00:00:00"/>
    <n v="202413000058353"/>
    <s v="02 - Creación de Nueva Línea "/>
    <s v="Recursos de la línea 21"/>
    <d v="2024-07-16T00:00:00"/>
    <s v="TIV-003"/>
    <d v="2024-07-16T00:00:00"/>
    <n v="3520000"/>
    <n v="0"/>
    <n v="874"/>
    <d v="2024-07-17T00:00:00"/>
    <n v="3520000"/>
    <n v="0"/>
    <m/>
    <m/>
    <n v="3520000"/>
    <n v="0"/>
    <m/>
    <n v="3520000"/>
    <n v="0"/>
    <m/>
    <m/>
    <m/>
    <m/>
  </r>
  <r>
    <n v="71"/>
    <s v="0174-71"/>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111 Servicios de consultoría en gestión estratégica"/>
    <s v="1-100-F001 VA-Recursos distrito"/>
    <s v="Adición y prórroga al contrato 158-2024 que tiene por objeto: Prestar servicios profesionales especializados para apoyar en la planeación, ejecución y seguimiento de las actividades asociadas a los programas y/o proyectos de la Dirección de Urbanizaciones y Titulación, así como en lo relacionado con los temas administrativos y financieros."/>
    <s v="9. Adición"/>
    <s v="No aplica"/>
    <n v="10000000"/>
    <n v="5"/>
    <n v="10000000"/>
    <s v="JULIO"/>
    <s v="JULIO"/>
    <s v="DIRECCIÓN DE URBANIZACIONES Y TITULACIÓN"/>
    <s v="EDITH GÓMEZ BAUTISTA ( E )"/>
    <s v="DIRECCIÓN DE URBANIZACIONES Y TITULACIÓN"/>
    <d v="2024-07-12T00:00:00"/>
    <n v="202413000058353"/>
    <s v="02 - Creación de Nueva Línea "/>
    <s v="A la línea 71"/>
    <d v="2024-07-16T00:00:00"/>
    <s v="TIV-001"/>
    <d v="2024-07-12T00:00:00"/>
    <n v="10000000"/>
    <n v="0"/>
    <n v="865"/>
    <d v="2024-07-12T00:00:00"/>
    <n v="10000000"/>
    <n v="0"/>
    <m/>
    <m/>
    <n v="10000000"/>
    <n v="0"/>
    <m/>
    <n v="10000000"/>
    <n v="0"/>
    <m/>
    <m/>
    <m/>
    <m/>
  </r>
  <r>
    <n v="72"/>
    <s v="0174-72"/>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5954 Servicios de preparación de documentos y otros servicios especializados de apoyo a oficina"/>
    <s v="1-100-F001 VA-Recursos distrito"/>
    <s v="Adición y prórroga al contrato 127-2024 que tiene por objeto: Prestar servicios profesionales para apoyar en los aspectos financieros y presupuestales de la Dirección de Urbanizaciones y Titulación, haciendo también las veces de contacto entre la dependencia y las demás oficinas que tienen a cargo el manejo del presupuesto de la CVP."/>
    <s v="9. Adición"/>
    <s v="No aplica"/>
    <n v="8500000"/>
    <n v="5"/>
    <n v="8500000"/>
    <s v="JULIO"/>
    <s v="JULIO"/>
    <s v="DIRECCIÓN DE URBANIZACIONES Y TITULACIÓN"/>
    <s v="EDITH GÓMEZ BAUTISTA ( E )"/>
    <s v="DIRECCIÓN DE URBANIZACIONES Y TITULACIÓN"/>
    <d v="2024-07-12T00:00:00"/>
    <n v="202413000058353"/>
    <s v="03 - Modificación de Línea"/>
    <s v="A la línea 72"/>
    <d v="2024-07-16T00:00:00"/>
    <s v="TIV-004"/>
    <d v="2024-07-16T00:00:00"/>
    <n v="8500000"/>
    <n v="0"/>
    <n v="875"/>
    <d v="2024-07-17T00:00:00"/>
    <n v="8500000"/>
    <n v="0"/>
    <m/>
    <m/>
    <m/>
    <n v="8500000"/>
    <m/>
    <n v="0"/>
    <n v="8500000"/>
    <m/>
    <m/>
    <m/>
    <m/>
  </r>
  <r>
    <n v="73"/>
    <s v="0174-73"/>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329 Otros servicios de ingeniería en proyectos n.c.p."/>
    <s v="3-400-F002  RF-Administrados de libre destinación"/>
    <s v="Adición y prórroga al contrato 121-2024 que tiene por objeto: Prestar servicios profesionales para apoyar técnicamente el proceso de estructuración, ejecución y liquidación de los contratos suscritos en el marco de los proyectos urbanísticos adelantados por la Caja de la Vivienda Popular."/>
    <s v="9. Adición"/>
    <s v="No aplica"/>
    <n v="4000000"/>
    <n v="5"/>
    <n v="4000000"/>
    <s v="JULIO"/>
    <s v="JULIO"/>
    <s v="DIRECCIÓN DE URBANIZACIONES Y TITULACIÓN"/>
    <s v="EDITH GÓMEZ BAUTISTA ( E )"/>
    <s v="DIRECCIÓN DE URBANIZACIONES Y TITULACIÓN"/>
    <d v="2024-07-12T00:00:00"/>
    <n v="202413000058353"/>
    <s v="03 - Modificación de Línea"/>
    <s v="A la línea 73"/>
    <d v="2024-07-16T00:00:00"/>
    <s v="TIV-002"/>
    <d v="2024-07-16T00:00:00"/>
    <n v="4000000"/>
    <n v="0"/>
    <n v="866"/>
    <d v="2024-07-12T00:00:00"/>
    <n v="4000000"/>
    <n v="0"/>
    <m/>
    <m/>
    <n v="4000000"/>
    <n v="0"/>
    <m/>
    <n v="4000000"/>
    <n v="0"/>
    <m/>
    <m/>
    <m/>
    <m/>
  </r>
  <r>
    <n v="74"/>
    <s v="0174-74"/>
    <s v="O230117400120240174"/>
    <s v="Titulación de predios e iniciación de viviendas nuevas Bogotá D.C."/>
    <s v="Sanear y titular 3.150 predios de estratos 1 y 2 localizados en barrios de origen informal"/>
    <s v="1. Asistir y acompañar a 3.150 hogares social, jurídica y técnicamente que pertenezcan a los estratos 1 y 2, y que cumplan con los requisitos para sanear y titular."/>
    <s v="PM/0208/0103/40010070174"/>
    <s v="O232020200883212 Servicios de arquitectura para proyectos de construcciones residenciales"/>
    <s v="3-400-F002  RF-Administrados de libre destinación"/>
    <s v="Adición y prórroga al contrato 214-2024 que tiene por objeto: Prestar servicios profesionales especializados de ingeniería para apoyar en la estructuración, ejecución, evaluación, seguimiento y desarrollo de los proyectos constructivos adelantados por la Caja de la Vivienda Popular"/>
    <s v="9. Adición"/>
    <s v="No aplica"/>
    <n v="10000000"/>
    <n v="5"/>
    <n v="10000000"/>
    <s v="JULIO"/>
    <s v="JULIO"/>
    <s v="DIRECCIÓN DE URBANIZACIONES Y TITULACIÓN"/>
    <s v="EDITH GÓMEZ BAUTISTA ( E )"/>
    <s v="DIRECCIÓN DE URBANIZACIONES Y TITULACIÓN"/>
    <d v="2024-07-12T00:00:00"/>
    <n v="202413000058353"/>
    <s v="03 - Modificación de Línea"/>
    <s v="A la línea 74"/>
    <d v="2024-07-16T00:00:00"/>
    <s v="TIV-005"/>
    <d v="2024-07-16T00:00:00"/>
    <n v="10000000"/>
    <n v="0"/>
    <n v="876"/>
    <d v="2024-07-17T00:00:00"/>
    <n v="10000000"/>
    <n v="0"/>
    <m/>
    <m/>
    <n v="10000000"/>
    <n v="0"/>
    <m/>
    <n v="10000000"/>
    <n v="0"/>
    <m/>
    <m/>
    <m/>
    <m/>
  </r>
  <r>
    <n v="75"/>
    <s v="0174-75"/>
    <s v="O230117400120240174"/>
    <s v="Titulación de predios e iniciación de viviendas nuevas Bogotá D.C."/>
    <s v="Sanear y titular 3.150 predios de estratos 1 y 2 localizados en barrios de origen informal"/>
    <s v="2. Realizar gestiones para la entrega de 2 zonas de cesión obligatorias."/>
    <s v="PM/0208/0103/40010070174"/>
    <s v="O232020200884520 Servicios de archivos"/>
    <s v="3-400-F002  RF-Administrados de libre destinación"/>
    <s v="Adición y prórroga al contrato 291-2024 que tiene por objeto: Prestar servicios de apoyo a la Dirección de Urbanizaciones y Titulación en las actividades administrativas y en los trámites requeridos para el cumplimiento de sus funciones."/>
    <s v="9. Adición"/>
    <s v="No aplica"/>
    <n v="3300000"/>
    <n v="5"/>
    <n v="3300000"/>
    <s v="JULIO"/>
    <s v="JULIO"/>
    <s v="DIRECCIÓN DE URBANIZACIONES Y TITULACIÓN"/>
    <s v="EDITH GÓMEZ BAUTISTA ( E )"/>
    <s v="DIRECCIÓN DE URBANIZACIONES Y TITULACIÓN"/>
    <d v="2024-07-12T00:00:00"/>
    <n v="202413000058353"/>
    <s v="03 - Modificación de Línea"/>
    <s v="A la línea 75"/>
    <d v="2024-07-16T00:00:00"/>
    <s v="TIV-051"/>
    <d v="2024-07-25T00:00:00"/>
    <n v="3300000"/>
    <n v="0"/>
    <n v="1268"/>
    <d v="2024-07-28T00:00:00"/>
    <n v="3300000"/>
    <n v="0"/>
    <m/>
    <m/>
    <m/>
    <n v="3300000"/>
    <m/>
    <n v="0"/>
    <n v="3300000"/>
    <m/>
    <m/>
    <m/>
    <m/>
  </r>
  <r>
    <n v="76"/>
    <s v="0174-76"/>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886330 Servicios de distribución de agua por tubería (a comisión o por contrato)"/>
    <s v="1-100-F001 VA-Recursos distrito"/>
    <s v="Pago de los servicios públicos relacionados con Servicios de distribución de agua por tubería de bienes inmuebles de la CVP administrados por la Dirección de Urbanizaciones y Titulación."/>
    <s v="10. No aplica"/>
    <s v="No aplica"/>
    <n v="1000000"/>
    <n v="5"/>
    <n v="5000000"/>
    <s v="JULIO"/>
    <s v="JULIO"/>
    <s v="DIRECCIÓN DE URBANIZACIONES Y TITULACIÓN"/>
    <s v="EDITH GÓMEZ BAUTISTA ( E )"/>
    <s v="DIRECCIÓN DE URBANIZACIONES Y TITULACIÓN"/>
    <d v="2024-07-23T00:00:00"/>
    <n v="202413000061143"/>
    <s v="01 - Viabilización de Línea"/>
    <s v="Recursos de línea 3"/>
    <d v="2024-07-25T00:00:00"/>
    <s v="TIV-053"/>
    <d v="2024-07-25T00:00:00"/>
    <n v="5000000"/>
    <n v="0"/>
    <s v="1272 anulado 1273 OK"/>
    <d v="2024-07-28T00:00:00"/>
    <n v="5000000"/>
    <n v="0"/>
    <m/>
    <m/>
    <m/>
    <n v="5000000"/>
    <m/>
    <n v="0"/>
    <n v="5000000"/>
    <m/>
    <m/>
    <m/>
    <m/>
  </r>
  <r>
    <n v="77"/>
    <s v="0174-77"/>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886330 Servicios de distribución de agua por tubería (a comisión o por contrato)"/>
    <s v="1-100-F001 VA-Recursos distrito"/>
    <s v="Pago de los servicios públicos relacionados con Servicios de distribución de agua por tubería del Proyecto de Interés Prioritario Arboleda Santa Teresita - Sector I y II."/>
    <s v="10. No aplica"/>
    <s v="No aplica"/>
    <n v="2500000"/>
    <n v="5"/>
    <n v="12500000"/>
    <s v="JULIO"/>
    <s v="JULIO"/>
    <s v="DIRECCIÓN DE URBANIZACIONES Y TITULACIÓN"/>
    <s v="EDITH GÓMEZ BAUTISTA ( E )"/>
    <s v="DIRECCIÓN DE URBANIZACIONES Y TITULACIÓN"/>
    <d v="2024-07-23T00:00:00"/>
    <n v="202413000061143"/>
    <s v="01 - Viabilización de Línea"/>
    <s v="Recursos de línea 4"/>
    <d v="2024-07-25T00:00:00"/>
    <s v="TIV-054"/>
    <d v="2024-07-25T00:00:00"/>
    <n v="12500000"/>
    <n v="0"/>
    <n v="1296"/>
    <d v="2024-07-30T00:00:00"/>
    <n v="12500000"/>
    <n v="0"/>
    <m/>
    <m/>
    <m/>
    <n v="12500000"/>
    <m/>
    <n v="0"/>
    <n v="12500000"/>
    <m/>
    <m/>
    <m/>
    <m/>
  </r>
  <r>
    <n v="78"/>
    <s v="0174-78"/>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886312 Servicios de distribución de electricidad (a comisión o por contrato)"/>
    <s v="1-100-F001 VA-Recursos distrito"/>
    <s v="Pago de los servicios públicos relacionados con Servicios de distribución de electricidad de bienes inmuebles de la CVP administrados por la Dirección de Urbanizaciones y Titulación"/>
    <s v="10. No aplica"/>
    <s v="No aplica"/>
    <n v="250000"/>
    <n v="5"/>
    <n v="1250000"/>
    <s v="JULIO"/>
    <s v="JULIO"/>
    <s v="DIRECCIÓN DE URBANIZACIONES Y TITULACIÓN"/>
    <s v="EDITH GÓMEZ BAUTISTA ( E )"/>
    <s v="DIRECCIÓN DE URBANIZACIONES Y TITULACIÓN"/>
    <d v="2024-07-23T00:00:00"/>
    <n v="202413000061143"/>
    <s v="01 - Viabilización de Línea"/>
    <s v="Recursos de línea 5"/>
    <d v="2024-07-25T00:00:00"/>
    <s v="TIV-055"/>
    <d v="2024-07-25T00:00:00"/>
    <n v="1250000"/>
    <n v="0"/>
    <n v="1271"/>
    <d v="2024-07-28T00:00:00"/>
    <n v="1250000"/>
    <n v="0"/>
    <m/>
    <m/>
    <m/>
    <n v="1250000"/>
    <m/>
    <n v="0"/>
    <n v="1250000"/>
    <m/>
    <m/>
    <m/>
    <m/>
  </r>
  <r>
    <n v="79"/>
    <s v="0174-79"/>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886312 Servicios de distribución de electricidad (a comisión o por contrato)"/>
    <s v="1-100-F001 VA-Recursos distrito"/>
    <s v="Pago de los servicios públicos relacionados con Servicios de distribución de electricidad del Proyecto de Interés Prioritario Arboleda Santa Teresita - Sector I y II."/>
    <s v="10. No aplica"/>
    <s v="No aplica"/>
    <n v="500000"/>
    <n v="5"/>
    <n v="2500000"/>
    <s v="JULIO"/>
    <s v="JULIO"/>
    <s v="DIRECCIÓN DE URBANIZACIONES Y TITULACIÓN"/>
    <s v="EDITH GÓMEZ BAUTISTA ( E )"/>
    <s v="DIRECCIÓN DE URBANIZACIONES Y TITULACIÓN"/>
    <d v="2024-07-23T00:00:00"/>
    <n v="202413000061143"/>
    <s v="01 - Viabilización de Línea"/>
    <s v="Recursos de línea 6"/>
    <d v="2024-07-25T00:00:00"/>
    <s v="TIV-056"/>
    <d v="2024-07-25T00:00:00"/>
    <n v="2500000"/>
    <n v="0"/>
    <n v="1201"/>
    <d v="2024-07-26T00:00:00"/>
    <n v="2500000"/>
    <n v="0"/>
    <m/>
    <m/>
    <n v="447180"/>
    <n v="2052820"/>
    <m/>
    <n v="447180"/>
    <n v="2052820"/>
    <m/>
    <m/>
    <m/>
    <m/>
  </r>
  <r>
    <n v="80"/>
    <s v="0174-80"/>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994239 Servicios generales de recolección de otros desechos"/>
    <s v="1-100-F001 VA-Recursos distrito"/>
    <s v="Pago de los servicios públicos relacionados con Servicios generales de recolección de otros desechos de bienes inmuebles de la CVP administrados por la Dirección de Urbanizaciones y Titulaciones."/>
    <s v="10. No aplica"/>
    <s v="No aplica"/>
    <n v="500000"/>
    <n v="5"/>
    <n v="2500000"/>
    <s v="JULIO"/>
    <s v="JULIO"/>
    <s v="DIRECCIÓN DE URBANIZACIONES Y TITULACIÓN"/>
    <s v="EDITH GÓMEZ BAUTISTA ( E )"/>
    <s v="DIRECCIÓN DE URBANIZACIONES Y TITULACIÓN"/>
    <d v="2024-07-23T00:00:00"/>
    <n v="202413000061143"/>
    <s v="01 - Viabilización de Línea"/>
    <s v="Recursos de línea 7"/>
    <d v="2024-07-25T00:00:00"/>
    <s v="TIV-057"/>
    <d v="2024-07-25T00:00:00"/>
    <n v="2500000"/>
    <n v="0"/>
    <n v="1270"/>
    <d v="2024-07-28T00:00:00"/>
    <n v="2500000"/>
    <n v="0"/>
    <m/>
    <m/>
    <m/>
    <n v="2500000"/>
    <m/>
    <n v="0"/>
    <n v="2500000"/>
    <m/>
    <m/>
    <m/>
    <m/>
  </r>
  <r>
    <n v="81"/>
    <s v="0174-81"/>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994239 Servicios generales de recolección de otros desechos"/>
    <s v="1-100-F001 VA-Recursos distrito"/>
    <s v="Pago de servicios públicos del Proyecto de Interés Prioritario Arboleda Santa Teresita - Sector I y II - PROMOAMBIENTAL"/>
    <s v="10. No aplica"/>
    <s v="No aplica"/>
    <n v="1000000"/>
    <n v="5"/>
    <n v="5000000"/>
    <s v="JULIO"/>
    <s v="JULIO"/>
    <s v="DIRECCIÓN DE URBANIZACIONES Y TITULACIÓN"/>
    <s v="EDITH GÓMEZ BAUTISTA ( E )"/>
    <s v="DIRECCIÓN DE URBANIZACIONES Y TITULACIÓN"/>
    <d v="2024-07-23T00:00:00"/>
    <n v="202413000061143"/>
    <s v="01 - Viabilización de Línea"/>
    <s v="Recursos de línea 8"/>
    <d v="2024-07-25T00:00:00"/>
    <s v="TIV-058"/>
    <d v="2024-07-25T00:00:00"/>
    <n v="5000000"/>
    <n v="0"/>
    <n v="1274"/>
    <d v="2024-07-28T00:00:00"/>
    <n v="5000000"/>
    <n v="0"/>
    <m/>
    <m/>
    <m/>
    <n v="5000000"/>
    <m/>
    <n v="0"/>
    <n v="5000000"/>
    <m/>
    <m/>
    <m/>
    <m/>
  </r>
  <r>
    <n v="82"/>
    <s v="0174- 82"/>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886320 Servicios de distribución de gas por tuberías (a comisión o por contrato)"/>
    <s v="1-100-F001 VA-Recursos distrito"/>
    <s v="Pago de servicios públicos del Proyecto de Interés Prioritario Arboleda Santa Teresita - Sector I y II - VANTI"/>
    <s v="10. No aplica"/>
    <s v="No aplica"/>
    <n v="900000"/>
    <n v="5"/>
    <n v="4500000"/>
    <s v="JULIO"/>
    <s v="JULIO"/>
    <s v="DIRECCIÓN DE URBANIZACIONES Y TITULACIÓN"/>
    <s v="EDITH GÓMEZ BAUTISTA ( E )"/>
    <s v="DIRECCIÓN DE URBANIZACIONES Y TITULACIÓN"/>
    <d v="2024-07-23T00:00:00"/>
    <n v="202413000061143"/>
    <s v="01 - Viabilización de Línea"/>
    <s v="Recursos de línea 9"/>
    <d v="2024-07-25T00:00:00"/>
    <s v="TIV-059"/>
    <d v="2024-07-25T00:00:00"/>
    <n v="4500000"/>
    <n v="0"/>
    <n v="1203"/>
    <d v="2024-07-26T00:00:00"/>
    <n v="4500000"/>
    <n v="0"/>
    <m/>
    <m/>
    <n v="1080310"/>
    <n v="3419690"/>
    <m/>
    <n v="1080310"/>
    <n v="3419690"/>
    <m/>
    <m/>
    <m/>
    <m/>
  </r>
  <r>
    <n v="83"/>
    <s v="0174-83"/>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1020200501 Aportes generales al sistema de riesgos laborales públicos"/>
    <s v="1-100-F001 VA-Recursos distrito"/>
    <s v="Realizar el Pago ARL contratistas nivel V"/>
    <s v="10. No aplica"/>
    <s v="No aplica"/>
    <n v="1135400"/>
    <n v="5"/>
    <n v="5677000"/>
    <s v="JULIO"/>
    <s v="JULIO"/>
    <s v="DIRECCIÓN DE URBANIZACIONES Y TITULACIÓN"/>
    <s v="EDITH GÓMEZ BAUTISTA ( E )"/>
    <s v="DIRECCIÓN DE URBANIZACIONES Y TITULACIÓN"/>
    <d v="2024-07-23T00:00:00"/>
    <n v="202413000061143"/>
    <s v="01 - Viabilización de Línea"/>
    <s v="Recursos de línea 10"/>
    <d v="2024-07-25T00:00:00"/>
    <s v="TIV-060"/>
    <d v="2024-07-25T00:00:00"/>
    <n v="5677000"/>
    <n v="0"/>
    <n v="1275"/>
    <d v="2024-07-28T00:00:00"/>
    <n v="5677000"/>
    <n v="0"/>
    <m/>
    <m/>
    <m/>
    <n v="5677000"/>
    <m/>
    <n v="0"/>
    <n v="5677000"/>
    <m/>
    <m/>
    <m/>
    <m/>
  </r>
  <r>
    <n v="84"/>
    <s v="0174-84"/>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882130 Servicios de documentación y certificación jurídica"/>
    <s v="1-100-F001 VA-Recursos distrito"/>
    <s v="Realizar el pago de gastos notariales, registro y de beneficencia que resulten de la suscripción de escrituras públicas y/o resoluciones de los diferentes procesos ejecutados por la Dirección de Urbanizaciones y Titulación predial."/>
    <s v="10. No aplica"/>
    <s v="No aplica"/>
    <n v="2000459.8"/>
    <n v="5"/>
    <n v="10002299"/>
    <s v="JULIO"/>
    <s v="JULIO"/>
    <s v="DIRECCIÓN DE URBANIZACIONES Y TITULACIÓN"/>
    <s v="EDITH GÓMEZ BAUTISTA ( E )"/>
    <s v="DIRECCIÓN DE URBANIZACIONES Y TITULACIÓN"/>
    <d v="2024-07-23T00:00:00"/>
    <n v="202413000061143"/>
    <s v="01 - Viabilización de Línea"/>
    <s v="Recursos de línea 11"/>
    <d v="2024-07-25T00:00:00"/>
    <s v="TIV-061"/>
    <d v="2024-07-25T00:00:00"/>
    <n v="10002299"/>
    <n v="0"/>
    <n v="1276"/>
    <d v="2024-07-28T00:00:00"/>
    <n v="10002299"/>
    <n v="0"/>
    <m/>
    <m/>
    <m/>
    <n v="10002299"/>
    <m/>
    <n v="0"/>
    <n v="10002299"/>
    <m/>
    <m/>
    <m/>
    <m/>
  </r>
  <r>
    <n v="85"/>
    <s v="0174-85"/>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882130 Servicios de documentación y certificación jurídica"/>
    <s v="1-100-F001 VA-Recursos distrito"/>
    <s v="Sufragar gastos de beneficencia, registro títulos por mecanismo de transferencias y gastos de resciliación."/>
    <s v="10. No aplica"/>
    <s v="No aplica"/>
    <n v="1200000"/>
    <n v="5"/>
    <n v="6000000"/>
    <s v="JULIO"/>
    <s v="JULIO"/>
    <s v="DIRECCIÓN DE URBANIZACIONES Y TITULACIÓN"/>
    <s v="EDITH GÓMEZ BAUTISTA ( E )"/>
    <s v="DIRECCIÓN DE URBANIZACIONES Y TITULACIÓN"/>
    <d v="2024-07-23T00:00:00"/>
    <n v="202413000061143"/>
    <s v="01 - Viabilización de Línea"/>
    <s v="Recursos de línea 12"/>
    <d v="2024-07-25T00:00:00"/>
    <s v="TIV-062"/>
    <d v="2024-07-25T00:00:00"/>
    <n v="6000000"/>
    <n v="0"/>
    <n v="1277"/>
    <d v="2024-08-28T00:00:00"/>
    <n v="6000000"/>
    <n v="0"/>
    <m/>
    <m/>
    <m/>
    <n v="6000000"/>
    <m/>
    <n v="0"/>
    <n v="6000000"/>
    <m/>
    <m/>
    <m/>
    <m/>
  </r>
  <r>
    <n v="86"/>
    <s v="0174-86"/>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885250 Servicios de protección (guardas de seguridad)"/>
    <s v="3-400-F002  RF-Administrados de libre destinación"/>
    <s v="Prestar los servicios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s v="5. Selección abreviada - acuerdo marco"/>
    <n v="92121500"/>
    <n v="80000000"/>
    <n v="1"/>
    <n v="80000000"/>
    <s v="AGOSTO"/>
    <s v="SEPTIEMBRE"/>
    <s v="DIRECCIÓN DE URBANIZACIONES Y TITULACIÓN"/>
    <s v="EDITH GÓMEZ BAUTISTA ( E )"/>
    <s v="DIRECCIÓN DE URBANIZACIONES Y TITULACIÓN"/>
    <d v="2024-08-26T00:00:00"/>
    <n v="202413000062383"/>
    <s v="02 - Creación de Nueva Línea "/>
    <s v="Recursos de línea 54"/>
    <m/>
    <m/>
    <m/>
    <m/>
    <n v="80000000"/>
    <m/>
    <m/>
    <m/>
    <n v="0"/>
    <m/>
    <m/>
    <m/>
    <n v="0"/>
    <m/>
    <n v="0"/>
    <n v="80000000"/>
    <m/>
    <m/>
    <m/>
    <m/>
  </r>
  <r>
    <n v="87"/>
    <s v="0174-87"/>
    <s v="O230117400120240174"/>
    <s v="Titulación de predios e iniciación de viviendas nuevas Bogotá D.C."/>
    <s v="Titulación de predios e iniciación de viviendas nuevas Bogotá D.C."/>
    <s v="1. Asistir y acompañar a 3.150 hogares social, jurídica y técnicamente que pertenezcan a los estratos 1 y 2, y que cumplan con los requisitos para sanear y titular."/>
    <s v="PM/0208/0103/40010070174"/>
    <s v="O232020200882199 Otros servicios jurídicos n.c.p."/>
    <s v="3-400-F002  RF-Administrados de libre destinación"/>
    <s v="Adición y prórroga al contrato 400-2024 que tiene por objeto: 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
    <s v="9. Adición"/>
    <n v="80111607"/>
    <n v="10000000"/>
    <n v="1"/>
    <n v="10000000"/>
    <s v="JULIO"/>
    <s v="AGOSTO"/>
    <s v="DIRECCIÓN DE URBANIZACIONES Y TITULACIÓN"/>
    <s v="EDITH GÓMEZ BAUTISTA ( E )"/>
    <s v="DIRECCIÓN DE URBANIZACIONES Y TITULACIÓN"/>
    <d v="2024-07-30T00:00:00"/>
    <n v="202413000063163"/>
    <s v="01 - Viabilización de Línea"/>
    <s v="Recursos de línea 55"/>
    <d v="2024-07-31T00:00:00"/>
    <s v="TIV-072"/>
    <d v="2024-07-31T00:00:00"/>
    <n v="10000000"/>
    <n v="0"/>
    <n v="1382"/>
    <d v="2024-07-31T00:00:00"/>
    <n v="10000000"/>
    <n v="0"/>
    <m/>
    <m/>
    <m/>
    <n v="10000000"/>
    <m/>
    <n v="0"/>
    <n v="10000000"/>
    <m/>
    <m/>
    <m/>
    <m/>
  </r>
  <r>
    <n v="1"/>
    <s v="006-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5030253290 Otras obras de ingeniería civil"/>
    <s v="1-100-F001 VA-Recursos distrito"/>
    <s v="Amparar la solicitud de vigencias futuras para la celebración del contrato de obra para Ejecutar a precios fijos sin fórmula de reajuste, las obras de Mejoramiento de Barrios priorizadas incluido el acompañamiento y gestión social necesarios, en la localidad de Suba de la ciudad de Bogotá, de conformidad con el pliego de condiciones, anexos y demás documentos del proceso."/>
    <s v="2. Licitación pública"/>
    <s v="72141000;72141100;72141600"/>
    <n v="911325014"/>
    <n v="1"/>
    <n v="911325014"/>
    <s v="NOVIEMBRE"/>
    <s v="NOVIEMBRE"/>
    <s v="DIRECCIÓN MEJORAMIENTO DE BARRIOS"/>
    <s v="MARÍA MERCEDES MOLINA RENGIFO"/>
    <s v="Dirección de Mejoramiento de Barrios"/>
    <d v="2024-07-11T00:00:00"/>
    <n v="202415000058213"/>
    <s v="01 - Viabilización de Línea"/>
    <s v="N/A"/>
    <d v="2024-07-11T00:00:00"/>
    <s v="MIB-001"/>
    <d v="2024-07-11T00:00:00"/>
    <n v="911325014"/>
    <n v="0"/>
    <m/>
    <m/>
    <m/>
    <n v="911325014"/>
    <m/>
    <m/>
    <m/>
    <n v="0"/>
    <m/>
    <n v="0"/>
    <n v="911325014"/>
    <m/>
    <m/>
    <m/>
    <m/>
  </r>
  <r>
    <n v="2"/>
    <s v="006-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1020200501 Aportes generales al sistema de riesgos laborales públicos"/>
    <s v="1-100-F001 VA-Recursos distrito"/>
    <s v="Pago de cotización al sistema General de Riesgos Laborales de las personas vinculadas a través de un contrato de prestación de servicios con la Caja de la Vivienda Popular que laboran en actividades de alto riesgo, según en el artículo 13 del Decreto 723 de 2013."/>
    <s v="10. No aplica"/>
    <s v="No aplica"/>
    <n v="8000000"/>
    <n v="6"/>
    <n v="60000000"/>
    <s v="JULIO"/>
    <s v="JULIO"/>
    <s v="DIRECCIÓN MEJORAMIENTO DE BARRIOS"/>
    <s v="MARÍA MERCEDES MOLINA RENGIFO"/>
    <s v="Dirección de Mejoramiento de Barrios"/>
    <d v="2024-07-02T00:00:00"/>
    <n v="202415000056823"/>
    <s v="01 - Viabilización de Línea"/>
    <s v="N/A"/>
    <d v="2024-07-16T00:00:00"/>
    <s v="MIB-032"/>
    <d v="2024-07-16T00:00:00"/>
    <n v="60000000"/>
    <n v="0"/>
    <n v="872"/>
    <d v="2024-07-17T00:00:00"/>
    <n v="60000000"/>
    <n v="0"/>
    <n v="3063"/>
    <d v="2024-07-17T00:00:00"/>
    <n v="7580800"/>
    <n v="52419200"/>
    <n v="7580800"/>
    <n v="0"/>
    <n v="52419200"/>
    <s v="ORDEN DE PRESTACION DE SERVICIOS"/>
    <n v="23"/>
    <m/>
    <m/>
  </r>
  <r>
    <n v="3"/>
    <s v="006-3"/>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221 Servicios de contabilidad"/>
    <s v="1-100-F001 VA-Recursos distrito"/>
    <s v="Prestar los servicios profesionales para apoyar en el seguimiento y control de los asuntos administrativos y de gestión que sean requeridos, en el marco de la ejecución de los proyectos a cargo de la Dirección de Mejoramiento de Barrios ."/>
    <s v="1. Contratación directa"/>
    <n v="84111502"/>
    <n v="7300000"/>
    <n v="6"/>
    <n v="40636666"/>
    <s v="JULIO"/>
    <s v="JULIO"/>
    <s v="DIRECCIÓN MEJORAMIENTO DE BARRIOS"/>
    <s v="MARÍA MERCEDES MOLINA RENGIFO"/>
    <s v="Dirección de Mejoramiento de Barrios"/>
    <d v="2024-07-16T00:00:00"/>
    <n v="202415000058723"/>
    <s v="01 - Viabilización de Línea"/>
    <s v="N/A"/>
    <d v="2024-07-16T00:00:00"/>
    <s v="MIB-061"/>
    <d v="2024-07-16T00:00:00"/>
    <n v="40636666"/>
    <n v="0"/>
    <n v="968"/>
    <d v="2024-07-19T00:00:00"/>
    <n v="40636666"/>
    <n v="0"/>
    <m/>
    <m/>
    <m/>
    <n v="40636666"/>
    <m/>
    <n v="0"/>
    <n v="40636666"/>
    <m/>
    <m/>
    <m/>
    <m/>
  </r>
  <r>
    <n v="4"/>
    <s v="006-4"/>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221 Servicios de contabilidad"/>
    <s v="1-100-F001 VA-Recursos distrito"/>
    <s v="Prestar los servicios profesionales para apoyar en el seguimiento y control de la ejecución presupuestal y financiera de los recursos a cargo de la Dirección de Mejoramiento de Barrios "/>
    <s v="1. Contratación directa"/>
    <n v="84111502"/>
    <n v="9000000"/>
    <n v="6"/>
    <n v="54600000"/>
    <s v="JULIO"/>
    <s v="JULIO"/>
    <s v="DIRECCIÓN MEJORAMIENTO DE BARRIOS"/>
    <s v="MARÍA MERCEDES MOLINA RENGIFO"/>
    <s v="Dirección de Mejoramiento de Barrios"/>
    <d v="2024-07-16T00:00:00"/>
    <n v="202415000058723"/>
    <s v="01 - Viabilización de Línea"/>
    <s v="N/A"/>
    <d v="2024-07-16T00:00:00"/>
    <s v="MIB-062"/>
    <d v="2024-07-16T00:00:00"/>
    <n v="54600000"/>
    <n v="0"/>
    <n v="963"/>
    <d v="2024-07-19T00:00:00"/>
    <n v="54600000"/>
    <n v="0"/>
    <n v="3284"/>
    <d v="2024-07-24T00:00:00"/>
    <n v="54600000"/>
    <n v="0"/>
    <m/>
    <n v="54600000"/>
    <n v="0"/>
    <s v="CONTRATO DE PRESTACION DE SERVICIOS PROFESIONALES"/>
    <n v="487"/>
    <m/>
    <m/>
  </r>
  <r>
    <n v="5"/>
    <s v="006-5"/>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5954 Servicios de preparación de documentos y otros servicios especializados de apoyo a oficina"/>
    <s v="1-100-F001 VA-Recursos distrito"/>
    <s v="Prestar los servicios de apoyo a la gestión en las actividades logísticas, administrativas y de correspondencia requeridas para la ejecución y el seguimiento de los proyectos y programas a cargo de  la Dirección de Mejoramiento de Barrios"/>
    <s v="1. Contratación directa"/>
    <n v="80161504"/>
    <n v="4000000"/>
    <n v="6"/>
    <n v="24266666"/>
    <s v="JULIO"/>
    <s v="JULIO"/>
    <s v="DIRECCIÓN MEJORAMIENTO DE BARRIOS"/>
    <s v="MARÍA MERCEDES MOLINA RENGIFO"/>
    <s v="Dirección de Mejoramiento de Barrios"/>
    <d v="2024-07-16T00:00:00"/>
    <n v="202415000058723"/>
    <s v="01 - Viabilización de Línea"/>
    <s v="N/A"/>
    <d v="2024-07-16T00:00:00"/>
    <s v="MIB-071"/>
    <d v="2024-07-16T00:00:00"/>
    <n v="24266666"/>
    <n v="0"/>
    <n v="995"/>
    <d v="2024-07-18T00:00:00"/>
    <n v="24266666"/>
    <n v="0"/>
    <n v="3302"/>
    <d v="2024-07-26T00:00:00"/>
    <n v="24266666"/>
    <n v="0"/>
    <m/>
    <n v="24266666"/>
    <n v="0"/>
    <s v="CONTRATO DE PRESTACION DE SERVICIOS DE APOYO A LA GESTION"/>
    <n v="497"/>
    <m/>
    <m/>
  </r>
  <r>
    <n v="6"/>
    <s v="006-6"/>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15 Servicios de consultoría en gestión administrativa"/>
    <s v="1-100-F001 VA-Recursos distrito"/>
    <s v="Prestar los servicios profesionales para apoyar en temas relacionados con planeación y control interno que correspondan a los asuntos relacionados con la misionalidad de la Dirección de Mejoramiento de Barrios"/>
    <s v="1. Contratación directa"/>
    <n v="80161500"/>
    <n v="4280000"/>
    <n v="6"/>
    <n v="25965333"/>
    <s v="JULIO"/>
    <s v="JULIO"/>
    <s v="DIRECCIÓN MEJORAMIENTO DE BARRIOS"/>
    <s v="MARÍA MERCEDES MOLINA RENGIFO"/>
    <s v="Dirección de Mejoramiento de Barrios"/>
    <d v="2024-07-17T00:00:00"/>
    <n v="202415000058723"/>
    <s v="01 - Viabilización de Línea"/>
    <s v="N/A"/>
    <d v="2024-07-17T00:00:00"/>
    <s v="MIB-070"/>
    <d v="2024-07-17T00:00:00"/>
    <n v="25965333"/>
    <n v="0"/>
    <n v="1020"/>
    <d v="2024-07-19T00:00:00"/>
    <n v="25965333"/>
    <n v="0"/>
    <m/>
    <m/>
    <m/>
    <n v="25965333"/>
    <m/>
    <n v="0"/>
    <n v="25965333"/>
    <m/>
    <m/>
    <m/>
    <m/>
  </r>
  <r>
    <n v="7"/>
    <s v="006-7"/>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15 Servicios de consultoría en gestión administrativa"/>
    <s v="1-100-F001 VA-Recursos distrito"/>
    <s v="Prestar los servicios profesionales para apoyar en las actividades administrativas y de gestión e impulso de los asuntos contractuales a cargo de la Dirección de Mejoramiento de Barrios"/>
    <s v="1. Contratación directa"/>
    <n v="80161500"/>
    <n v="5000000"/>
    <n v="6"/>
    <n v="30333333"/>
    <s v="JULIO"/>
    <s v="JULIO"/>
    <s v="DIRECCIÓN MEJORAMIENTO DE BARRIOS"/>
    <s v="MARÍA MERCEDES MOLINA RENGIFO"/>
    <s v="Dirección de Mejoramiento de Barrios"/>
    <d v="2024-07-16T00:00:00"/>
    <n v="202415000058723"/>
    <s v="01 - Viabilización de Línea"/>
    <s v="N/A"/>
    <d v="2024-07-16T00:00:00"/>
    <s v="MIB-063"/>
    <d v="2024-07-16T00:00:00"/>
    <n v="30333333"/>
    <n v="0"/>
    <n v="928"/>
    <d v="2024-07-18T00:00:00"/>
    <n v="30333333"/>
    <n v="0"/>
    <n v="3180"/>
    <d v="2024-07-22T00:00:00"/>
    <n v="30333333"/>
    <n v="0"/>
    <m/>
    <n v="30333333"/>
    <n v="0"/>
    <s v="CONTRATO DE PRESTACION DE SERVICIOS PROFESIONALES"/>
    <n v="463"/>
    <m/>
    <m/>
  </r>
  <r>
    <n v="8"/>
    <s v="006-8"/>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12 Servicios de consultoría en gestión financiera"/>
    <s v="1-100-F001 VA-Recursos distrito"/>
    <s v="Prestar los servicios profesionales para apoyar en la gestión y ejecución  de los recursos asignados para los proyectos y programas a cargo de la Dirección de Mejoramiento de Barrios"/>
    <s v="1. Contratación directa"/>
    <n v="80161500"/>
    <n v="8000000"/>
    <n v="6"/>
    <n v="48533333"/>
    <s v="JULIO"/>
    <s v="JULIO"/>
    <s v="DIRECCIÓN MEJORAMIENTO DE BARRIOS"/>
    <s v="MARÍA MERCEDES MOLINA RENGIFO"/>
    <s v="Dirección de Mejoramiento de Barrios"/>
    <d v="2024-07-16T00:00:00"/>
    <n v="202415000058723"/>
    <s v="01 - Viabilización de Línea"/>
    <s v="N/A"/>
    <d v="2024-07-16T00:00:00"/>
    <s v="MIB-064"/>
    <d v="2024-07-16T00:00:00"/>
    <n v="48533333"/>
    <n v="0"/>
    <n v="965"/>
    <d v="2024-07-19T00:00:00"/>
    <n v="48533333"/>
    <n v="0"/>
    <m/>
    <m/>
    <m/>
    <n v="48533333"/>
    <m/>
    <n v="0"/>
    <n v="48533333"/>
    <m/>
    <m/>
    <m/>
    <m/>
  </r>
  <r>
    <n v="9"/>
    <s v="006-9"/>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15 Servicios de consultoría en gestión administrativa"/>
    <s v="1-100-F001 VA-Recursos distrito"/>
    <s v="Prestar los servicios profesionales para apoyar a la Dirección de Mejoramiento de Barrios de la Caja de Vivienda Popular, en la planeación, seguimiento y control de la ejecución de los proyectos y programas a cargo de la dependencia."/>
    <s v="1. Contratación directa"/>
    <n v="80161500"/>
    <n v="11000000"/>
    <n v="6"/>
    <n v="66733333"/>
    <s v="JULIO"/>
    <s v="JULIO"/>
    <s v="DIRECCIÓN MEJORAMIENTO DE BARRIOS"/>
    <s v="MARÍA MERCEDES MOLINA RENGIFO"/>
    <s v="Dirección de Mejoramiento de Barrios"/>
    <d v="2024-07-16T00:00:00"/>
    <n v="202415000058723"/>
    <s v="01 - Viabilización de Línea"/>
    <s v="N/A"/>
    <d v="2024-07-16T00:00:00"/>
    <s v="MIB-065"/>
    <d v="2024-07-16T00:00:00"/>
    <n v="66733333"/>
    <n v="0"/>
    <n v="952"/>
    <d v="2024-07-18T00:00:00"/>
    <n v="66733333"/>
    <n v="0"/>
    <n v="3212"/>
    <d v="2024-07-22T00:00:00"/>
    <n v="66733333"/>
    <n v="0"/>
    <m/>
    <n v="66733333"/>
    <n v="0"/>
    <s v="CONTRATO DE PRESTACION DE SERVICIOS PROFESIONALES"/>
    <n v="464"/>
    <m/>
    <m/>
  </r>
  <r>
    <n v="10"/>
    <s v="006-10"/>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221 Servicios de contabilidad"/>
    <s v="1-100-F001 VA-Recursos distrito"/>
    <s v="Prestar los servicios profesionales en materia contable y financiera para la liquidación y trámite de garantías y pagos de los contratos y/o convenios a cargo de la Dirección de Mejoramiento de Barrios."/>
    <s v="1. Contratación directa"/>
    <n v="84111502"/>
    <n v="7000000"/>
    <n v="6"/>
    <n v="42466667"/>
    <s v="JULIO"/>
    <s v="JULIO"/>
    <s v="DIRECCIÓN MEJORAMIENTO DE BARRIOS"/>
    <s v="MARÍA MERCEDES MOLINA RENGIFO"/>
    <s v="Dirección de Mejoramiento de Barrios"/>
    <d v="2024-07-16T00:00:00"/>
    <n v="202415000058723"/>
    <s v="01 - Viabilización de Línea"/>
    <s v="N/A"/>
    <d v="2024-07-16T00:00:00"/>
    <s v="MIB-066"/>
    <d v="2024-07-16T00:00:00"/>
    <n v="42466667"/>
    <n v="0"/>
    <n v="972"/>
    <d v="2024-07-19T00:00:00"/>
    <n v="42466667"/>
    <n v="0"/>
    <n v="3322"/>
    <d v="2024-07-28T00:00:00"/>
    <n v="42466667"/>
    <n v="0"/>
    <m/>
    <n v="42466667"/>
    <n v="0"/>
    <s v="CONTRATO DE PRESTACION DE SERVICIOS PROFESIONALES"/>
    <n v="528"/>
    <m/>
    <m/>
  </r>
  <r>
    <n v="11"/>
    <s v="006-1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a la Dirección de Mejoramiento de Barrios en la_x000a_formulación, medición, seguimiento, articulación y análisis de metas, indicadores, planes y demás instrumentos de planeación que contribuyan al cumplimiento de los objetivos de la dependencia"/>
    <s v="1. Contratación directa"/>
    <n v="81101500"/>
    <n v="8560000"/>
    <n v="6"/>
    <n v="51930667"/>
    <s v="JULIO"/>
    <s v="JULIO"/>
    <s v="DIRECCIÓN MEJORAMIENTO DE BARRIOS"/>
    <s v="MARÍA MERCEDES MOLINA RENGIFO"/>
    <s v="Dirección de Mejoramiento de Barrios"/>
    <d v="2024-07-16T00:00:00"/>
    <n v="202415000058723"/>
    <s v="01 - Viabilización de Línea"/>
    <s v="N/A"/>
    <d v="2024-07-16T00:00:00"/>
    <s v="MIB-067"/>
    <d v="2024-07-16T00:00:00"/>
    <n v="51930667"/>
    <n v="0"/>
    <n v="1023"/>
    <d v="2024-07-19T00:00:00"/>
    <n v="51930667"/>
    <n v="0"/>
    <n v="3310"/>
    <d v="2024-07-27T00:00:00"/>
    <n v="41088000"/>
    <n v="10842667"/>
    <m/>
    <n v="41088000"/>
    <n v="10842667"/>
    <s v="CONTRATO DE PRESTACION DE SERVICIOS PROFESIONALES"/>
    <n v="505"/>
    <m/>
    <m/>
  </r>
  <r>
    <n v="12"/>
    <s v="006-1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21 Servicios de relaciones públicas"/>
    <s v="1-100-F001 VA-Recursos distrito"/>
    <s v="Prestar los servicios profesionales para desarrollar las actividades de la estrategia de comunicaciones de la Dirección de Mejoramiento de Barrios"/>
    <s v="1. Contratación directa"/>
    <n v="80141602"/>
    <n v="5000000"/>
    <n v="6"/>
    <n v="30333333"/>
    <s v="JULIO"/>
    <s v="JULIO"/>
    <s v="DIRECCIÓN MEJORAMIENTO DE BARRIOS"/>
    <s v="MARÍA MERCEDES MOLINA RENGIFO"/>
    <s v="Dirección de Mejoramiento de Barrios"/>
    <d v="2024-07-02T00:00:00"/>
    <n v="202415000056823"/>
    <s v="01 - Viabilización de Línea"/>
    <s v="N/A"/>
    <d v="2024-07-16T00:00:00"/>
    <s v="MIB-033"/>
    <d v="2024-07-16T00:00:00"/>
    <n v="30333333"/>
    <n v="0"/>
    <n v="917"/>
    <d v="2024-07-18T00:00:00"/>
    <n v="30333333"/>
    <n v="0"/>
    <n v="3307"/>
    <d v="2024-07-26T00:00:00"/>
    <n v="30333333"/>
    <n v="0"/>
    <m/>
    <n v="30333333"/>
    <n v="0"/>
    <s v="CONTRATO DE PRESTACION DE SERVICIOS PROFESIONALES"/>
    <n v="503"/>
    <m/>
    <m/>
  </r>
  <r>
    <n v="13"/>
    <s v="006-13"/>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199 Otros servicios jurídicos n.c.p."/>
    <s v="1-100-F001 VA-Recursos distrito"/>
    <s v="Prestar los servicios profesionales para apoyar jurídicamente a la Dirección de Mejoramiento de Barrios  en materia de contratación estatal, en el marco de la ejecución de los programas y proyectos a cargo de la dependencia."/>
    <s v="1. Contratación directa"/>
    <n v="80121704"/>
    <n v="8500000"/>
    <n v="6"/>
    <n v="51566667"/>
    <s v="JULIO"/>
    <s v="JULIO"/>
    <s v="DIRECCIÓN MEJORAMIENTO DE BARRIOS"/>
    <s v="MARÍA MERCEDES MOLINA RENGIFO"/>
    <s v="Dirección General"/>
    <d v="2024-07-02T00:00:00"/>
    <n v="202415000056803"/>
    <s v="01 - Viabilización de Línea"/>
    <s v="N/A"/>
    <d v="2024-07-16T00:00:00"/>
    <s v="MIB-003"/>
    <d v="2024-07-16T00:00:00"/>
    <n v="51566667"/>
    <n v="0"/>
    <n v="877"/>
    <d v="2024-07-17T00:00:00"/>
    <n v="51566667"/>
    <n v="0"/>
    <m/>
    <m/>
    <m/>
    <n v="51566667"/>
    <m/>
    <n v="0"/>
    <n v="51566667"/>
    <m/>
    <m/>
    <m/>
    <m/>
  </r>
  <r>
    <n v="14"/>
    <s v="006-14"/>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668014 Servicios de gestión documental"/>
    <s v="1-100-F001 VA-Recursos distrito"/>
    <s v="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
    <s v="1. Contratación directa"/>
    <n v="80161504"/>
    <n v="3700000"/>
    <n v="6"/>
    <n v="22446667"/>
    <s v="JULIO"/>
    <s v="JULIO"/>
    <s v="DIRECCIÓN MEJORAMIENTO DE BARRIOS"/>
    <s v="MARÍA MERCEDES MOLINA RENGIFO"/>
    <s v="Dirección de Mejoramiento de Barrios"/>
    <d v="2024-07-02T00:00:00"/>
    <n v="202415000056803"/>
    <s v="01 - Viabilización de Línea"/>
    <s v="N/A"/>
    <d v="2024-07-16T00:00:00"/>
    <s v="MIB-004"/>
    <d v="2024-07-16T00:00:00"/>
    <n v="22446667"/>
    <n v="0"/>
    <n v="944"/>
    <d v="2024-07-18T00:00:00"/>
    <n v="22446667"/>
    <n v="0"/>
    <m/>
    <m/>
    <m/>
    <n v="22446667"/>
    <m/>
    <n v="0"/>
    <n v="22446667"/>
    <m/>
    <m/>
    <m/>
    <m/>
  </r>
  <r>
    <n v="15"/>
    <s v="006-15"/>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668014 Servicios de gestión documental"/>
    <s v="1-100-F001 VA-Recursos distrito"/>
    <s v="Prestar los servicios de apoyo a la gestión para ejecutar las actividades de gestión documental y apoyo administrativo para el manejo de la correspondencia y archivos a cargo de la Dirección de Mejoramiento de Barrios "/>
    <s v="1. Contratación directa"/>
    <n v="80161504"/>
    <n v="3500000"/>
    <n v="6"/>
    <n v="21233333"/>
    <s v="JULIO"/>
    <s v="JULIO"/>
    <s v="DIRECCIÓN MEJORAMIENTO DE BARRIOS"/>
    <s v="MARÍA MERCEDES MOLINA RENGIFO"/>
    <s v="Dirección de Mejoramiento de Barrios"/>
    <d v="2024-07-02T00:00:00"/>
    <n v="202415000056823"/>
    <s v="01 - Viabilización de Línea"/>
    <s v="N/A"/>
    <d v="2024-07-16T00:00:00"/>
    <s v="MIB-034"/>
    <d v="2024-07-16T00:00:00"/>
    <n v="21233333"/>
    <n v="0"/>
    <n v="915"/>
    <d v="2024-07-18T00:00:00"/>
    <n v="21233333"/>
    <n v="0"/>
    <m/>
    <m/>
    <m/>
    <n v="21233333"/>
    <m/>
    <n v="0"/>
    <n v="21233333"/>
    <m/>
    <m/>
    <m/>
    <m/>
  </r>
  <r>
    <n v="16"/>
    <s v="006-16"/>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para apoyar en la estructuración, implementación y seguimiento de la estrategia innovación pública, participación ciudadana y gobierno colaborativo para la Caja de la Vivienda Popular."/>
    <s v="1. Contratación directa"/>
    <n v="81101500"/>
    <n v="12000000"/>
    <n v="6"/>
    <n v="66800000"/>
    <s v="JULIO"/>
    <s v="JULIO"/>
    <s v="DIRECCIÓN MEJORAMIENTO DE BARRIOS"/>
    <s v="MARÍA MERCEDES MOLINA RENGIFO"/>
    <s v="Dirección de Mejoramiento de Barrios"/>
    <d v="2024-07-02T00:00:00"/>
    <n v="202415000056803"/>
    <s v="01 - Viabilización de Línea"/>
    <s v="N/A"/>
    <d v="2024-07-16T00:00:00"/>
    <s v="MIB-005"/>
    <d v="2024-07-16T00:00:00"/>
    <n v="66800000"/>
    <n v="0"/>
    <n v="940"/>
    <d v="2024-07-18T00:00:00"/>
    <n v="66800000"/>
    <n v="0"/>
    <n v="3275"/>
    <d v="2024-07-24T00:00:00"/>
    <n v="66800000"/>
    <n v="0"/>
    <m/>
    <n v="66800000"/>
    <n v="0"/>
    <s v="CONTRATO DE PRESTACION DE SERVICIOS PROFESIONALES"/>
    <n v="475"/>
    <m/>
    <m/>
  </r>
  <r>
    <n v="17"/>
    <s v="006-17"/>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para apoyar en la implementación y seguimiento de la estrategia de innovación pública de la Caja de la Vivienda Popular ."/>
    <s v="1. Contratación directa"/>
    <n v="81101500"/>
    <n v="8000000"/>
    <n v="6"/>
    <n v="44533333"/>
    <s v="JULIO"/>
    <s v="JULIO"/>
    <s v="DIRECCIÓN MEJORAMIENTO DE BARRIOS"/>
    <s v="MARÍA MERCEDES MOLINA RENGIFO"/>
    <s v="Dirección de Mejoramiento de Barrios"/>
    <d v="2024-07-02T00:00:00"/>
    <n v="202415000056823"/>
    <s v="01 - Viabilización de Línea"/>
    <s v="N/A"/>
    <d v="2024-07-16T00:00:00"/>
    <s v="MIB-035"/>
    <d v="2024-07-16T00:00:00"/>
    <n v="44533333"/>
    <n v="0"/>
    <n v="913"/>
    <d v="2024-07-18T00:00:00"/>
    <n v="44533333"/>
    <n v="0"/>
    <m/>
    <m/>
    <m/>
    <n v="44533333"/>
    <m/>
    <n v="0"/>
    <n v="44533333"/>
    <m/>
    <m/>
    <m/>
    <m/>
  </r>
  <r>
    <n v="18"/>
    <s v="006-18"/>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en la implementación y seguimiento de la estrategia de innovación pública de la Caja de la Vivienda Popular ."/>
    <s v="1. Contratación directa"/>
    <n v="81101500"/>
    <n v="8000000"/>
    <n v="6"/>
    <n v="48533333"/>
    <s v="JULIO"/>
    <s v="JULIO"/>
    <s v="DIRECCIÓN MEJORAMIENTO DE BARRIOS"/>
    <s v="MARÍA MERCEDES MOLINA RENGIFO"/>
    <s v="Dirección de Mejoramiento de Barrios"/>
    <d v="2024-07-02T00:00:00"/>
    <n v="202415000056803"/>
    <s v="01 - Viabilización de Línea"/>
    <s v="N/A"/>
    <d v="2024-07-16T00:00:00"/>
    <s v="MIB-006"/>
    <d v="2024-07-16T00:00:00"/>
    <n v="48533333"/>
    <n v="0"/>
    <n v="942"/>
    <d v="2024-07-18T00:00:00"/>
    <n v="48533333"/>
    <n v="0"/>
    <n v="3343"/>
    <d v="2024-07-30T00:00:00"/>
    <n v="44533333"/>
    <n v="4000000"/>
    <m/>
    <n v="44533333"/>
    <n v="4000000"/>
    <s v="CONTRATO DE PRESTACION DE SERVICIOS PROFESIONALES"/>
    <n v="517"/>
    <m/>
    <m/>
  </r>
  <r>
    <n v="19"/>
    <s v="006-19"/>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199 Otros servicios jurídicos n.c.p."/>
    <s v="1-100-F001 VA-Recursos distrito"/>
    <s v="Prestar los servicios profesionales en materia jurídica para la atención y seguimiento de los asuntos relacionados con entes de control y agenda legislativa a cargo de la Dirección de Mejoramiento de Barrios."/>
    <s v="1. Contratación directa"/>
    <n v="80121704"/>
    <n v="8560000"/>
    <n v="6"/>
    <n v="51930667"/>
    <s v="JULIO"/>
    <s v="JULIO"/>
    <s v="DIRECCIÓN MEJORAMIENTO DE BARRIOS"/>
    <s v="MARÍA MERCEDES MOLINA RENGIFO"/>
    <s v="Dirección de Mejoramiento de Barrios"/>
    <d v="2024-07-02T00:00:00"/>
    <n v="202415000056803"/>
    <s v="01 - Viabilización de Línea"/>
    <s v="N/A"/>
    <d v="2024-07-16T00:00:00"/>
    <s v="MIB-007"/>
    <d v="2024-07-16T00:00:00"/>
    <n v="51930667"/>
    <n v="0"/>
    <n v="934"/>
    <d v="2024-07-18T00:00:00"/>
    <n v="51930667"/>
    <n v="0"/>
    <n v="3287"/>
    <d v="2024-07-24T00:00:00"/>
    <n v="51930667"/>
    <n v="0"/>
    <m/>
    <n v="51930667"/>
    <n v="0"/>
    <s v="CONTRATO DE PRESTACION DE SERVICIOS PROFESIONALES"/>
    <n v="476"/>
    <m/>
    <m/>
  </r>
  <r>
    <n v="20"/>
    <s v="006-20"/>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199 Otros servicios jurídicos n.c.p."/>
    <s v="1-100-F001 VA-Recursos distrito"/>
    <s v="Prestar los servicios profesionales jurídicos especializados a la Dirección de Mejoramiento de Barrios en materia de derecho administrativo y de contratación estatal, así como en los demás asuntos de especial complejidad."/>
    <s v="1. Contratación directa"/>
    <n v="80121704"/>
    <n v="14400000"/>
    <n v="6"/>
    <n v="80160000"/>
    <s v="JULIO"/>
    <s v="JULIO"/>
    <s v="DIRECCIÓN MEJORAMIENTO DE BARRIOS"/>
    <s v="MARÍA MERCEDES MOLINA RENGIFO"/>
    <s v="Dirección de Mejoramiento de Barrios"/>
    <d v="2024-07-02T00:00:00"/>
    <n v="202415000056803"/>
    <s v="01 - Viabilización de Línea"/>
    <s v="N/A"/>
    <d v="2024-07-16T00:00:00"/>
    <s v="MIB-008"/>
    <d v="2024-07-16T00:00:00"/>
    <n v="80160000"/>
    <n v="0"/>
    <n v="938"/>
    <d v="2024-07-18T00:00:00"/>
    <n v="80160000"/>
    <n v="0"/>
    <m/>
    <m/>
    <m/>
    <n v="80160000"/>
    <m/>
    <n v="0"/>
    <n v="80160000"/>
    <m/>
    <m/>
    <m/>
    <m/>
  </r>
  <r>
    <n v="21"/>
    <s v="006-2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199 Otros servicios jurídicos n.c.p."/>
    <s v="1-100-F001 VA-Recursos distrito"/>
    <s v="Prestar los servicios profesionales para apoyar jurídicamente la ejecución, supervisión y liquidación de los contratos y/o convenios a cargo de la dependencia "/>
    <s v="1. Contratación directa"/>
    <n v="80121704"/>
    <n v="8560000"/>
    <n v="6"/>
    <n v="51930667"/>
    <s v="JULIO"/>
    <s v="JULIO"/>
    <s v="DIRECCIÓN MEJORAMIENTO DE BARRIOS"/>
    <s v="MARÍA MERCEDES MOLINA RENGIFO"/>
    <s v="Dirección de Mejoramiento de Barrios"/>
    <d v="2024-07-02T00:00:00"/>
    <n v="202415000056803"/>
    <s v="01 - Viabilización de Línea"/>
    <s v="N/A"/>
    <d v="2024-07-16T00:00:00"/>
    <s v="MIB-009"/>
    <d v="2024-07-16T00:00:00"/>
    <n v="51930667"/>
    <n v="0"/>
    <n v="930"/>
    <d v="2024-07-18T00:00:00"/>
    <n v="51930667"/>
    <n v="0"/>
    <n v="3280"/>
    <d v="2024-07-24T00:00:00"/>
    <n v="51930667"/>
    <n v="0"/>
    <m/>
    <n v="51930667"/>
    <n v="0"/>
    <s v="CONTRATO DE PRESTACION DE SERVICIOS PROFESIONALES"/>
    <n v="484"/>
    <m/>
    <m/>
  </r>
  <r>
    <n v="22"/>
    <s v="006-2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199 Otros servicios jurídicos n.c.p."/>
    <s v="1-100-F001 VA-Recursos distrito"/>
    <s v="Prestar los servicios profesionales para apoyar jurídicamente en las diferentes etapas de los procesos de selección y supervisión de los contratos a cargo de la Dirección de Mejoramiento de Barrios"/>
    <s v="1. Contratación directa"/>
    <n v="80121704"/>
    <n v="12000000"/>
    <n v="6"/>
    <n v="72800000"/>
    <s v="JULIO"/>
    <s v="JULIO"/>
    <s v="DIRECCIÓN MEJORAMIENTO DE BARRIOS"/>
    <s v="MARÍA MERCEDES MOLINA RENGIFO"/>
    <s v="Dirección de Mejoramiento de Barrios"/>
    <d v="2024-07-02T00:00:00"/>
    <n v="202415000056823"/>
    <s v="01 - Viabilización de Línea"/>
    <s v="N/A"/>
    <d v="2024-07-16T00:00:00"/>
    <s v="MIB-036"/>
    <d v="2024-07-16T00:00:00"/>
    <n v="72800000"/>
    <n v="0"/>
    <n v="921"/>
    <d v="2024-07-18T00:00:00"/>
    <n v="72800000"/>
    <n v="0"/>
    <n v="3279"/>
    <d v="2024-07-24T00:00:00"/>
    <n v="72800000"/>
    <n v="0"/>
    <m/>
    <n v="72800000"/>
    <n v="0"/>
    <s v="CONTRATO DE PRESTACION DE SERVICIOS PROFESIONALES"/>
    <n v="481"/>
    <m/>
    <m/>
  </r>
  <r>
    <n v="23"/>
    <s v="006-23"/>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199 Otros servicios jurídicos n.c.p."/>
    <s v="1-100-F001 VA-Recursos distrito"/>
    <s v="Prestar servicios profesionales desde el componente jurídico para brindar apoyo en las actuaciones que se adelanten en el proceso de gestión contractual para la Dirección de Mejoramiento de Barrios."/>
    <s v="1. Contratación directa"/>
    <n v="80121704"/>
    <n v="10000000"/>
    <n v="6"/>
    <n v="55666667"/>
    <s v="JULIO"/>
    <s v="JULIO"/>
    <s v="DIRECCIÓN MEJORAMIENTO DE BARRIOS"/>
    <s v="MARÍA MERCEDES MOLINA RENGIFO"/>
    <s v="Dirección de Mejoramiento de Barrios"/>
    <d v="2024-07-17T00:00:00"/>
    <n v="202415000056823"/>
    <s v="01 - Viabilización de Línea"/>
    <s v="N/A"/>
    <d v="2024-07-22T00:00:00"/>
    <s v="MIB-078"/>
    <d v="2024-07-22T00:00:00"/>
    <n v="55666667"/>
    <n v="0"/>
    <n v="1092"/>
    <d v="2024-07-24T00:00:00"/>
    <n v="55666667"/>
    <n v="0"/>
    <m/>
    <m/>
    <m/>
    <n v="55666667"/>
    <m/>
    <n v="0"/>
    <n v="55666667"/>
    <m/>
    <m/>
    <m/>
    <m/>
  </r>
  <r>
    <n v="24"/>
    <s v="006-24"/>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21 Servicios de relaciones públicas"/>
    <s v="1-100-F001 VA-Recursos distrito"/>
    <s v="Prestación de servicios profesionales para apoyar a la Caja de la Vivienda Popular en la divulgación y fortalecimiento de las herramientas de comunicación,en el marco de la ejecución del nuevo plan de desarrollo."/>
    <s v="1. Contratación directa"/>
    <n v="80141602"/>
    <n v="8000000"/>
    <s v="6 y 17 dias"/>
    <n v="44533333"/>
    <s v="AGOSTO"/>
    <s v="AGOSTO"/>
    <s v="DIRECCIÓN MEJORAMIENTO DE BARRIOS"/>
    <s v="MARÍA MERCEDES MOLINA RENGIFO"/>
    <s v="Dirección de Mejoramiento de Barrios"/>
    <d v="2024-07-17T00:00:00"/>
    <n v="202415000058913"/>
    <s v="01 - Viabilización de Línea"/>
    <s v="línea 006-78 $2.783.333"/>
    <d v="2024-07-23T00:00:00"/>
    <s v="MIB-080"/>
    <d v="2024-07-23T00:00:00"/>
    <n v="44533333"/>
    <n v="0"/>
    <n v="1094"/>
    <d v="2024-07-24T00:00:00"/>
    <n v="44533333"/>
    <n v="0"/>
    <m/>
    <m/>
    <m/>
    <n v="44533333"/>
    <m/>
    <n v="0"/>
    <n v="44533333"/>
    <m/>
    <m/>
    <m/>
    <s v="MIB-037 (anulada) por solicitud de la DMB via correo electronico"/>
  </r>
  <r>
    <n v="25"/>
    <s v="006-25"/>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1219 Servicios de investigación básica en otras ciencias sociales y humanidades"/>
    <s v="1-100-F001 VA-Recursos distrito"/>
    <s v="Prestar los servicios profesionales para apoyar la ejecución y seguimiento del componente social de los contratos de infraestructura de la Dirección de Mejoramiento de Barrios."/>
    <s v="1. Contratación directa"/>
    <n v="93141500"/>
    <n v="4000000"/>
    <n v="6"/>
    <n v="24266667"/>
    <s v="JULIO"/>
    <s v="JULIO"/>
    <s v="DIRECCIÓN MEJORAMIENTO DE BARRIOS"/>
    <s v="MARÍA MERCEDES MOLINA RENGIFO"/>
    <s v="Dirección de Mejoramiento de Barrios"/>
    <d v="2024-07-02T00:00:00"/>
    <n v="202415000056823"/>
    <s v="01 - Viabilización de Línea"/>
    <s v="N/A"/>
    <d v="2024-07-16T00:00:00"/>
    <s v="MIB-038"/>
    <d v="2024-07-16T00:00:00"/>
    <n v="24266667"/>
    <n v="0"/>
    <n v="908"/>
    <d v="2024-07-18T00:00:00"/>
    <n v="24266667"/>
    <n v="0"/>
    <m/>
    <m/>
    <m/>
    <n v="24266667"/>
    <m/>
    <n v="0"/>
    <n v="24266667"/>
    <m/>
    <m/>
    <m/>
    <m/>
  </r>
  <r>
    <n v="26"/>
    <s v="006-26"/>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1219 Servicios de investigación básica en otras ciencias sociales y humanidades"/>
    <s v="1-100-F001 VA-Recursos distrito"/>
    <s v="Prestar los servicios profesionales para apoyar a la Dirección de Mejoramiento de Barrios de la Caja de Vivienda Popular, en la gestión y seguimiento de la sostenibilidad y estabilidad de las obras de los proyectos a cargo de la dependencia."/>
    <s v="1. Contratación directa"/>
    <n v="93141500"/>
    <n v="3700000"/>
    <n v="6"/>
    <n v="20596667"/>
    <s v="JULIO"/>
    <s v="JULIO"/>
    <s v="DIRECCIÓN MEJORAMIENTO DE BARRIOS"/>
    <s v="MARÍA MERCEDES MOLINA RENGIFO"/>
    <s v="Dirección de Mejoramiento de Barrios"/>
    <d v="2024-07-02T00:00:00"/>
    <n v="202415000056803"/>
    <s v="01 - Viabilización de Línea"/>
    <s v="N/A"/>
    <d v="2024-07-16T00:00:00"/>
    <s v="MIB-010"/>
    <d v="2024-07-16T00:00:00"/>
    <n v="20596667"/>
    <n v="0"/>
    <n v="932"/>
    <d v="2024-07-18T00:00:00"/>
    <n v="20596667"/>
    <n v="0"/>
    <m/>
    <m/>
    <m/>
    <n v="20596667"/>
    <m/>
    <n v="0"/>
    <n v="20596667"/>
    <m/>
    <m/>
    <m/>
    <m/>
  </r>
  <r>
    <n v="27"/>
    <s v="006-27"/>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1219 Servicios de investigación básica en otras ciencias sociales y humanidades"/>
    <s v="1-100-F001 VA-Recursos distrito"/>
    <s v="Prestar los servicios de apoyo a la gestión de la Dirección de Barrios mediante el acompañamiento al procedimiento &quot;seguimiento y control a la estabilidad y sostenibilidad de la obra”."/>
    <s v="1. Contratación directa"/>
    <n v="93141500"/>
    <n v="3160000"/>
    <n v="6"/>
    <n v="19170667"/>
    <s v="JULIO"/>
    <s v="JULIO"/>
    <s v="DIRECCIÓN MEJORAMIENTO DE BARRIOS"/>
    <s v="MARÍA MERCEDES MOLINA RENGIFO"/>
    <s v="Dirección de Mejoramiento de Barrios"/>
    <d v="2024-07-02T00:00:00"/>
    <n v="202415000056823"/>
    <s v="01 - Viabilización de Línea"/>
    <s v="N/A"/>
    <d v="2024-07-16T00:00:00"/>
    <s v="MIB-039"/>
    <d v="2024-07-16T00:00:00"/>
    <n v="19170667"/>
    <n v="0"/>
    <n v="910"/>
    <d v="2024-07-18T00:00:00"/>
    <n v="19170667"/>
    <n v="0"/>
    <m/>
    <m/>
    <m/>
    <n v="19170667"/>
    <m/>
    <n v="0"/>
    <n v="19170667"/>
    <m/>
    <m/>
    <m/>
    <m/>
  </r>
  <r>
    <n v="28"/>
    <s v="006-28"/>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1219 Servicios de investigación básica en otras ciencias sociales y humanidades"/>
    <s v="1-100-F001 VA-Recursos distrito"/>
    <s v="Prestar los servicios profesionales a la Dirección de Mejoramiento de Barrios para apoyar desde el componente social la supervisión de los contratos a cargo de la dependencia"/>
    <s v="1. Contratación directa"/>
    <n v="93141500"/>
    <n v="3800000"/>
    <n v="6"/>
    <n v="23053333"/>
    <s v="JULIO"/>
    <s v="JULIO"/>
    <s v="DIRECCIÓN MEJORAMIENTO DE BARRIOS"/>
    <s v="MARÍA MERCEDES MOLINA RENGIFO"/>
    <s v="Dirección de Mejoramiento de Barrios"/>
    <d v="2024-07-02T00:00:00"/>
    <n v="202415000056803"/>
    <s v="01 - Viabilización de Línea"/>
    <s v="N/A"/>
    <d v="2024-07-16T00:00:00"/>
    <s v="MIB-011"/>
    <d v="2024-07-16T00:00:00"/>
    <n v="23053333"/>
    <n v="0"/>
    <n v="936"/>
    <d v="2024-07-18T00:00:00"/>
    <n v="23053333"/>
    <n v="0"/>
    <m/>
    <m/>
    <m/>
    <n v="23053333"/>
    <m/>
    <n v="0"/>
    <n v="23053333"/>
    <m/>
    <m/>
    <m/>
    <m/>
  </r>
  <r>
    <n v="29"/>
    <s v="006-29"/>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1219 Servicios de investigación básica en otras ciencias sociales y humanidades"/>
    <s v="1-100-F001 VA-Recursos distrito"/>
    <s v="Prestar los servicios profesionales para apoyar el seguimiento a la estrategia social dentro de los contratos de infraestructura a cargo de la Dirección de Mejoramiento de Barrios ."/>
    <s v="1. Contratación directa"/>
    <n v="93141500"/>
    <n v="10000000"/>
    <n v="6"/>
    <n v="60666667"/>
    <s v="JULIO"/>
    <s v="JULIO"/>
    <s v="DIRECCIÓN MEJORAMIENTO DE BARRIOS"/>
    <s v="MARÍA MERCEDES MOLINA RENGIFO"/>
    <s v="Dirección de Mejoramiento de Barrios"/>
    <d v="2024-07-02T00:00:00"/>
    <n v="202415000056823"/>
    <s v="01 - Viabilización de Línea"/>
    <s v="N/A"/>
    <d v="2024-07-16T00:00:00"/>
    <s v="MIB-040"/>
    <d v="2024-07-16T00:00:00"/>
    <n v="60666667"/>
    <n v="0"/>
    <n v="905"/>
    <d v="2024-07-18T00:00:00"/>
    <n v="60666667"/>
    <n v="0"/>
    <n v="3213"/>
    <d v="2024-07-22T00:00:00"/>
    <n v="60666667"/>
    <n v="0"/>
    <m/>
    <n v="60666667"/>
    <n v="0"/>
    <s v="CONTRATO DE PRESTACION DE SERVICIOS PROFESIONALES"/>
    <n v="466"/>
    <m/>
    <m/>
  </r>
  <r>
    <n v="30"/>
    <s v="006-30"/>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1219 Servicios de investigación básica en otras ciencias sociales y humanidades"/>
    <s v="1-100-F001 VA-Recursos distrito"/>
    <s v="Prestar los servicios profesionales para apoyar la estructuración y/o supervisión del componente social de  los contratos a cargo de la Dirección de Mejoramiento de Barrios"/>
    <s v="1. Contratación directa"/>
    <n v="93141500"/>
    <n v="4000000"/>
    <n v="6"/>
    <n v="24266667"/>
    <s v="JULIO"/>
    <s v="JULIO"/>
    <s v="DIRECCIÓN MEJORAMIENTO DE BARRIOS"/>
    <s v="MARÍA MERCEDES MOLINA RENGIFO"/>
    <s v="Dirección de Mejoramiento de Barrios"/>
    <d v="2024-07-02T00:00:00"/>
    <n v="202415000056803"/>
    <s v="01 - Viabilización de Línea"/>
    <s v="N/A"/>
    <d v="2024-07-16T00:00:00"/>
    <s v="MIB-012"/>
    <d v="2024-07-16T00:00:00"/>
    <n v="24266667"/>
    <n v="0"/>
    <n v="926"/>
    <d v="2024-07-18T00:00:00"/>
    <n v="24266667"/>
    <n v="0"/>
    <m/>
    <m/>
    <m/>
    <n v="24266667"/>
    <m/>
    <n v="0"/>
    <n v="24266667"/>
    <m/>
    <m/>
    <m/>
    <m/>
  </r>
  <r>
    <n v="31"/>
    <s v="006-3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1219 Servicios de investigación básica en otras ciencias sociales y humanidades"/>
    <s v="1-100-F001 VA-Recursos distrito"/>
    <s v="Prestar los servicios profesionales para apoyar el seguimiento a la ejecución de la estrategia social de los proyectos a cargo de la Dirección de Mejoramiento de Barrios"/>
    <s v="1. Contratación directa"/>
    <n v="93141500"/>
    <n v="3700000"/>
    <n v="6"/>
    <n v="20596667"/>
    <s v="JULIO"/>
    <s v="JULIO"/>
    <s v="DIRECCIÓN MEJORAMIENTO DE BARRIOS"/>
    <s v="MARÍA MERCEDES MOLINA RENGIFO"/>
    <s v="Dirección de Mejoramiento de Barrios"/>
    <d v="2024-07-02T00:00:00"/>
    <n v="202415000056803"/>
    <s v="01 - Viabilización de Línea"/>
    <s v="N/A"/>
    <d v="2024-07-16T00:00:00"/>
    <s v="MIB-013"/>
    <d v="2024-07-16T00:00:00"/>
    <n v="20596667"/>
    <n v="0"/>
    <n v="918"/>
    <d v="2024-07-18T00:00:00"/>
    <n v="20596667"/>
    <n v="0"/>
    <m/>
    <m/>
    <m/>
    <n v="20596667"/>
    <m/>
    <n v="0"/>
    <n v="20596667"/>
    <m/>
    <m/>
    <m/>
    <m/>
  </r>
  <r>
    <n v="32"/>
    <s v="006-3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1219 Servicios de investigación básica en otras ciencias sociales y humanidades"/>
    <s v="1-100-F001 VA-Recursos distrito"/>
    <s v="Prestar los servicios profesionales para apoyar el seguimiento a la ejecución de la estrategia social de los contratos a cargo de la Dirección de Mejoramiento de Barrios"/>
    <s v="1. Contratación directa"/>
    <n v="93141500"/>
    <n v="3700000"/>
    <n v="6"/>
    <n v="20596667"/>
    <s v="JULIO"/>
    <s v="JULIO"/>
    <s v="DIRECCIÓN MEJORAMIENTO DE BARRIOS"/>
    <s v="MARÍA MERCEDES MOLINA RENGIFO"/>
    <s v="Dirección de Mejoramiento de Barrios"/>
    <d v="2024-07-02T00:00:00"/>
    <n v="202415000056823"/>
    <s v="01 - Viabilización de Línea"/>
    <s v="N/A"/>
    <d v="2024-07-16T00:00:00"/>
    <s v="MIB-041"/>
    <d v="2024-07-16T00:00:00"/>
    <n v="20596667"/>
    <n v="0"/>
    <n v="903"/>
    <d v="2024-07-17T00:00:00"/>
    <n v="20596667"/>
    <n v="0"/>
    <m/>
    <m/>
    <m/>
    <n v="20596667"/>
    <m/>
    <n v="0"/>
    <n v="20596667"/>
    <m/>
    <m/>
    <m/>
    <m/>
  </r>
  <r>
    <n v="33"/>
    <s v="006-33"/>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1219 Servicios de investigación básica en otras ciencias sociales y humanidades"/>
    <s v="1-100-F001 VA-Recursos distrito"/>
    <s v="Prestar los servicios profesionales para apoyar la estructuración y/o supervisión del componente social de  los contratos a cargo de la Dirección de Mejoramiento de Barrios"/>
    <s v="1. Contratación directa"/>
    <n v="93141500"/>
    <n v="4000000"/>
    <n v="6"/>
    <n v="24266667"/>
    <s v="JULIO"/>
    <s v="JULIO"/>
    <s v="DIRECCIÓN MEJORAMIENTO DE BARRIOS"/>
    <s v="MARÍA MERCEDES MOLINA RENGIFO"/>
    <s v="Dirección de Mejoramiento de Barrios"/>
    <d v="2024-07-02T00:00:00"/>
    <n v="202415000056823"/>
    <s v="01 - Viabilización de Línea"/>
    <s v="N/A"/>
    <d v="2024-07-16T00:00:00"/>
    <s v="MIB-042"/>
    <d v="2024-07-16T00:00:00"/>
    <n v="24266667"/>
    <n v="0"/>
    <n v="898"/>
    <d v="2024-07-18T00:00:00"/>
    <n v="24266667"/>
    <n v="0"/>
    <m/>
    <m/>
    <m/>
    <n v="24266667"/>
    <m/>
    <n v="0"/>
    <n v="24266667"/>
    <m/>
    <m/>
    <m/>
    <m/>
  </r>
  <r>
    <n v="34"/>
    <s v="006-34"/>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931 Servicios de consultoría ambiental"/>
    <s v="1-100-F001 VA-Recursos distrito"/>
    <s v="Prestar los servicios profesionales para apoyar en la estructuración y /o supervisión del componente ambiental y de Seguridad y Salud en el Trabajo (SST-MA) de los contratos de infraestructura a cargo de la Dirección de Mejoramiento de Barrios."/>
    <s v="1. Contratación directa"/>
    <n v="77101700"/>
    <n v="6500000"/>
    <n v="6"/>
    <n v="39433333"/>
    <s v="JULIO"/>
    <s v="JULIO"/>
    <s v="DIRECCIÓN MEJORAMIENTO DE BARRIOS"/>
    <s v="MARÍA MERCEDES MOLINA RENGIFO"/>
    <s v="Dirección de Mejoramiento de Barrios"/>
    <d v="2024-07-02T00:00:00"/>
    <n v="202415000056823"/>
    <s v="01 - Viabilización de Línea"/>
    <s v="N/A"/>
    <d v="2024-07-16T00:00:00"/>
    <s v="MIB-043"/>
    <d v="2024-07-16T00:00:00"/>
    <n v="39433333"/>
    <n v="0"/>
    <n v="900"/>
    <d v="2024-07-18T00:00:00"/>
    <n v="39433333"/>
    <n v="0"/>
    <n v="3313"/>
    <d v="2024-07-27T00:00:00"/>
    <n v="39433333"/>
    <n v="0"/>
    <m/>
    <n v="39433333"/>
    <n v="0"/>
    <s v="CONTRATO DE PRESTACION DE SERVICIOS PROFESIONALES"/>
    <n v="516"/>
    <m/>
    <m/>
  </r>
  <r>
    <n v="35"/>
    <s v="006-35"/>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931 Servicios de consultoría ambiental"/>
    <s v="1-100-F001 VA-Recursos distrito"/>
    <s v="Prestar los servicios profesionales para apoyar en la estructuración y /o supervisión del componente ambiental y de Seguridad y Salud en el Trabajo (SST-MA) de los contratos de infraestructura a cargo de la Dirección de Mejoramiento de Barrios."/>
    <s v="1. Contratación directa"/>
    <n v="77101700"/>
    <n v="6500000"/>
    <n v="6"/>
    <n v="39433333"/>
    <s v="JULIO"/>
    <s v="JULIO"/>
    <s v="DIRECCIÓN MEJORAMIENTO DE BARRIOS"/>
    <s v="MARÍA MERCEDES MOLINA RENGIFO"/>
    <s v="Dirección de Mejoramiento de Barrios"/>
    <d v="2024-07-02T00:00:00"/>
    <n v="202415000056823"/>
    <s v="01 - Viabilización de Línea"/>
    <s v="N/A"/>
    <d v="2024-07-16T00:00:00"/>
    <s v="MIB-044"/>
    <d v="2024-07-16T00:00:00"/>
    <n v="39433333"/>
    <n v="0"/>
    <n v="896"/>
    <d v="2024-07-17T00:00:00"/>
    <n v="39433333"/>
    <n v="0"/>
    <n v="3347"/>
    <d v="2024-07-30T00:00:00"/>
    <n v="39433333"/>
    <n v="0"/>
    <m/>
    <n v="39433333"/>
    <n v="0"/>
    <s v="CONTRATO DE PRESTACION DE SERVICIOS PROFESIONALES"/>
    <n v="512"/>
    <m/>
    <m/>
  </r>
  <r>
    <n v="36"/>
    <s v="006-36"/>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931 Servicios de consultoría ambiental"/>
    <s v="1-100-F001 VA-Recursos distrito"/>
    <s v="Prestar los servicios profesionales para apoyar en la estructuración y /o supervisión del componente ambiental y de Seguridad y Salud en el Trabajo (SST-MA)  de los contratos de infraestructura a cargo de la Dirección de Mejoramiento de Barrios."/>
    <s v="1. Contratación directa"/>
    <n v="77101700"/>
    <n v="6750000"/>
    <n v="6"/>
    <n v="40950000"/>
    <s v="JULIO"/>
    <s v="JULIO"/>
    <s v="DIRECCIÓN MEJORAMIENTO DE BARRIOS"/>
    <s v="MARÍA MERCEDES MOLINA RENGIFO"/>
    <s v="Dirección de Mejoramiento de Barrios"/>
    <d v="2024-07-16T00:00:00"/>
    <n v="202415000058723"/>
    <s v="01 - Viabilización de Línea"/>
    <s v="N/A"/>
    <d v="2024-07-16T00:00:00"/>
    <s v="MIB-068"/>
    <d v="2024-07-16T00:00:00"/>
    <n v="40950000"/>
    <n v="0"/>
    <n v="970"/>
    <d v="2024-07-19T00:00:00"/>
    <n v="40950000"/>
    <n v="0"/>
    <m/>
    <m/>
    <m/>
    <n v="40950000"/>
    <m/>
    <n v="0"/>
    <n v="40950000"/>
    <m/>
    <m/>
    <m/>
    <m/>
  </r>
  <r>
    <n v="37"/>
    <s v="006-37"/>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para apoyar técnicamente la formulación, ejecución y/o supervisión de los proyectos de infraestructura a cargo de la Dirección de Mejoramiento de Barrios."/>
    <s v="1. Contratación directa"/>
    <n v="81101500"/>
    <n v="7500000"/>
    <n v="6"/>
    <n v="45500000"/>
    <s v="JULIO"/>
    <s v="JULIO"/>
    <s v="DIRECCIÓN MEJORAMIENTO DE BARRIOS"/>
    <s v="MARÍA MERCEDES MOLINA RENGIFO"/>
    <s v="Dirección de Mejoramiento de Barrios"/>
    <d v="2024-07-02T00:00:00"/>
    <n v="202415000056823"/>
    <s v="01 - Viabilización de Línea"/>
    <s v="N/A"/>
    <d v="2024-07-16T00:00:00"/>
    <s v="MIB-045"/>
    <d v="2024-07-16T00:00:00"/>
    <n v="45500000"/>
    <n v="0"/>
    <n v="894"/>
    <d v="2024-07-17T00:00:00"/>
    <n v="45500000"/>
    <n v="0"/>
    <n v="3345"/>
    <d v="2024-07-30T00:00:00"/>
    <n v="45500000"/>
    <n v="0"/>
    <m/>
    <n v="45500000"/>
    <n v="0"/>
    <s v="CONTRATO DE PRESTACION DE SERVICIOS PROFESIONALES"/>
    <n v="515"/>
    <m/>
    <m/>
  </r>
  <r>
    <n v="38"/>
    <s v="006-38"/>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para apoyar las actividades técnicas relacionadas con el banco de proyectos y en el seguimiento a los convenios a cargo de la Dirección de Mejoramiento de Barrios "/>
    <s v="1. Contratación directa"/>
    <n v="81101500"/>
    <n v="4300000"/>
    <n v="6"/>
    <n v="26086667"/>
    <s v="JULIO"/>
    <s v="JULIO"/>
    <s v="DIRECCIÓN MEJORAMIENTO DE BARRIOS"/>
    <s v="MARÍA MERCEDES MOLINA RENGIFO"/>
    <s v="Dirección de Mejoramiento de Barrios"/>
    <d v="2024-07-02T00:00:00"/>
    <n v="202415000056803"/>
    <s v="01 - Viabilización de Línea"/>
    <s v="N/A"/>
    <d v="2024-07-16T00:00:00"/>
    <s v="MIB-014"/>
    <d v="2024-07-16T00:00:00"/>
    <n v="26086667"/>
    <n v="0"/>
    <n v="920"/>
    <d v="2024-07-18T00:00:00"/>
    <n v="26086667"/>
    <n v="0"/>
    <n v="3273"/>
    <d v="2024-07-24T00:00:00"/>
    <n v="26086667"/>
    <n v="0"/>
    <m/>
    <n v="26086667"/>
    <n v="0"/>
    <s v="CONTRATO DE PRESTACION DE SERVICIOS PROFESIONALES"/>
    <n v="478"/>
    <m/>
    <m/>
  </r>
  <r>
    <n v="39"/>
    <s v="006-39"/>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a la Dirección de Mejoramiento de Barrios desde el componente geotécnico, para brindar el acompañamiento en la formulación, evaluación, ejecución y desarrollo de los proyectos constructivos que le sean asignados."/>
    <s v="1. Contratación directa"/>
    <n v="81101500"/>
    <n v="9500000"/>
    <n v="6"/>
    <n v="57633333"/>
    <s v="JULIO"/>
    <s v="JULIO"/>
    <s v="DIRECCIÓN MEJORAMIENTO DE BARRIOS"/>
    <s v="MARÍA MERCEDES MOLINA RENGIFO"/>
    <s v="Dirección de Mejoramiento de Barrios"/>
    <d v="2024-07-02T00:00:00"/>
    <n v="202415000056803"/>
    <s v="01 - Viabilización de Línea"/>
    <s v="N/A"/>
    <d v="2024-07-16T00:00:00"/>
    <s v="MIB-015"/>
    <d v="2024-07-16T00:00:00"/>
    <n v="57633333"/>
    <n v="0"/>
    <n v="924"/>
    <d v="2024-07-18T00:00:00"/>
    <n v="57633333"/>
    <n v="0"/>
    <m/>
    <m/>
    <m/>
    <n v="57633333"/>
    <m/>
    <n v="0"/>
    <n v="57633333"/>
    <m/>
    <m/>
    <m/>
    <m/>
  </r>
  <r>
    <n v="40"/>
    <s v="006-40"/>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a la Dirección de Mejoramiento de Barrios para realizar el seguimiento técnico a los proyectos a cargo de la dependencia "/>
    <s v="1. Contratación directa"/>
    <n v="81101500"/>
    <n v="6500000"/>
    <n v="6"/>
    <n v="39433333"/>
    <s v="JULIO"/>
    <s v="JULIO"/>
    <s v="DIRECCIÓN MEJORAMIENTO DE BARRIOS"/>
    <s v="MARÍA MERCEDES MOLINA RENGIFO"/>
    <s v="Dirección de Mejoramiento de Barrios"/>
    <d v="2024-07-02T00:00:00"/>
    <n v="202415000056823"/>
    <s v="01 - Viabilización de Línea"/>
    <s v="N/A"/>
    <d v="2024-07-16T00:00:00"/>
    <s v="MIB-046"/>
    <d v="2024-07-16T00:00:00"/>
    <n v="39433333"/>
    <n v="0"/>
    <n v="892"/>
    <d v="2024-07-17T00:00:00"/>
    <n v="39433333"/>
    <n v="0"/>
    <m/>
    <m/>
    <m/>
    <n v="39433333"/>
    <m/>
    <n v="0"/>
    <n v="39433333"/>
    <m/>
    <m/>
    <m/>
    <m/>
  </r>
  <r>
    <n v="41"/>
    <s v="006-4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en materia topográfica en la formulación, ejecución de los proyectos a cargo de la Dirección de Mejoramiento de Barrios."/>
    <s v="1. Contratación directa"/>
    <n v="81101500"/>
    <n v="4300000"/>
    <n v="6"/>
    <n v="26086667"/>
    <s v="JULIO"/>
    <s v="JULIO"/>
    <s v="DIRECCIÓN MEJORAMIENTO DE BARRIOS"/>
    <s v="MARÍA MERCEDES MOLINA RENGIFO"/>
    <s v="Dirección de Mejoramiento de Barrios"/>
    <d v="2024-07-16T00:00:00"/>
    <n v="202415000058723"/>
    <s v="01 - Viabilización de Línea"/>
    <s v="N/A"/>
    <d v="2024-07-16T00:00:00"/>
    <s v="MIB-069"/>
    <d v="2024-07-16T00:00:00"/>
    <n v="26086667"/>
    <n v="0"/>
    <n v="1019"/>
    <d v="2024-07-19T00:00:00"/>
    <n v="26086667"/>
    <n v="0"/>
    <n v="3285"/>
    <d v="2024-07-24T00:00:00"/>
    <n v="26086667"/>
    <n v="0"/>
    <m/>
    <n v="26086667"/>
    <n v="0"/>
    <s v="CONTRATO DE PRESTACION DE SERVICIOS PROFESIONALES"/>
    <n v="500"/>
    <m/>
    <m/>
  </r>
  <r>
    <n v="42"/>
    <s v="006-4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para apoyar técnicamente el proceso de liquidación y cierre de los contratos a cargo de la Dirección de Mejoramiento de Barrios"/>
    <s v="1. Contratación directa"/>
    <n v="81101500"/>
    <n v="6414840"/>
    <n v="6"/>
    <n v="35709276"/>
    <s v="JULIO"/>
    <s v="JULIO"/>
    <s v="DIRECCIÓN MEJORAMIENTO DE BARRIOS"/>
    <s v="MARÍA MERCEDES MOLINA RENGIFO"/>
    <s v="Dirección de Mejoramiento de Barrios"/>
    <d v="2024-07-02T00:00:00"/>
    <n v="202415000056803"/>
    <s v="01 - Viabilización de Línea"/>
    <s v="N/A"/>
    <d v="2024-07-16T00:00:00"/>
    <s v="MIB-016"/>
    <d v="2024-07-16T00:00:00"/>
    <n v="35709276"/>
    <n v="0"/>
    <n v="919"/>
    <d v="2024-07-18T00:00:00"/>
    <n v="35709276"/>
    <n v="0"/>
    <n v="3295"/>
    <d v="2024-07-25T00:00:00"/>
    <n v="35709276"/>
    <n v="0"/>
    <m/>
    <n v="35709276"/>
    <n v="0"/>
    <s v="CONTRATO DE PRESTACION DE SERVICIOS PROFESIONALES"/>
    <n v="489"/>
    <m/>
    <m/>
  </r>
  <r>
    <n v="43"/>
    <s v="006-43"/>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las actividades técnicas y de gestión para la ejecución y supervisión de los contratos y proyectos a cargo de la Dirección de Mejoramiento de Barrios"/>
    <s v="1. Contratación directa"/>
    <n v="81101500"/>
    <n v="3528162"/>
    <n v="6"/>
    <n v="19640102"/>
    <s v="JULIO"/>
    <s v="JULIO"/>
    <s v="DIRECCIÓN MEJORAMIENTO DE BARRIOS"/>
    <s v="MARÍA MERCEDES MOLINA RENGIFO"/>
    <s v="Dirección de Mejoramiento de Barrios"/>
    <d v="2024-07-02T00:00:00"/>
    <n v="202415000056803"/>
    <s v="01 - Viabilización de Línea"/>
    <s v="N/A"/>
    <d v="2024-07-16T00:00:00"/>
    <s v="MIB-017"/>
    <d v="2024-07-16T00:00:00"/>
    <n v="19640102"/>
    <n v="0"/>
    <n v="916"/>
    <d v="2024-07-18T00:00:00"/>
    <n v="19640102"/>
    <n v="0"/>
    <m/>
    <m/>
    <m/>
    <n v="19640102"/>
    <m/>
    <n v="0"/>
    <n v="19640102"/>
    <m/>
    <m/>
    <m/>
    <m/>
  </r>
  <r>
    <n v="44"/>
    <s v="006-44"/>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la elaboración y/o revisión y análisis de los documentos que le sean solicitados, así como la supervisión de los proyectos a cargo de la_x000a_Dirección de Mejoramiento de Barrios."/>
    <s v="1. Contratación directa"/>
    <n v="81101500"/>
    <n v="6420000"/>
    <n v="6"/>
    <n v="35738000"/>
    <s v="JULIO"/>
    <s v="JULIO"/>
    <s v="DIRECCIÓN MEJORAMIENTO DE BARRIOS"/>
    <s v="MARÍA MERCEDES MOLINA RENGIFO"/>
    <s v="Dirección de Mejoramiento de Barrios"/>
    <d v="2024-07-02T00:00:00"/>
    <n v="202415000056803"/>
    <s v="01 - Viabilización de Línea"/>
    <s v="N/A"/>
    <d v="2024-07-16T00:00:00"/>
    <s v="MIB-018"/>
    <d v="2024-07-16T00:00:00"/>
    <n v="35738000"/>
    <n v="0"/>
    <n v="914"/>
    <d v="2024-07-18T00:00:00"/>
    <n v="35738000"/>
    <n v="0"/>
    <n v="3272"/>
    <d v="2024-07-24T00:00:00"/>
    <n v="35738000"/>
    <n v="0"/>
    <m/>
    <n v="35738000"/>
    <n v="0"/>
    <s v="CONTRATO DE PRESTACION DE SERVICIOS PROFESIONALES"/>
    <n v="477"/>
    <m/>
    <m/>
  </r>
  <r>
    <n v="45"/>
    <s v="006-45"/>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la supervisión y liquidación de contratos a cargo de la Dirección de Mejoramiento de Barrios"/>
    <s v="1. Contratación directa"/>
    <n v="81101500"/>
    <n v="8000000"/>
    <n v="6"/>
    <n v="48533333"/>
    <s v="JULIO"/>
    <s v="JULIO"/>
    <s v="DIRECCIÓN MEJORAMIENTO DE BARRIOS"/>
    <s v="MARÍA MERCEDES MOLINA RENGIFO"/>
    <s v="Dirección de Mejoramiento de Barrios"/>
    <d v="2024-07-02T00:00:00"/>
    <n v="202415000056803"/>
    <s v="01 - Viabilización de Línea"/>
    <s v="N/A"/>
    <d v="2024-07-16T00:00:00"/>
    <s v="MIB-019"/>
    <d v="2024-07-16T00:00:00"/>
    <n v="48533333"/>
    <n v="0"/>
    <n v="909"/>
    <d v="2024-07-18T00:00:00"/>
    <n v="48533333"/>
    <n v="0"/>
    <n v="3271"/>
    <d v="2024-07-24T00:00:00"/>
    <n v="48533333"/>
    <n v="0"/>
    <m/>
    <n v="48533333"/>
    <n v="0"/>
    <s v="CONTRATO DE PRESTACION DE SERVICIOS PROFESIONALES"/>
    <n v="474"/>
    <m/>
    <m/>
  </r>
  <r>
    <n v="46"/>
    <s v="006-46"/>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para apoyar técnicamente a la Dirección de Mejoramiento de Barrios en la revisión de los proyectos reportados en el banco de proyectos y  en el seguimiento de los proyectos  a cargo de la dependencia. "/>
    <s v="1. Contratación directa"/>
    <n v="81101500"/>
    <n v="7000000"/>
    <n v="6"/>
    <n v="38966667"/>
    <s v="JULIO"/>
    <s v="JULIO"/>
    <s v="DIRECCIÓN MEJORAMIENTO DE BARRIOS"/>
    <s v="MARÍA MERCEDES MOLINA RENGIFO"/>
    <s v="Dirección de Mejoramiento de Barrios"/>
    <d v="2024-07-02T00:00:00"/>
    <n v="202415000056803"/>
    <s v="01 - Viabilización de Línea"/>
    <s v="N/A"/>
    <d v="2024-07-16T00:00:00"/>
    <s v="MIB-020"/>
    <d v="2024-07-16T00:00:00"/>
    <n v="38966667"/>
    <n v="0"/>
    <n v="907"/>
    <d v="2024-07-18T00:00:00"/>
    <n v="38966667"/>
    <n v="0"/>
    <m/>
    <m/>
    <m/>
    <n v="38966667"/>
    <m/>
    <n v="0"/>
    <n v="38966667"/>
    <m/>
    <m/>
    <m/>
    <m/>
  </r>
  <r>
    <n v="47"/>
    <s v="006-47"/>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la consolidación de la información de Previabilidad que requiera la Dirección de Mejoramiento de Barrios."/>
    <s v="1. Contratación directa"/>
    <n v="81101500"/>
    <n v="3530000"/>
    <n v="6"/>
    <n v="21415333"/>
    <s v="JULIO"/>
    <s v="JULIO"/>
    <s v="DIRECCIÓN MEJORAMIENTO DE BARRIOS"/>
    <s v="MARÍA MERCEDES MOLINA RENGIFO"/>
    <s v="Dirección de Mejoramiento de Barrios"/>
    <d v="2024-07-02T00:00:00"/>
    <n v="202415000056803"/>
    <s v="01 - Viabilización de Línea"/>
    <s v="N/A"/>
    <d v="2024-07-16T00:00:00"/>
    <s v="MIB-021"/>
    <d v="2024-07-16T00:00:00"/>
    <n v="21415333"/>
    <n v="0"/>
    <n v="912"/>
    <d v="2024-07-18T00:00:00"/>
    <n v="21415333"/>
    <n v="0"/>
    <n v="3270"/>
    <d v="2024-07-24T00:00:00"/>
    <n v="21415333"/>
    <n v="0"/>
    <m/>
    <n v="21415333"/>
    <n v="0"/>
    <s v="CONTRATO DE PRESTACION DE SERVICIOS PROFESIONALES"/>
    <n v="467"/>
    <m/>
    <m/>
  </r>
  <r>
    <n v="48"/>
    <s v="006-48"/>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para apoyar técnicamente la formulación, ejecución y/o supervisión de los proyectos de infraestructura a cargo de la Dirección de Mejoramiento de Barrios."/>
    <s v="1. Contratación directa"/>
    <n v="81101500"/>
    <n v="7500000"/>
    <n v="6"/>
    <n v="41750000"/>
    <s v="JULIO"/>
    <s v="JULIO"/>
    <s v="DIRECCIÓN MEJORAMIENTO DE BARRIOS"/>
    <s v="MARÍA MERCEDES MOLINA RENGIFO"/>
    <s v="Dirección de Mejoramiento de Barrios"/>
    <d v="2024-07-02T00:00:00"/>
    <n v="202415000056823"/>
    <s v="01 - Viabilización de Línea"/>
    <s v="N/A"/>
    <d v="2024-07-16T00:00:00"/>
    <s v="MIB-047"/>
    <d v="2024-07-16T00:00:00"/>
    <n v="41750000"/>
    <n v="0"/>
    <n v="890"/>
    <d v="2024-07-17T00:00:00"/>
    <n v="41750000"/>
    <n v="0"/>
    <n v="3323"/>
    <d v="2024-07-28T00:00:00"/>
    <n v="41750000"/>
    <n v="0"/>
    <m/>
    <n v="41750000"/>
    <n v="0"/>
    <s v="CONTRATO DE PRESTACION DE SERVICIOS PROFESIONALES"/>
    <n v="518"/>
    <m/>
    <m/>
  </r>
  <r>
    <n v="49"/>
    <s v="006-49"/>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en el componente de vías y transporte la formulación, evaluación, ejecución y/o seguimiento de los proyectos en la Dirección de Mejoramiento de Barrios"/>
    <s v="1. Contratación directa"/>
    <n v="81101500"/>
    <n v="7490000"/>
    <n v="6"/>
    <n v="41694333"/>
    <s v="JULIO"/>
    <s v="JULIO"/>
    <s v="DIRECCIÓN MEJORAMIENTO DE BARRIOS"/>
    <s v="MARÍA MERCEDES MOLINA RENGIFO"/>
    <s v="Dirección de Mejoramiento de Barrios"/>
    <d v="2024-07-02T00:00:00"/>
    <n v="202415000056823"/>
    <s v="01 - Viabilización de Línea"/>
    <s v="N/A"/>
    <d v="2024-07-16T00:00:00"/>
    <s v="MIB-048"/>
    <d v="2024-07-16T00:00:00"/>
    <n v="41694333"/>
    <n v="0"/>
    <n v="888"/>
    <d v="2024-07-17T00:00:00"/>
    <n v="41694333"/>
    <n v="0"/>
    <n v="3308"/>
    <d v="2024-07-26T00:00:00"/>
    <n v="41694333"/>
    <n v="0"/>
    <m/>
    <n v="41694333"/>
    <n v="0"/>
    <s v="CONTRATO DE PRESTACION DE SERVICIOS PROFESIONALES"/>
    <n v="511"/>
    <m/>
    <m/>
  </r>
  <r>
    <n v="50"/>
    <s v="006-50"/>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de apoyo a la gestión en las actividades técnicas y de gestión requeridas para la ejecución o seguimiento de los proyectos de infraestructura a cargo de la Dirección de Mejoramiento de Barrios."/>
    <s v="1. Contratación directa"/>
    <n v="81101500"/>
    <n v="2570000"/>
    <n v="6"/>
    <n v="16705000"/>
    <s v="JULIO"/>
    <s v="JULIO"/>
    <s v="DIRECCIÓN MEJORAMIENTO DE BARRIOS"/>
    <s v="MARÍA MERCEDES MOLINA RENGIFO"/>
    <s v="Dirección de Mejoramiento de Barrios"/>
    <d v="2024-07-02T00:00:00"/>
    <n v="202415000056803"/>
    <s v="01 - Viabilización de Línea"/>
    <s v="N/A"/>
    <d v="2024-07-16T00:00:00"/>
    <s v="MIB-022"/>
    <d v="2024-07-16T00:00:00"/>
    <n v="16705000"/>
    <n v="0"/>
    <n v="906"/>
    <d v="2024-07-18T00:00:00"/>
    <n v="16705000"/>
    <n v="0"/>
    <n v="3276"/>
    <d v="2024-07-24T00:00:00"/>
    <n v="15591333"/>
    <n v="1113667"/>
    <m/>
    <n v="15591333"/>
    <n v="1113667"/>
    <s v="CONTRATO DE PRESTACION DE SERVICIOS DE APOYO A LA GESTION"/>
    <n v="472"/>
    <m/>
    <m/>
  </r>
  <r>
    <n v="51"/>
    <s v="006-5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en materia de hidrología e hidráulica, para la formulación, evaluación, ejecución y/o seguimiento de los proyectos  en la Dirección de Mejoramiento de Barrios"/>
    <s v="1. Contratación directa"/>
    <n v="81101500"/>
    <n v="8600000"/>
    <n v="6"/>
    <n v="52173333"/>
    <s v="JULIO"/>
    <s v="JULIO"/>
    <s v="DIRECCIÓN MEJORAMIENTO DE BARRIOS"/>
    <s v="MARÍA MERCEDES MOLINA RENGIFO"/>
    <s v="Dirección de Mejoramiento de Barrios"/>
    <d v="2024-07-02T00:00:00"/>
    <n v="202415000056823"/>
    <s v="01 - Viabilización de Línea"/>
    <s v="N/A"/>
    <d v="2024-07-16T00:00:00"/>
    <s v="MIB-049"/>
    <d v="2024-07-16T00:00:00"/>
    <n v="52173333"/>
    <n v="0"/>
    <n v="887"/>
    <d v="2024-07-17T00:00:00"/>
    <n v="52173333"/>
    <n v="0"/>
    <n v="3281"/>
    <d v="2024-07-24T00:00:00"/>
    <n v="52173333"/>
    <n v="0"/>
    <m/>
    <n v="52173333"/>
    <n v="0"/>
    <s v="CONTRATO DE PRESTACION DE SERVICIOS PROFESIONALES"/>
    <n v="480"/>
    <m/>
    <m/>
  </r>
  <r>
    <n v="52"/>
    <s v="006-5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las actividades técnicas y administrativa de los proyectos de infraestructura a cargo de la Dirección de Mejoramiento de Barrios"/>
    <s v="1. Contratación directa"/>
    <n v="81101500"/>
    <n v="4770000"/>
    <n v="6"/>
    <n v="26553000"/>
    <s v="JULIO"/>
    <s v="JULIO"/>
    <s v="DIRECCIÓN MEJORAMIENTO DE BARRIOS"/>
    <s v="MARÍA MERCEDES MOLINA RENGIFO"/>
    <s v="Dirección de Mejoramiento de Barrios"/>
    <d v="2024-07-02T00:00:00"/>
    <n v="202415000056823"/>
    <s v="01 - Viabilización de Línea"/>
    <s v="N/A"/>
    <d v="2024-07-16T00:00:00"/>
    <s v="MIB-050"/>
    <d v="2024-07-16T00:00:00"/>
    <n v="26553000"/>
    <n v="0"/>
    <n v="889"/>
    <d v="2024-07-17T00:00:00"/>
    <n v="26553000"/>
    <n v="0"/>
    <m/>
    <m/>
    <m/>
    <n v="26553000"/>
    <m/>
    <n v="0"/>
    <n v="26553000"/>
    <m/>
    <m/>
    <m/>
    <m/>
  </r>
  <r>
    <n v="53"/>
    <s v="006-53"/>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servicios profesionales para apoyar a la Dirección de Mejoramiento de Barrios desde el componente eléctrico  la formulación, evaluación, ejecución y desarrollo de los proyectos constructivos que le sean asignados."/>
    <s v="1. Contratación directa"/>
    <n v="81101500"/>
    <n v="6500000"/>
    <n v="6"/>
    <n v="39433333"/>
    <s v="JULIO"/>
    <s v="JULIO"/>
    <s v="DIRECCIÓN MEJORAMIENTO DE BARRIOS"/>
    <s v="MARÍA MERCEDES MOLINA RENGIFO"/>
    <s v="Dirección de Mejoramiento de Barrios"/>
    <d v="2024-07-02T00:00:00"/>
    <n v="202415000056803"/>
    <s v="01 - Viabilización de Línea"/>
    <s v="N/A"/>
    <d v="2024-07-16T00:00:00"/>
    <s v="MIB-023"/>
    <d v="2024-07-16T00:00:00"/>
    <n v="39433333"/>
    <n v="0"/>
    <n v="902"/>
    <d v="2024-07-17T00:00:00"/>
    <n v="39433333"/>
    <n v="0"/>
    <m/>
    <m/>
    <m/>
    <n v="39433333"/>
    <m/>
    <n v="0"/>
    <n v="39433333"/>
    <m/>
    <m/>
    <m/>
    <m/>
  </r>
  <r>
    <n v="54"/>
    <s v="006-54"/>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la programación, seguimiento y control de la ejecución, estabilidad y sostenibilidad de los proyectos de infraestructura a cargo de la Dirección de Mejoramiento de Barrios"/>
    <s v="1. Contratación directa"/>
    <n v="81101500"/>
    <n v="10000000"/>
    <n v="6"/>
    <n v="55666667"/>
    <s v="JULIO"/>
    <s v="JULIO"/>
    <s v="DIRECCIÓN MEJORAMIENTO DE BARRIOS"/>
    <s v="MARÍA MERCEDES MOLINA RENGIFO"/>
    <s v="Dirección de Mejoramiento de Barrios"/>
    <d v="2024-07-02T00:00:00"/>
    <n v="202415000056803"/>
    <s v="01 - Viabilización de Línea"/>
    <s v="N/A"/>
    <d v="2024-07-16T00:00:00"/>
    <s v="MIB-024"/>
    <d v="2024-07-16T00:00:00"/>
    <n v="55666667"/>
    <n v="0"/>
    <n v="1028"/>
    <d v="2024-07-19T00:00:00"/>
    <n v="55666667"/>
    <n v="0"/>
    <m/>
    <m/>
    <m/>
    <n v="55666667"/>
    <m/>
    <n v="0"/>
    <n v="55666667"/>
    <m/>
    <m/>
    <m/>
    <m/>
  </r>
  <r>
    <n v="55"/>
    <s v="006-55"/>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para apoyar técnicamente en la revisión y análisis de los proyectos reportados en el banco de proyectos y en la ejecución y/o seguimiento de los proyectos de infraestructura a cargo de la Dirección de Mejoramiento de Barrios. "/>
    <s v="1. Contratación directa"/>
    <n v="81101500"/>
    <n v="7490000"/>
    <n v="6"/>
    <n v="45439333"/>
    <s v="JULIO"/>
    <s v="JULIO"/>
    <s v="DIRECCIÓN MEJORAMIENTO DE BARRIOS"/>
    <s v="MARÍA MERCEDES MOLINA RENGIFO"/>
    <s v="Dirección de Mejoramiento de Barrios"/>
    <d v="2024-07-02T00:00:00"/>
    <n v="202415000056803"/>
    <s v="01 - Viabilización de Línea"/>
    <s v="N/A"/>
    <d v="2024-07-16T00:00:00"/>
    <s v="MIB-025"/>
    <d v="2024-07-16T00:00:00"/>
    <n v="45439333"/>
    <n v="0"/>
    <n v="904"/>
    <d v="2024-07-18T00:00:00"/>
    <n v="45439333"/>
    <n v="0"/>
    <n v="3274"/>
    <d v="2024-07-24T00:00:00"/>
    <n v="45439333"/>
    <n v="0"/>
    <m/>
    <n v="45439333"/>
    <n v="0"/>
    <s v="CONTRATO DE PRESTACION DE SERVICIOS PROFESIONALES"/>
    <n v="470"/>
    <m/>
    <m/>
  </r>
  <r>
    <n v="56"/>
    <s v="006-56"/>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a la Dirección de Mejoramiento de Barrios para apoyar las actividades técnicas y de gestión requeridas para la ejecución y supervisión de los proyectos a cargo de la dependencia "/>
    <s v="1. Contratación directa"/>
    <n v="81101500"/>
    <n v="3800000"/>
    <n v="6"/>
    <n v="23053333"/>
    <s v="JULIO"/>
    <s v="JULIO"/>
    <s v="DIRECCIÓN MEJORAMIENTO DE BARRIOS"/>
    <s v="MARÍA MERCEDES MOLINA RENGIFO"/>
    <s v="Dirección de Mejoramiento de Barrios"/>
    <d v="2024-07-02T00:00:00"/>
    <n v="202415000056803"/>
    <s v="01 - Viabilización de Línea"/>
    <s v="N/A"/>
    <d v="2024-07-16T00:00:00"/>
    <s v="MIB-026"/>
    <d v="2024-07-16T00:00:00"/>
    <n v="23053333"/>
    <n v="0"/>
    <n v="901"/>
    <d v="2024-07-17T00:00:00"/>
    <n v="23053333"/>
    <n v="0"/>
    <m/>
    <m/>
    <m/>
    <n v="23053333"/>
    <m/>
    <n v="0"/>
    <n v="23053333"/>
    <m/>
    <m/>
    <m/>
    <m/>
  </r>
  <r>
    <n v="57"/>
    <s v="006-57"/>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en la formulación, proyección, ajuste y revisión de los presupuestos y análisis de costos y del sector para la Dirección de Mejoramiento de Barrios."/>
    <s v="1. Contratación directa"/>
    <n v="81101500"/>
    <n v="8560000"/>
    <n v="6"/>
    <n v="47650667"/>
    <s v="JULIO"/>
    <s v="JULIO"/>
    <s v="DIRECCIÓN MEJORAMIENTO DE BARRIOS"/>
    <s v="MARÍA MERCEDES MOLINA RENGIFO"/>
    <s v="Dirección de Mejoramiento de Barrios"/>
    <d v="2024-07-02T00:00:00"/>
    <n v="202415000056823"/>
    <s v="01 - Viabilización de Línea"/>
    <s v="N/A"/>
    <d v="2024-07-16T00:00:00"/>
    <s v="MIB-051"/>
    <d v="2024-07-16T00:00:00"/>
    <n v="47650667"/>
    <n v="0"/>
    <n v="886"/>
    <d v="2024-07-17T00:00:00"/>
    <n v="47650667"/>
    <n v="0"/>
    <n v="3278"/>
    <d v="2024-07-24T00:00:00"/>
    <n v="47650667"/>
    <n v="0"/>
    <m/>
    <n v="47650667"/>
    <n v="0"/>
    <s v="CONTRATO DE PRESTACION DE SERVICIOS PROFESIONALES"/>
    <n v="483"/>
    <m/>
    <m/>
  </r>
  <r>
    <n v="58"/>
    <s v="006-58"/>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para apoyar en materia urbanística a la Dirección de Mejoramiento de Barrios, articulando y gestionando actividades necesarias para el desarrollo de los proyectos de infraestructura ."/>
    <s v="1. Contratación directa"/>
    <n v="81101500"/>
    <n v="11500000"/>
    <n v="6"/>
    <n v="69766667"/>
    <s v="JULIO"/>
    <s v="JULIO"/>
    <s v="DIRECCIÓN MEJORAMIENTO DE BARRIOS"/>
    <s v="MARÍA MERCEDES MOLINA RENGIFO"/>
    <s v="Dirección de Mejoramiento de Barrios"/>
    <d v="2024-07-02T00:00:00"/>
    <n v="202415000056823"/>
    <s v="01 - Viabilización de Línea"/>
    <s v="N/A"/>
    <d v="2024-07-16T00:00:00"/>
    <s v="MIB-052"/>
    <d v="2024-07-16T00:00:00"/>
    <n v="69766667"/>
    <n v="0"/>
    <n v="885"/>
    <d v="2024-07-17T00:00:00"/>
    <n v="69766667"/>
    <n v="0"/>
    <n v="3277"/>
    <d v="2024-07-24T00:00:00"/>
    <n v="69766667"/>
    <n v="0"/>
    <m/>
    <n v="69766667"/>
    <n v="0"/>
    <s v="CONTRATO DE PRESTACION DE SERVICIOS PROFESIONALES"/>
    <n v="482"/>
    <m/>
    <m/>
  </r>
  <r>
    <n v="59"/>
    <s v="006-59"/>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dministrar el sistema de información geográfica, localización y clasificación poblacional para los proyectos de infraestructura a cargo de la Dirección de Mejoramiento de Barrios de la caja de la vivienda popular "/>
    <s v="1. Contratación directa"/>
    <n v="81101500"/>
    <n v="7500000"/>
    <n v="6"/>
    <n v="45500000"/>
    <s v="JULIO"/>
    <s v="JULIO"/>
    <s v="DIRECCIÓN MEJORAMIENTO DE BARRIOS"/>
    <s v="MARÍA MERCEDES MOLINA RENGIFO"/>
    <s v="Dirección de Mejoramiento de Barrios"/>
    <d v="2024-07-02T00:00:00"/>
    <n v="202415000056823"/>
    <s v="01 - Viabilización de Línea"/>
    <s v="N/A"/>
    <d v="2024-07-16T00:00:00"/>
    <s v="MIB-053"/>
    <d v="2024-07-16T00:00:00"/>
    <n v="45500000"/>
    <n v="0"/>
    <n v="882"/>
    <d v="2024-07-17T00:00:00"/>
    <n v="45500000"/>
    <n v="0"/>
    <m/>
    <m/>
    <m/>
    <n v="45500000"/>
    <m/>
    <n v="0"/>
    <n v="45500000"/>
    <m/>
    <m/>
    <m/>
    <m/>
  </r>
  <r>
    <n v="60"/>
    <s v="006-60"/>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r los servicios profesionales especializados para apoyar en las actividades derivadas de la ejecución de los proyectos de infraestructura a cargo de la Dirección de Mejoramiento de Barrios."/>
    <s v="1. Contratación directa"/>
    <n v="81101500"/>
    <n v="14400000"/>
    <n v="6"/>
    <n v="80160000"/>
    <s v="JULIO"/>
    <s v="JULIO"/>
    <s v="DIRECCIÓN MEJORAMIENTO DE BARRIOS"/>
    <s v="MARÍA MERCEDES MOLINA RENGIFO"/>
    <s v="Dirección de Mejoramiento de Barrios"/>
    <d v="2024-07-02T00:00:00"/>
    <n v="202415000056803"/>
    <s v="01 - Viabilización de Línea"/>
    <s v="N/A"/>
    <d v="2024-07-16T00:00:00"/>
    <s v="MIB-027"/>
    <d v="2024-07-16T00:00:00"/>
    <n v="80160000"/>
    <n v="0"/>
    <n v="895"/>
    <d v="2024-07-17T00:00:00"/>
    <n v="80160000"/>
    <n v="0"/>
    <m/>
    <m/>
    <m/>
    <n v="80160000"/>
    <m/>
    <n v="0"/>
    <n v="80160000"/>
    <m/>
    <m/>
    <m/>
    <m/>
  </r>
  <r>
    <n v="61"/>
    <s v="006-6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a la Dirección de Mejoramiento de Barrios desde el componente urbanístico para la formulación, evaluación, ejecución y desarrollo de los proyectos que le sean asignados."/>
    <s v="1. Contratación directa"/>
    <n v="81101500"/>
    <n v="7500000"/>
    <n v="6"/>
    <n v="45500000"/>
    <s v="JULIO"/>
    <s v="JULIO"/>
    <s v="DIRECCIÓN MEJORAMIENTO DE BARRIOS"/>
    <s v="MARÍA MERCEDES MOLINA RENGIFO"/>
    <s v="Dirección de Mejoramiento de Barrios"/>
    <d v="2024-07-02T00:00:00"/>
    <n v="202415000056823"/>
    <s v="01 - Viabilización de Línea"/>
    <s v="N/A"/>
    <d v="2024-07-16T00:00:00"/>
    <s v="MIB-054"/>
    <d v="2024-07-16T00:00:00"/>
    <n v="45500000"/>
    <n v="0"/>
    <n v="884"/>
    <d v="2024-07-17T00:00:00"/>
    <n v="45500000"/>
    <n v="0"/>
    <m/>
    <m/>
    <m/>
    <n v="45500000"/>
    <m/>
    <n v="0"/>
    <n v="45500000"/>
    <m/>
    <m/>
    <m/>
    <m/>
  </r>
  <r>
    <n v="62"/>
    <s v="006-6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las actividades técnicas y de gestión requeridas en el proceso de ejecución y supervisión de los contratos a cargo de la Dirección de Mejoramiento de Barrios"/>
    <s v="1. Contratación directa"/>
    <n v="81101500"/>
    <n v="4100000"/>
    <n v="6"/>
    <n v="24873333"/>
    <s v="JULIO"/>
    <s v="JULIO"/>
    <s v="DIRECCIÓN MEJORAMIENTO DE BARRIOS"/>
    <s v="MARÍA MERCEDES MOLINA RENGIFO"/>
    <s v="Dirección de Mejoramiento de Barrios"/>
    <d v="2024-07-02T00:00:00"/>
    <n v="202415000056803"/>
    <s v="01 - Viabilización de Línea"/>
    <s v="N/A"/>
    <d v="2024-07-16T00:00:00"/>
    <s v="MIB-028"/>
    <d v="2024-07-16T00:00:00"/>
    <n v="24873333"/>
    <n v="0"/>
    <n v="893"/>
    <d v="2024-07-17T00:00:00"/>
    <n v="24873333"/>
    <n v="0"/>
    <n v="3215"/>
    <d v="2024-07-23T00:00:00"/>
    <n v="24873333"/>
    <n v="0"/>
    <m/>
    <n v="24873333"/>
    <n v="0"/>
    <s v="CONTRATO DE PRESTACION DE SERVICIOS PROFESIONALES"/>
    <n v="468"/>
    <m/>
    <m/>
  </r>
  <r>
    <n v="63"/>
    <s v="006-63"/>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a la Dirección de Mejoramiento de Barrios en el campo de estructuras para  la formulación, evaluación, ejecución y desarrollo de los proyectos asignados a la dependencia "/>
    <s v="1. Contratación directa"/>
    <n v="81101500"/>
    <n v="8900000"/>
    <n v="6"/>
    <n v="53993333"/>
    <s v="JULIO"/>
    <s v="JULIO"/>
    <s v="DIRECCIÓN MEJORAMIENTO DE BARRIOS"/>
    <s v="MARÍA MERCEDES MOLINA RENGIFO"/>
    <s v="Dirección de Mejoramiento de Barrios"/>
    <d v="2024-07-02T00:00:00"/>
    <n v="202415000056823"/>
    <s v="01 - Viabilización de Línea"/>
    <s v="N/A"/>
    <d v="2024-07-16T00:00:00"/>
    <s v="MIB-055"/>
    <d v="2024-07-16T00:00:00"/>
    <n v="53993333"/>
    <n v="0"/>
    <n v="883"/>
    <d v="2024-07-17T00:00:00"/>
    <n v="53993333"/>
    <n v="0"/>
    <m/>
    <m/>
    <m/>
    <n v="53993333"/>
    <m/>
    <n v="0"/>
    <n v="53993333"/>
    <m/>
    <m/>
    <m/>
    <m/>
  </r>
  <r>
    <n v="64"/>
    <s v="006-64"/>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para apoyar técnicamente a la Dirección de Mejoramiento de Barrios en la formulación, revisión y análisis de los proyectos reportados en el banco de proyectos y en la ejecución y/o supervisión de los proyectos de infraestructura a cargo de la Dirección de Mejoramiento de Barrios."/>
    <s v="1. Contratación directa"/>
    <n v="81101500"/>
    <n v="8553120"/>
    <n v="6"/>
    <n v="51888928"/>
    <s v="JULIO"/>
    <s v="JULIO"/>
    <s v="DIRECCIÓN MEJORAMIENTO DE BARRIOS"/>
    <s v="MARÍA MERCEDES MOLINA RENGIFO"/>
    <s v="Dirección de Mejoramiento de Barrios"/>
    <d v="2024-07-02T00:00:00"/>
    <n v="202415000056823"/>
    <s v="01 - Viabilización de Línea"/>
    <s v="N/A"/>
    <d v="2024-07-16T00:00:00"/>
    <s v="MIB-072"/>
    <d v="2024-07-16T00:00:00"/>
    <n v="51888928"/>
    <n v="0"/>
    <n v="1090"/>
    <d v="2024-07-24T00:00:00"/>
    <n v="51888928"/>
    <n v="0"/>
    <m/>
    <m/>
    <m/>
    <n v="51888928"/>
    <m/>
    <n v="0"/>
    <n v="51888928"/>
    <m/>
    <m/>
    <m/>
    <m/>
  </r>
  <r>
    <n v="65"/>
    <s v="006-65"/>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15 Servicios de consultoría en gestión administrativa"/>
    <s v="1-100-F001 VA-Recursos distrito"/>
    <s v="Prestar los servicios Profesionales  para ejecutar las actividades de administrativas  del cargue registro  y control de los expedientes contractuales a cargo  de la Dirección de Mejoramiento de Barrios"/>
    <s v="1. Contratación directa"/>
    <n v="80161504"/>
    <n v="7000000"/>
    <n v="6"/>
    <n v="42466667"/>
    <s v="JULIO"/>
    <s v="JULIO"/>
    <s v="DIRECCIÓN MEJORAMIENTO DE BARRIOS"/>
    <s v="MARÍA MERCEDES MOLINA RENGIFO"/>
    <s v="Dirección de Mejoramiento de Barrios"/>
    <d v="2024-07-02T00:00:00"/>
    <n v="202415000056823"/>
    <s v="01 - Viabilización de Línea"/>
    <s v="N/A"/>
    <d v="2024-07-16T00:00:00"/>
    <s v="MIB-073"/>
    <d v="2024-07-16T00:00:00"/>
    <n v="42466667"/>
    <n v="0"/>
    <n v="1091"/>
    <d v="2024-07-24T00:00:00"/>
    <n v="42466667"/>
    <n v="0"/>
    <m/>
    <m/>
    <m/>
    <n v="42466667"/>
    <m/>
    <n v="0"/>
    <n v="42466667"/>
    <m/>
    <m/>
    <m/>
    <m/>
  </r>
  <r>
    <n v="66"/>
    <s v="006-66"/>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668014 Servicios de gestión documental"/>
    <s v="1-100-F001 VA-Recursos distrito"/>
    <s v="Prestar los servicios Profesionales  para ejecutar las actividades de apoyo administrativo y archivos a cargo de la Dirección de Mejoramiento de Barrios"/>
    <s v="1. Contratación directa"/>
    <n v="80161504"/>
    <n v="5000000"/>
    <n v="6"/>
    <n v="30333333"/>
    <s v="JULIO"/>
    <s v="JULIO"/>
    <s v="DIRECCIÓN MEJORAMIENTO DE BARRIOS"/>
    <s v="MARÍA MERCEDES MOLINA RENGIFO"/>
    <s v="Dirección de Mejoramiento de Barrios"/>
    <d v="2024-07-02T00:00:00"/>
    <n v="202415000056823"/>
    <s v="01 - Viabilización de Línea"/>
    <s v="N/A"/>
    <d v="2024-07-16T00:00:00"/>
    <s v="MIB-056"/>
    <d v="2024-07-16T00:00:00"/>
    <n v="30333333"/>
    <n v="0"/>
    <n v="881"/>
    <d v="2024-07-17T00:00:00"/>
    <n v="30333333"/>
    <n v="0"/>
    <m/>
    <m/>
    <m/>
    <n v="30333333"/>
    <m/>
    <n v="0"/>
    <n v="30333333"/>
    <m/>
    <m/>
    <m/>
    <m/>
  </r>
  <r>
    <n v="67"/>
    <s v="006-67"/>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r los servicios profesionales especializados para apoyar a la caja de la vivienda popular en la coordinación técnica de las actividades derivadas de la ejecución de los proyectos de infraestructura a cargo de la dirección de Mejoramiento de Barrios."/>
    <s v="1. Contratación directa"/>
    <n v="81101500"/>
    <n v="9500000"/>
    <n v="6"/>
    <n v="57633333"/>
    <s v="JULIO"/>
    <s v="JULIO"/>
    <s v="DIRECCIÓN MEJORAMIENTO DE BARRIOS"/>
    <s v="MARÍA MERCEDES MOLINA RENGIFO"/>
    <s v="Dirección de Mejoramiento de Barrios"/>
    <d v="2024-07-02T00:00:00"/>
    <n v="202415000056803"/>
    <s v="01 - Viabilización de Línea"/>
    <s v="N/A"/>
    <d v="2024-07-16T00:00:00"/>
    <s v="MIB-029"/>
    <d v="2024-07-16T00:00:00"/>
    <n v="57633333"/>
    <n v="0"/>
    <n v="891"/>
    <d v="2024-07-17T00:00:00"/>
    <n v="57633333"/>
    <n v="0"/>
    <m/>
    <m/>
    <m/>
    <n v="57633333"/>
    <m/>
    <n v="0"/>
    <n v="57633333"/>
    <m/>
    <m/>
    <m/>
    <m/>
  </r>
  <r>
    <n v="68"/>
    <s v="006-68"/>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668014 Servicios de gestión documental"/>
    <s v="1-100-F001 VA-Recursos distrito"/>
    <s v="Prestar los servicios de apoyo a la gestión para ejecutar las actividades de gestión documental y apoyo administrativo para el manejo de la correspondencia y archivos a cargo de la Dirección de Mejoramiento de Barrios"/>
    <s v="1. Contratación directa"/>
    <n v="80161504"/>
    <n v="3500000"/>
    <n v="6"/>
    <n v="21233333"/>
    <s v="JULIO"/>
    <s v="JULIO"/>
    <s v="DIRECCIÓN MEJORAMIENTO DE BARRIOS"/>
    <s v="MARÍA MERCEDES MOLINA RENGIFO"/>
    <s v="Dirección de Mejoramiento de Barrios"/>
    <d v="2024-07-02T00:00:00"/>
    <n v="202415000056803"/>
    <s v="01 - Viabilización de Línea"/>
    <s v="N/A"/>
    <d v="2024-07-16T00:00:00"/>
    <s v="MIB-030"/>
    <d v="2024-07-16T00:00:00"/>
    <n v="21233333"/>
    <n v="0"/>
    <n v="897"/>
    <d v="2024-07-17T00:00:00"/>
    <n v="21233333"/>
    <n v="0"/>
    <m/>
    <m/>
    <m/>
    <n v="21233333"/>
    <m/>
    <n v="0"/>
    <n v="21233333"/>
    <m/>
    <m/>
    <m/>
    <m/>
  </r>
  <r>
    <n v="69"/>
    <s v="006-69"/>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668014 Servicios de gestión documental"/>
    <s v="1-100-F001 VA-Recursos distrito"/>
    <s v="Prestar los servicios de apoyo a la gestión para ejecutar las actividades de gestión documental y apoyo administrativo para el manejo de la correspondencia y archivos a cargo de la Dirección de Mejoramiento de Barrios"/>
    <s v="1. Contratación directa"/>
    <n v="80161504"/>
    <n v="3500000"/>
    <n v="6"/>
    <n v="21233333"/>
    <s v="JULIO"/>
    <s v="JULIO"/>
    <s v="DIRECCIÓN MEJORAMIENTO DE BARRIOS"/>
    <s v="MARÍA MERCEDES MOLINA RENGIFO"/>
    <s v="Dirección de Mejoramiento de Barrios"/>
    <d v="2024-07-02T00:00:00"/>
    <n v="202415000056823"/>
    <s v="01 - Viabilización de Línea"/>
    <s v="N/A"/>
    <d v="2024-07-16T00:00:00"/>
    <s v="MIB-057"/>
    <d v="2024-07-16T00:00:00"/>
    <n v="21233333"/>
    <n v="0"/>
    <n v="880"/>
    <d v="2024-07-17T00:00:00"/>
    <n v="21233333"/>
    <n v="0"/>
    <m/>
    <m/>
    <m/>
    <n v="21233333"/>
    <m/>
    <n v="0"/>
    <n v="21233333"/>
    <m/>
    <m/>
    <m/>
    <m/>
  </r>
  <r>
    <n v="70"/>
    <s v="006-70"/>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664112 Servicios de transporte terrestre local regular de pasajeros"/>
    <s v="1-100-F001 VA-Recursos distrito"/>
    <s v="Prestar el servicio público de transporte terrestre automotor especial para la caja de la vivienda popular"/>
    <s v="8. Régimen Esp. Selección comisionista"/>
    <n v="78111800"/>
    <n v="120000000"/>
    <n v="1"/>
    <n v="120000000"/>
    <s v="JULIO"/>
    <s v="JULIO"/>
    <s v="DIRECCIÓN MEJORAMIENTO DE BARRIOS"/>
    <s v="MARÍA MERCEDES MOLINA RENGIFO"/>
    <s v="Dirección de Mejoramiento de Barrios"/>
    <s v="02/07/2024_x000a_02/08/2024"/>
    <s v="202415000056823_x000a_202415000064903"/>
    <s v="01 - Viabilización de Línea"/>
    <s v="N/A"/>
    <s v="16/07/2024_x000a_08-08-24"/>
    <s v="MIB-081"/>
    <d v="2024-08-08T00:00:00"/>
    <n v="120000000"/>
    <n v="0"/>
    <n v="878"/>
    <d v="2024-07-17T00:00:00"/>
    <n v="120000000"/>
    <n v="0"/>
    <m/>
    <m/>
    <m/>
    <n v="120000000"/>
    <m/>
    <n v="0"/>
    <n v="120000000"/>
    <m/>
    <m/>
    <m/>
    <s v="MIB-058 anulada 05-08-24"/>
  </r>
  <r>
    <n v="71"/>
    <s v="006-7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21 Servicios de relaciones públicas"/>
    <s v="1-100-F001 VA-Recursos distrito"/>
    <s v="Contratar los servicios integrales de un operador logístico que lleve a cabo las actividades que requiera la caja de la vivienda popular y que permita divulgar los avances de los diferentes programas misionales de la entidad"/>
    <s v="6. Selección abreviada de menor cuantía"/>
    <s v="81141601; 80141902; 56101600; 52161500; 45111700; 90111600"/>
    <n v="100000000"/>
    <s v="hasta el 31 de diciembre del 2024 o hasta agotar recursos, lo primero que ocurra."/>
    <n v="100000000"/>
    <s v="JULIO"/>
    <s v="JULIO"/>
    <s v="DIRECCIÓN MEJORAMIENTO DE BARRIOS"/>
    <s v="MARÍA MERCEDES MOLINA RENGIFO"/>
    <s v="Dirección de Mejoramiento de Barrios"/>
    <d v="2024-07-23T00:00:00"/>
    <n v="202415000061153"/>
    <s v="01 - Viabilización de Línea"/>
    <s v="N/A"/>
    <d v="2024-07-23T00:00:00"/>
    <s v="MIB-079"/>
    <d v="2024-07-23T00:00:00"/>
    <n v="20000000"/>
    <n v="80000000"/>
    <n v="1093"/>
    <d v="2024-07-24T00:00:00"/>
    <n v="20000000"/>
    <n v="0"/>
    <m/>
    <m/>
    <m/>
    <n v="20000000"/>
    <m/>
    <n v="0"/>
    <n v="100000000"/>
    <m/>
    <m/>
    <m/>
    <m/>
  </r>
  <r>
    <n v="72"/>
    <s v="006-7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221 Servicios de contabilidad"/>
    <s v="1-100-F001 VA-Recursos distrito"/>
    <s v="Prestación de servicios profesionales contables para la Dirección de Mejoramiento de Barrios"/>
    <s v="1. Contratación directa"/>
    <n v="84111502"/>
    <n v="10000000"/>
    <n v="2"/>
    <n v="20666667"/>
    <s v="JULIO"/>
    <s v="JULIO"/>
    <s v="DIRECCIÓN MEJORAMIENTO DE BARRIOS"/>
    <s v="MARÍA MERCEDES MOLINA RENGIFO"/>
    <s v="Dirección de Mejoramiento de Barrios"/>
    <d v="2024-07-02T00:00:00"/>
    <n v="202415000056823"/>
    <s v="01 - Viabilización de Línea"/>
    <s v="N/A"/>
    <d v="2024-07-16T00:00:00"/>
    <s v="MIB-059"/>
    <d v="2024-07-16T00:00:00"/>
    <n v="20666667"/>
    <n v="0"/>
    <m/>
    <m/>
    <m/>
    <n v="20666667"/>
    <m/>
    <m/>
    <m/>
    <n v="0"/>
    <m/>
    <n v="0"/>
    <n v="20666667"/>
    <m/>
    <m/>
    <m/>
    <m/>
  </r>
  <r>
    <n v="73"/>
    <s v="006-73"/>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ción de servicios profesionales de ingeniería para la Dirección de Mejoramiento de Barrios"/>
    <s v="1. Contratación directa"/>
    <n v="81101500"/>
    <n v="10000000"/>
    <n v="5"/>
    <n v="54884406"/>
    <s v="JULIO"/>
    <s v="JULIO"/>
    <s v="DIRECCIÓN MEJORAMIENTO DE BARRIOS"/>
    <s v="MARÍA MERCEDES MOLINA RENGIFO"/>
    <s v="Dirección de Mejoramiento de Barrios"/>
    <d v="2024-07-02T00:00:00"/>
    <n v="202415000056803"/>
    <s v="01 - Viabilización de Línea"/>
    <s v="N/A"/>
    <d v="2024-07-16T00:00:00"/>
    <s v="MIB-031"/>
    <d v="2024-07-16T00:00:00"/>
    <n v="54884406"/>
    <n v="0"/>
    <n v="899"/>
    <d v="2024-07-18T00:00:00"/>
    <n v="54884406"/>
    <n v="0"/>
    <m/>
    <m/>
    <m/>
    <n v="54884406"/>
    <m/>
    <n v="0"/>
    <n v="54884406"/>
    <m/>
    <m/>
    <m/>
    <m/>
  </r>
  <r>
    <n v="74"/>
    <s v="006-74"/>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ción de servicios profesionales de arquitectura para la Dirección de Mejoramiento de Barrios"/>
    <s v="1. Contratación directa"/>
    <n v="81101500"/>
    <n v="10000000"/>
    <n v="6"/>
    <n v="60666667"/>
    <s v="JULIO"/>
    <s v="JULIO"/>
    <s v="DIRECCIÓN MEJORAMIENTO DE BARRIOS"/>
    <s v="MARÍA MERCEDES MOLINA RENGIFO"/>
    <s v="Dirección de Mejoramiento de Barrios"/>
    <m/>
    <m/>
    <m/>
    <m/>
    <m/>
    <m/>
    <m/>
    <m/>
    <n v="60666667"/>
    <m/>
    <m/>
    <m/>
    <n v="0"/>
    <m/>
    <m/>
    <m/>
    <n v="0"/>
    <m/>
    <n v="0"/>
    <n v="60666667"/>
    <m/>
    <m/>
    <m/>
    <m/>
  </r>
  <r>
    <n v="75"/>
    <s v="006-75"/>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199 Otros servicios jurídicos n.c.p."/>
    <s v="1-100-F001 VA-Recursos distrito"/>
    <s v="Prestación de servicios profesionales jurídicos para la Dirección de Mejoramiento de Barrios"/>
    <s v="1. Contratación directa"/>
    <n v="80121704"/>
    <n v="10000000"/>
    <n v="5"/>
    <n v="0"/>
    <s v="JULIO"/>
    <s v="JULIO"/>
    <s v="DIRECCIÓN MEJORAMIENTO DE BARRIOS"/>
    <s v="MARÍA MERCEDES MOLINA RENGIFO"/>
    <s v="Dirección de Mejoramiento de Barrios"/>
    <m/>
    <m/>
    <m/>
    <m/>
    <m/>
    <m/>
    <m/>
    <m/>
    <n v="0"/>
    <m/>
    <m/>
    <m/>
    <n v="0"/>
    <m/>
    <m/>
    <m/>
    <n v="0"/>
    <m/>
    <n v="0"/>
    <n v="0"/>
    <m/>
    <m/>
    <m/>
    <m/>
  </r>
  <r>
    <n v="76"/>
    <s v="006-76"/>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221 Servicios de contabilidad"/>
    <s v="1-100-F001 VA-Recursos distrito"/>
    <s v="Prestación de servicios profesionales de contaduría pública para la Dirección de Mejoramiento de Barrios"/>
    <s v="1. Contratación directa"/>
    <n v="84111502"/>
    <n v="10000000"/>
    <n v="4"/>
    <n v="416667"/>
    <s v="JULIO"/>
    <s v="JULIO"/>
    <s v="DIRECCIÓN MEJORAMIENTO DE BARRIOS"/>
    <s v="MARÍA MERCEDES MOLINA RENGIFO"/>
    <s v="Dirección de Mejoramiento de Barrios"/>
    <m/>
    <m/>
    <m/>
    <m/>
    <m/>
    <m/>
    <m/>
    <m/>
    <n v="416667"/>
    <m/>
    <m/>
    <m/>
    <n v="0"/>
    <m/>
    <m/>
    <m/>
    <n v="0"/>
    <m/>
    <n v="0"/>
    <n v="416667"/>
    <m/>
    <m/>
    <m/>
    <m/>
  </r>
  <r>
    <n v="77"/>
    <s v="006-77"/>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Prestación de servicios profesionales del componente técnico para la Dirección de Mejoramiento de Barrios"/>
    <s v="1. Contratación directa"/>
    <n v="81101500"/>
    <n v="10000000"/>
    <n v="6"/>
    <n v="45073334"/>
    <s v="JULIO"/>
    <s v="JULIO"/>
    <s v="DIRECCIÓN MEJORAMIENTO DE BARRIOS"/>
    <s v="MARÍA MERCEDES MOLINA RENGIFO"/>
    <s v="Dirección de Mejoramiento de Barrios"/>
    <m/>
    <m/>
    <m/>
    <m/>
    <m/>
    <m/>
    <m/>
    <m/>
    <n v="45073334"/>
    <m/>
    <m/>
    <m/>
    <n v="0"/>
    <m/>
    <m/>
    <m/>
    <n v="0"/>
    <m/>
    <n v="0"/>
    <n v="45073334"/>
    <m/>
    <m/>
    <m/>
    <m/>
  </r>
  <r>
    <n v="78"/>
    <s v="006-78"/>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restación de servicios profesionales del componente técnico y de arquitectura para la Dirección de Mejoramiento de Barrios"/>
    <s v="1. Contratación directa"/>
    <n v="81101500"/>
    <n v="10000000"/>
    <n v="6"/>
    <n v="57883334"/>
    <s v="JULIO"/>
    <s v="JULIO"/>
    <s v="DIRECCIÓN MEJORAMIENTO DE BARRIOS"/>
    <s v="MARÍA MERCEDES MOLINA RENGIFO"/>
    <s v="Dirección de Mejoramiento de Barrios"/>
    <m/>
    <m/>
    <m/>
    <m/>
    <m/>
    <m/>
    <m/>
    <m/>
    <n v="57883334"/>
    <m/>
    <m/>
    <m/>
    <n v="0"/>
    <m/>
    <m/>
    <m/>
    <n v="0"/>
    <m/>
    <n v="0"/>
    <n v="57883334"/>
    <m/>
    <m/>
    <m/>
    <m/>
  </r>
  <r>
    <n v="79"/>
    <s v="006-79"/>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15 Servicios de consultoría en gestión administrativa"/>
    <s v="1-100-F001 VA-Recursos distrito"/>
    <s v="Prestación de servicios profesionales del componente administrativo para la Dirección de Mejoramiento de Barrios"/>
    <s v="1. Contratación directa"/>
    <n v="80161500"/>
    <n v="12000000"/>
    <n v="3"/>
    <n v="38826904"/>
    <s v="JULIO"/>
    <s v="JULIO"/>
    <s v="DIRECCIÓN MEJORAMIENTO DE BARRIOS"/>
    <s v="MARÍA MERCEDES MOLINA RENGIFO"/>
    <s v="Dirección de Mejoramiento de Barrios"/>
    <m/>
    <m/>
    <m/>
    <m/>
    <m/>
    <m/>
    <m/>
    <m/>
    <n v="38826904"/>
    <m/>
    <m/>
    <m/>
    <n v="0"/>
    <m/>
    <m/>
    <m/>
    <n v="0"/>
    <m/>
    <n v="0"/>
    <n v="38826904"/>
    <m/>
    <m/>
    <m/>
    <m/>
  </r>
  <r>
    <n v="80"/>
    <s v="006-80"/>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100-F001 VA-Recursos distrito"/>
    <s v="Ahorro del 10% para la reducción del gasto en contratos de prestación de servicios profesionales y de apoyo a la gestión en cumplimiento del artículo 6 del Decreto 062 de 2024."/>
    <s v="10. No aplica"/>
    <s v="No aplica"/>
    <n v="500948475"/>
    <s v="No aplica"/>
    <n v="500948475"/>
    <s v="NO APLICA"/>
    <s v="NO APLICA"/>
    <s v="DIRECCIÓN MEJORAMIENTO DE BARRIOS"/>
    <s v="MARÍA MERCEDES MOLINA RENGIFO"/>
    <s v="Dirección de Mejoramiento de Barrios"/>
    <d v="2024-07-02T00:00:00"/>
    <n v="202415000056823"/>
    <s v="01 - Viabilización de Línea"/>
    <s v="N/A"/>
    <d v="2024-07-16T00:00:00"/>
    <s v="MIB-060"/>
    <d v="2024-07-16T00:00:00"/>
    <n v="500948475"/>
    <n v="0"/>
    <n v="879"/>
    <d v="2024-07-17T00:00:00"/>
    <n v="500948475"/>
    <n v="0"/>
    <m/>
    <m/>
    <m/>
    <n v="500948475"/>
    <m/>
    <n v="0"/>
    <n v="500948475"/>
    <m/>
    <m/>
    <m/>
    <m/>
  </r>
  <r>
    <n v="81"/>
    <s v="006-8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601-I037 PAS-Crédito"/>
    <s v="Pago de pasivo exigible a nombre de Claudia Quiroga"/>
    <s v="10. No aplica"/>
    <s v="No aplica"/>
    <n v="1069140"/>
    <n v="1"/>
    <n v="1069140"/>
    <s v="JULIO"/>
    <s v="JULIO"/>
    <s v="DIRECCIÓN MEJORAMIENTO DE BARRIOS"/>
    <s v="MARÍA MERCEDES MOLINA RENGIFO"/>
    <s v="Dirección de Mejoramiento de Barrios"/>
    <d v="2024-07-16T00:00:00"/>
    <n v="202415000058583"/>
    <s v="01 - Viabilización de Línea"/>
    <s v="N/A"/>
    <d v="2024-07-22T00:00:00"/>
    <s v="MIB-074"/>
    <d v="2024-07-22T00:00:00"/>
    <n v="1069140"/>
    <n v="0"/>
    <n v="1056"/>
    <d v="2024-07-23T00:00:00"/>
    <n v="1069140"/>
    <n v="0"/>
    <m/>
    <m/>
    <m/>
    <n v="1069140"/>
    <m/>
    <n v="0"/>
    <n v="1069140"/>
    <m/>
    <m/>
    <m/>
    <m/>
  </r>
  <r>
    <n v="82"/>
    <s v="006-8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199 Otros servicios jurídicos n.c.p."/>
    <s v="1-601-I037 PAS-Crédito"/>
    <s v="Pago de pasivo exigible a nombre de Chrístian Alexis Valderrama"/>
    <s v="10. No aplica"/>
    <s v="No aplica"/>
    <n v="1035997"/>
    <n v="1"/>
    <n v="1035997"/>
    <s v="JULIO"/>
    <s v="JULIO"/>
    <s v="DIRECCIÓN MEJORAMIENTO DE BARRIOS"/>
    <s v="MARÍA MERCEDES MOLINA RENGIFO"/>
    <s v="Dirección de Mejoramiento de Barrios"/>
    <d v="2024-07-16T00:00:00"/>
    <n v="202415000058583"/>
    <s v="01 - Viabilización de Línea"/>
    <s v="N/A"/>
    <d v="2024-07-22T00:00:00"/>
    <s v="MIB-075"/>
    <d v="2024-07-22T00:00:00"/>
    <n v="1035997"/>
    <n v="0"/>
    <m/>
    <m/>
    <m/>
    <n v="1035997"/>
    <m/>
    <m/>
    <m/>
    <n v="0"/>
    <m/>
    <n v="0"/>
    <n v="1035997"/>
    <m/>
    <m/>
    <m/>
    <m/>
  </r>
  <r>
    <n v="83"/>
    <s v="006-83"/>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329 Otros servicios de ingeniería en proyectos n.c.p."/>
    <s v="1-601-I037 PAS-Crédito"/>
    <s v="Pago de pasivo exigible a nombre de Jairo Leonardo Vivas"/>
    <s v="10. No aplica"/>
    <s v="No aplica"/>
    <n v="491804"/>
    <n v="1"/>
    <n v="491804"/>
    <s v="AGOSTO"/>
    <s v="AGOSTO"/>
    <s v="DIRECCIÓN MEJORAMIENTO DE BARRIOS"/>
    <s v="MARÍA MERCEDES MOLINA RENGIFO"/>
    <s v="Dirección de Mejoramiento de Barrios"/>
    <m/>
    <m/>
    <m/>
    <m/>
    <m/>
    <m/>
    <m/>
    <m/>
    <n v="491804"/>
    <m/>
    <m/>
    <m/>
    <n v="0"/>
    <m/>
    <m/>
    <m/>
    <n v="0"/>
    <m/>
    <n v="0"/>
    <n v="491804"/>
    <m/>
    <m/>
    <m/>
    <m/>
  </r>
  <r>
    <n v="84"/>
    <s v="006-84"/>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5030253290 Otras obras de ingeniería civil"/>
    <s v="1-601-I037 PAS-Crédito"/>
    <s v="Pago de pasivo exigible a nombre de GNG Ingeniería"/>
    <s v="10. No aplica"/>
    <s v="No aplica"/>
    <n v="132222724"/>
    <n v="1"/>
    <n v="132222724"/>
    <s v="AGOSTO"/>
    <s v="AGOSTO"/>
    <s v="DIRECCIÓN MEJORAMIENTO DE BARRIOS"/>
    <s v="MARÍA MERCEDES MOLINA RENGIFO"/>
    <s v="Dirección de Mejoramiento de Barrios"/>
    <m/>
    <m/>
    <m/>
    <m/>
    <m/>
    <m/>
    <m/>
    <m/>
    <n v="132222724"/>
    <m/>
    <m/>
    <m/>
    <n v="0"/>
    <m/>
    <m/>
    <m/>
    <n v="0"/>
    <m/>
    <n v="0"/>
    <n v="132222724"/>
    <m/>
    <m/>
    <m/>
    <m/>
  </r>
  <r>
    <n v="85"/>
    <s v="006-85"/>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5030253290 Otras obras de ingeniería civil"/>
    <s v="1-601-I037 PAS-Crédito"/>
    <s v="Pago de pasivo exigible a nombre de AB 003"/>
    <s v="10. No aplica"/>
    <s v="No aplica"/>
    <n v="860024395"/>
    <n v="1"/>
    <n v="860024395"/>
    <s v="AGOSTO"/>
    <s v="AGOSTO"/>
    <s v="DIRECCIÓN MEJORAMIENTO DE BARRIOS"/>
    <s v="MARÍA MERCEDES MOLINA RENGIFO"/>
    <s v="Dirección de Mejoramiento de Barrios"/>
    <m/>
    <m/>
    <m/>
    <m/>
    <m/>
    <m/>
    <m/>
    <m/>
    <n v="860024395"/>
    <m/>
    <m/>
    <m/>
    <n v="0"/>
    <m/>
    <m/>
    <m/>
    <n v="0"/>
    <m/>
    <n v="0"/>
    <n v="860024395"/>
    <m/>
    <m/>
    <m/>
    <m/>
  </r>
  <r>
    <n v="86"/>
    <s v="006-86"/>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5030253290 Otras obras de ingeniería civil"/>
    <s v="1-601-I037 PAS-Crédito"/>
    <s v="Pago de pasivo exigible a nombre de Consorcio Aldebarán"/>
    <s v="10. No aplica"/>
    <s v="No aplica"/>
    <n v="469272000"/>
    <n v="1"/>
    <n v="469272000"/>
    <s v="DICIEMBRE"/>
    <s v="DICIEMBRE"/>
    <s v="DIRECCIÓN MEJORAMIENTO DE BARRIOS"/>
    <s v="MARÍA MERCEDES MOLINA RENGIFO"/>
    <s v="Dirección de Mejoramiento de Barrios"/>
    <m/>
    <m/>
    <m/>
    <m/>
    <m/>
    <m/>
    <m/>
    <m/>
    <n v="469272000"/>
    <m/>
    <m/>
    <m/>
    <n v="0"/>
    <m/>
    <m/>
    <m/>
    <n v="0"/>
    <m/>
    <n v="0"/>
    <n v="469272000"/>
    <m/>
    <m/>
    <m/>
    <m/>
  </r>
  <r>
    <n v="87"/>
    <s v="006-87"/>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5030253290 Otras obras de ingeniería civil"/>
    <s v="1-601-I037 PAS-Crédito"/>
    <s v="Pago de pasivo exigible a nombre de Proes Ingeniería SAS con NIT 901286572"/>
    <s v="10. No aplica"/>
    <s v="No aplica"/>
    <n v="712665317"/>
    <n v="1"/>
    <n v="712665317"/>
    <s v="SEPTIEMBRE"/>
    <s v="SEPTIEMBRE"/>
    <s v="DIRECCIÓN MEJORAMIENTO DE BARRIOS"/>
    <s v="MARÍA MERCEDES MOLINA RENGIFO"/>
    <s v="Dirección de Mejoramiento de Barrios"/>
    <d v="2024-07-16T00:00:00"/>
    <n v="202415000058583"/>
    <s v="01 - Viabilización de Línea"/>
    <s v="N/A"/>
    <d v="2024-07-22T00:00:00"/>
    <s v="MIB-076"/>
    <d v="2024-07-22T00:00:00"/>
    <n v="209087245"/>
    <n v="503578072"/>
    <n v="1055"/>
    <d v="2024-07-23T00:00:00"/>
    <n v="209087245"/>
    <n v="0"/>
    <m/>
    <m/>
    <m/>
    <n v="209087245"/>
    <m/>
    <n v="0"/>
    <n v="712665317"/>
    <m/>
    <m/>
    <m/>
    <m/>
  </r>
  <r>
    <n v="88"/>
    <s v="006-88"/>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5030253290 Otras obras de ingeniería civil"/>
    <s v="1-601-I037 PAS-Crédito"/>
    <s v="Pago de pasivo exigible a nombre de Consorcio Pro Caracolí con NIT 901657498."/>
    <s v="10. No aplica"/>
    <s v="No aplica"/>
    <n v="5218533547"/>
    <n v="1"/>
    <n v="5218533547"/>
    <s v="SEPTIEMBRE"/>
    <s v="SEPTIEMBRE"/>
    <s v="DIRECCIÓN MEJORAMIENTO DE BARRIOS"/>
    <s v="MARÍA MERCEDES MOLINA RENGIFO"/>
    <s v="Dirección de Mejoramiento de Barrios"/>
    <d v="2024-07-16T00:00:00"/>
    <n v="202415000058583"/>
    <s v="01 - Viabilización de Línea"/>
    <s v="N/A"/>
    <d v="2024-07-22T00:00:00"/>
    <s v="MIB-077"/>
    <d v="2024-07-22T00:00:00"/>
    <n v="1627102199"/>
    <n v="3591431348"/>
    <n v="1053"/>
    <d v="2024-07-23T00:00:00"/>
    <n v="1627102199"/>
    <n v="0"/>
    <m/>
    <m/>
    <m/>
    <n v="1627102199"/>
    <m/>
    <n v="0"/>
    <n v="5218533547"/>
    <m/>
    <m/>
    <m/>
    <m/>
  </r>
  <r>
    <n v="89"/>
    <s v="006-89"/>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213 Servicios de arquitectura para proyectos de construcciones no residenciales"/>
    <s v="1-100-F001 VA-Recursos distrito"/>
    <s v="Pago de pasivo exigible a nombre de Sandra Milena Atuesta"/>
    <s v="10. No aplica"/>
    <s v="No aplica"/>
    <n v="1247330"/>
    <n v="1"/>
    <n v="1247330"/>
    <s v="SEPTIEMBRE"/>
    <s v="SEPTIEMBRE"/>
    <s v="DIRECCIÓN MEJORAMIENTO DE BARRIOS"/>
    <s v="MARÍA MERCEDES MOLINA RENGIFO"/>
    <s v="Dirección de Mejoramiento de Barrios"/>
    <m/>
    <m/>
    <m/>
    <m/>
    <m/>
    <m/>
    <m/>
    <m/>
    <n v="1247330"/>
    <m/>
    <m/>
    <m/>
    <n v="0"/>
    <m/>
    <m/>
    <m/>
    <n v="0"/>
    <m/>
    <n v="0"/>
    <n v="1247330"/>
    <m/>
    <m/>
    <m/>
    <m/>
  </r>
  <r>
    <n v="90"/>
    <s v="006-90"/>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5030253290 Otras obras de ingeniería civil"/>
    <s v="1-100-F001 VA-Recursos distrito"/>
    <s v="Amparar la solicitud de vigencias futuras para la celebración del contrato para Realizar la Interventoría Técnica, Administrativa, Jurídica, Social, Ambiental y SSTMA al contrato de obra cuyo objeto es “Ejecutar a precios fijos sin fórmula de reajuste, las obras de Mejoramiento de Barrios priorizadas incluido el acompañamiento y gestión social necesarios, en la localidad de Suba de la ciudad de Bogotá, de conformidad con el pliego de condiciones, anexos y demás documentos del proceso”."/>
    <s v="3. Concurso de méritos abierto"/>
    <s v="81101500;81101600;81102200"/>
    <n v="8174986"/>
    <n v="1"/>
    <n v="8174986"/>
    <s v="NOVIEMBRE"/>
    <s v="NOVIEMBRE"/>
    <s v="DIRECCIÓN MEJORAMIENTO DE BARRIOS"/>
    <s v="MARÍA MERCEDES MOLINA RENGIFO"/>
    <s v="Dirección de Mejoramiento de Barrios"/>
    <d v="2024-07-11T00:00:00"/>
    <n v="202415000058213"/>
    <s v="01 - Viabilización de Línea"/>
    <s v="N/A"/>
    <d v="2024-07-11T00:00:00"/>
    <s v="MIB-002"/>
    <d v="2024-07-11T00:00:00"/>
    <n v="8174986"/>
    <n v="0"/>
    <m/>
    <m/>
    <m/>
    <n v="8174986"/>
    <m/>
    <m/>
    <m/>
    <n v="0"/>
    <m/>
    <n v="0"/>
    <n v="8174986"/>
    <m/>
    <m/>
    <m/>
    <m/>
  </r>
  <r>
    <n v="91"/>
    <s v="006-91"/>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3115 Servicios de consultoría en gestión administrativa"/>
    <s v="1-100-F001 VA-Recursos distrito"/>
    <s v="Prestar los servicios profesionales para apoyar el diseño, ejecución, seguimiento y evaluación de las intervenciones y procesos  integrales de mejoramiento de hábitat para las poblaciones más vulnerables, y en los análisis económicos y estadísticos requeridos para dar soporte a las estrategias, instrumentos o proyectos estratégicos de la Caja de la Vivienda Popular."/>
    <s v="1. Contratación directa"/>
    <n v="80161500"/>
    <n v="9500000"/>
    <n v="4.5"/>
    <n v="42750000"/>
    <s v="AGOSTO"/>
    <s v="AGOSTO"/>
    <s v="DIRECCIÓN MEJORAMIENTO DE BARRIOS"/>
    <s v="MARÍA MERCEDES MOLINA RENGIFO"/>
    <s v="Dirección de Mejoramiento de Barrios"/>
    <d v="2024-08-08T00:00:00"/>
    <n v="202415000065543"/>
    <s v="02 - Creación de Nueva Línea "/>
    <s v="SE RECIBEN RECURSOS DE LA 76  POR  42.750000"/>
    <d v="2024-08-08T00:00:00"/>
    <m/>
    <m/>
    <m/>
    <n v="42750000"/>
    <m/>
    <m/>
    <m/>
    <n v="0"/>
    <m/>
    <m/>
    <m/>
    <n v="0"/>
    <m/>
    <n v="0"/>
    <n v="42750000"/>
    <m/>
    <m/>
    <m/>
    <m/>
  </r>
  <r>
    <n v="92"/>
    <s v="006-92"/>
    <s v="O230117400220240066"/>
    <s v="Mejoramiento Integral de Barrios con Entornos Seguros Bogotá D.C."/>
    <s v="Construir 3 Ha de espacio público en los territorios priorizados para Mejoramiento Integral de Barrios con el fin de promover espacios seguros"/>
    <s v="1. Construir 30.000 m2 de espacio público en los polígonos priorizados de los barrios legalizados de origen informal, con el fin de promover espacios y entornos seguros."/>
    <s v="PM/0208/0104/40020190066"/>
    <s v="O232020200882199 Otros servicios jurídicos n.c.p."/>
    <s v="1-100-F001 VA-Recursos distrito"/>
    <s v="Prestar los servicios profesionales especializados en la Dirección de Mejoramientos de Barrios para apoyar y orientar jurídicamente en materia de espacio público, urbanismo, ordenamiento y demás temas asociados a la ejecución de la política y aplicación de los instrumentos y procedimientos en los planes y proyectos de  mejoramiento de barrios, de conformidad con el Plan de Desarrollo Económico Social."/>
    <s v="1. Contratación directa"/>
    <n v="80121704"/>
    <n v="14280000"/>
    <n v="4.5"/>
    <n v="64260000"/>
    <s v="AGOSTO"/>
    <s v="AGOSTO"/>
    <s v="DIRECCIÓN MEJORAMIENTO DE BARRIOS"/>
    <s v="MARÍA MERCEDES MOLINA RENGIFO"/>
    <s v="Dirección de Mejoramiento de Barrios"/>
    <d v="2024-08-08T00:00:00"/>
    <n v="202415000065543"/>
    <s v="02 - Creación de Nueva Línea "/>
    <s v="SE RECIBEN RECURSOS DE LAS LINEAS 75 Y 77 "/>
    <d v="2024-08-08T00:00:00"/>
    <m/>
    <m/>
    <m/>
    <n v="64260000"/>
    <m/>
    <m/>
    <m/>
    <n v="0"/>
    <m/>
    <m/>
    <m/>
    <n v="0"/>
    <m/>
    <n v="0"/>
    <n v="64260000"/>
    <m/>
    <m/>
    <m/>
    <m/>
  </r>
  <r>
    <n v="1"/>
    <s v="0134-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
    <s v="1. Contratación directa"/>
    <n v="80121703"/>
    <n v="5930000"/>
    <n v="5"/>
    <n v="29650000"/>
    <s v="JULIO "/>
    <s v="JULIO "/>
    <s v="DIRECCIÓN DE REASENTAMIENTOS"/>
    <s v="GERMAN ALBERTO HERNANDEZ PRIETO"/>
    <s v="DIRECCIÓN DE REASENTAMIENTOS"/>
    <d v="2024-07-22T00:00:00"/>
    <n v="202412000060763"/>
    <s v="01 - Viabilización de Línea"/>
    <s v="No Aplica"/>
    <d v="2024-07-23T00:00:00"/>
    <s v="THAR-068"/>
    <d v="2024-07-23T00:00:00"/>
    <n v="29650000"/>
    <n v="0"/>
    <n v="1237"/>
    <d v="2024-07-26T00:00:00"/>
    <n v="29650000"/>
    <n v="0"/>
    <m/>
    <m/>
    <m/>
    <n v="29650000"/>
    <m/>
    <n v="0"/>
    <n v="29650000"/>
    <m/>
    <m/>
    <m/>
    <m/>
  </r>
  <r>
    <n v="2"/>
    <s v="0134-2"/>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desde el componente social, apoyando el seguimiento, verificación, control, acompañamiento y demás actuaciones requeridas dentro de las etapas del proceso social de Reasentamiento de la Dirección de Reasentamientos de la Caja de Vivienda Popular."/>
    <s v="10. No aplica"/>
    <s v="No aplica"/>
    <n v="0"/>
    <n v="0"/>
    <n v="0"/>
    <s v="NO APLICA"/>
    <s v="NO APLICA"/>
    <s v="DIRECCIÓN DE REASENTAMIENTOS"/>
    <s v="GERMAN ALBERTO HERNANDEZ PRIETO"/>
    <s v="DIRECCIÓN DE REASENTAMIENTOS"/>
    <m/>
    <m/>
    <m/>
    <m/>
    <m/>
    <m/>
    <m/>
    <m/>
    <n v="0"/>
    <m/>
    <m/>
    <m/>
    <n v="0"/>
    <m/>
    <m/>
    <m/>
    <n v="0"/>
    <m/>
    <n v="0"/>
    <n v="0"/>
    <m/>
    <m/>
    <m/>
    <m/>
  </r>
  <r>
    <n v="3"/>
    <s v="0134-3"/>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desde el componente social apoyando la gestión de las etapas de verificación, prefactibilidad, factibilidad, ejecución y demás establecidas en los procesos y procedimientos de la Dirección de Reasentamientos"/>
    <s v="1. Contratación directa"/>
    <n v="93141500"/>
    <n v="5230000"/>
    <n v="5"/>
    <n v="26150000"/>
    <s v="JULIO "/>
    <s v="JULIO "/>
    <s v="DIRECCIÓN DE REASENTAMIENTOS"/>
    <s v="GERMAN ALBERTO HERNANDEZ PRIETO"/>
    <s v="DIRECCIÓN DE REASENTAMIENTOS"/>
    <d v="2024-07-15T00:00:00"/>
    <s v=" 202412000058573 "/>
    <s v="01 - Viabilización de Línea"/>
    <s v="N/A"/>
    <d v="2024-07-17T00:00:00"/>
    <s v="THAR-007"/>
    <d v="2024-07-17T00:00:00"/>
    <n v="26150000"/>
    <n v="0"/>
    <n v="1173"/>
    <d v="2024-07-25T00:00:00"/>
    <n v="26150000"/>
    <n v="0"/>
    <m/>
    <m/>
    <m/>
    <n v="26150000"/>
    <m/>
    <n v="0"/>
    <n v="26150000"/>
    <m/>
    <m/>
    <m/>
    <m/>
  </r>
  <r>
    <n v="4"/>
    <s v="0134-4"/>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desde el componente social apoyando la gestión de las etapas de verificación, prefactibilidad, factibilidad, ejecución y demás establecidas en los procesos y procedimientos de la Dirección de Reasentamientos"/>
    <s v="1. Contratación directa"/>
    <n v="93141500"/>
    <n v="5510000"/>
    <n v="5"/>
    <n v="27550000"/>
    <s v="JULIO "/>
    <s v="JULIO "/>
    <s v="DIRECCIÓN DE REASENTAMIENTOS"/>
    <s v="GERMAN ALBERTO HERNANDEZ PRIETO"/>
    <s v="DIRECCIÓN DE REASENTAMIENTOS"/>
    <d v="2024-07-22T00:00:00"/>
    <n v="202412000060763"/>
    <s v="01 - Viabilización de Línea"/>
    <s v="No Aplica"/>
    <d v="2024-07-23T00:00:00"/>
    <s v="THAR-069"/>
    <d v="2024-07-23T00:00:00"/>
    <n v="27550000"/>
    <n v="0"/>
    <n v="1238"/>
    <d v="2024-07-26T00:00:00"/>
    <n v="27550000"/>
    <n v="0"/>
    <m/>
    <m/>
    <m/>
    <n v="27550000"/>
    <m/>
    <n v="0"/>
    <n v="27550000"/>
    <m/>
    <m/>
    <m/>
    <m/>
  </r>
  <r>
    <n v="5"/>
    <s v="0134-5"/>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desde el componente social, apoyando el seguimiento, verificación, control, acompañamiento y demás actuaciones requeridas dentro de las etapas del proceso social de Reasentamiento de la Dirección de Reasentamientos de la Caja de Vivienda Popular."/>
    <s v="1. Contratación directa"/>
    <n v="93141500"/>
    <n v="7485000"/>
    <n v="5"/>
    <n v="37425000"/>
    <s v="JULIO "/>
    <s v="JULIO "/>
    <s v="DIRECCIÓN DE REASENTAMIENTOS"/>
    <s v="GERMAN ALBERTO HERNANDEZ PRIETO"/>
    <s v="DIRECCIÓN DE REASENTAMIENTOS"/>
    <d v="2024-07-22T00:00:00"/>
    <n v="202412000060763"/>
    <s v="01 - Viabilización de Línea"/>
    <s v="No Aplica"/>
    <d v="2024-07-23T00:00:00"/>
    <s v="THAR-070"/>
    <d v="2024-07-23T00:00:00"/>
    <n v="37425000"/>
    <n v="0"/>
    <n v="1239"/>
    <d v="2024-07-26T00:00:00"/>
    <n v="37425000"/>
    <n v="0"/>
    <m/>
    <m/>
    <m/>
    <n v="37425000"/>
    <m/>
    <n v="0"/>
    <n v="37425000"/>
    <m/>
    <m/>
    <m/>
    <m/>
  </r>
  <r>
    <n v="6"/>
    <s v="0134-6"/>
    <s v="O230117400220240134"/>
    <s v="Traslado de hogares localizados en zonas de alto riesgo no mitigable en Bogotá D.C."/>
    <s v="Reasentar 2.000 Hogares ubicados en zonas de alto riesgo no mitigable y/o las ordenadas mediante actos administrativos o sentencias judiciales"/>
    <s v="2. Asignar el Valor Único Reconocimiento a 784 hogares localizados en zonas de alto riesgo no mitigable o que han sido ordenados mediante sentencia judicial o acto administrativo, para su reubicación definitiva."/>
    <s v="PM/0208/0102/40020390134"/>
    <s v="O232020200991123 Servicios de la administración pública relacionados con la vivienda e infraestructura de servicios públicos"/>
    <s v="1-100-F001 VA-Recursos distrito"/>
    <s v="Reubicación definitiva de hogares localizados en zonas de alto riesgo no mitigable o los ordenados mediante sentencias judiciales o actos administrativos."/>
    <s v="10. No aplica"/>
    <s v="No aplica"/>
    <n v="486614008"/>
    <n v="1"/>
    <n v="486614008"/>
    <s v="JULIO "/>
    <s v="JULIO "/>
    <s v="DIRECCIÓN DE REASENTAMIENTOS"/>
    <s v="GERMAN ALBERTO HERNANDEZ PRIETO"/>
    <s v="DIRECCIÓN DE REASENTAMIENTOS"/>
    <d v="2024-07-29T00:00:00"/>
    <n v="202412000062763"/>
    <s v="01 - Viabilización de Línea"/>
    <s v="No Aplica"/>
    <d v="2024-07-29T00:00:00"/>
    <s v="THAR-111"/>
    <d v="2024-07-29T00:00:00"/>
    <n v="486614008"/>
    <n v="0"/>
    <n v="1305"/>
    <d v="2024-07-30T00:00:00"/>
    <n v="486614008"/>
    <n v="0"/>
    <m/>
    <m/>
    <m/>
    <n v="486614008"/>
    <m/>
    <n v="0"/>
    <n v="486614008"/>
    <m/>
    <m/>
    <m/>
    <m/>
  </r>
  <r>
    <n v="7"/>
    <s v="0134-7"/>
    <s v="O230117400220240134"/>
    <s v="Traslado de hogares localizados en zonas de alto riesgo no mitigable en Bogotá D.C."/>
    <s v="Reasentar 2.000 Hogares ubicados en zonas de alto riesgo no mitigable y/o las ordenadas mediante actos administrativos o sentencias judiciales"/>
    <s v="2. Asignar el Valor Único Reconocimiento a 784 hogares localizados en zonas de alto riesgo no mitigable o que han sido ordenados mediante sentencia judicial o acto administrativo, para su reubicación definitiva."/>
    <s v="PM/0208/0102/40020390134"/>
    <s v="O232020200991123 Servicios de la administración pública relacionados con la vivienda e infraestructura de servicios públicos"/>
    <s v="1-100-I023  VA-Plusvalía"/>
    <s v="Reubicación definitiva de hogares localizados en zonas de alto riesgo no mitigable o los ordenados mediante sentencias judiciales o actos administrativos."/>
    <s v="10. No aplica"/>
    <s v="No aplica"/>
    <n v="158482165"/>
    <n v="1"/>
    <n v="158482165"/>
    <s v="JULIO "/>
    <s v="JULIO "/>
    <s v="DIRECCIÓN DE REASENTAMIENTOS"/>
    <s v="GERMAN ALBERTO HERNANDEZ PRIETO"/>
    <s v="DIRECCIÓN DE REASENTAMIENTOS"/>
    <d v="2024-07-29T00:00:00"/>
    <n v="202412000062763"/>
    <s v="01 - Viabilización de Línea"/>
    <s v="No Aplica"/>
    <d v="2024-07-29T00:00:00"/>
    <s v="THAR-112"/>
    <d v="2024-07-29T00:00:00"/>
    <n v="158482165"/>
    <n v="0"/>
    <n v="1307"/>
    <d v="2024-07-30T00:00:00"/>
    <n v="158482165"/>
    <n v="0"/>
    <m/>
    <m/>
    <m/>
    <n v="158482165"/>
    <m/>
    <n v="0"/>
    <n v="158482165"/>
    <m/>
    <m/>
    <m/>
    <m/>
  </r>
  <r>
    <n v="8"/>
    <s v="0134-8"/>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80134"/>
    <s v="O232020200883329 Otros servicios de ingeniería en proyectos n.c.p."/>
    <s v="1-100-F001 VA-Recursos distrito"/>
    <s v="Adición y prorroga al contrato No. CVP-CTO-667-2023, el cual tiene por objeto: &quot;Realizar la interventoría técnica, administrativa, jurídica, social, ambiental, SST-MA y financiera al contrato de obra cuyo objeto es &quot;Realizar a precios unitarios fijos, sin fórmula de reajuste y a monto agotable, la demolición, retiro, transporte, disposición final de escombros, así como el cerramiento y señalización de los predios propiedad de la caja de la vivienda popular, que se hayan adquirido como resultado del proceso de reasentamiento de familias en alto riesgo no mitigable, en las diferentes localidades de Bogotá D.C.”"/>
    <s v="9. Adición"/>
    <s v="No aplica"/>
    <n v="49087500"/>
    <n v="1"/>
    <n v="49087500"/>
    <s v="JULIO "/>
    <s v="JULIO "/>
    <s v="DIRECCIÓN DE REASENTAMIENTOS"/>
    <s v="GERMAN ALBERTO HERNANDEZ PRIETO"/>
    <s v="DIRECCIÓN DE REASENTAMIENTOS"/>
    <d v="2024-07-12T00:00:00"/>
    <m/>
    <s v="01 - Viabilización de Línea"/>
    <s v="N/A"/>
    <d v="2024-07-12T00:00:00"/>
    <s v="THAR-001"/>
    <d v="2024-07-12T00:00:00"/>
    <n v="49087500"/>
    <n v="0"/>
    <n v="867"/>
    <d v="2024-07-16T00:00:00"/>
    <n v="49087500"/>
    <n v="0"/>
    <n v="3060"/>
    <d v="2024-07-16T00:00:00"/>
    <n v="49087500"/>
    <n v="0"/>
    <n v="0"/>
    <n v="49087500"/>
    <n v="0"/>
    <s v="CONTRATO DE INTERVENTORIA"/>
    <n v="667"/>
    <s v="CONSORCIO DEMOL23"/>
    <m/>
  </r>
  <r>
    <n v="9"/>
    <s v="0134-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Ahorro del 10% para la reducción del gasto en contratos de prestación de servicios profesionales y de apoyo a la gestión en cumplimiento del artículo 6 del Decreto 062 de 2024. "/>
    <s v="10. No aplica"/>
    <s v="No aplica"/>
    <n v="560720002"/>
    <s v="No aplica"/>
    <n v="560720002"/>
    <s v="NO APLICA"/>
    <s v="NO APLICA"/>
    <s v="DIRECCIÓN DE REASENTAMIENTOS"/>
    <s v="GERMAN ALBERTO HERNANDEZ PRIETO"/>
    <s v="DIRECCIÓN DE REASENTAMIENTOS"/>
    <d v="2024-07-18T00:00:00"/>
    <m/>
    <m/>
    <s v="N/A"/>
    <d v="2024-07-19T00:00:00"/>
    <s v="THAR-061"/>
    <d v="2024-07-19T00:00:00"/>
    <n v="560720002"/>
    <n v="0"/>
    <n v="1207"/>
    <d v="2024-07-26T00:00:00"/>
    <n v="560720002"/>
    <n v="0"/>
    <m/>
    <m/>
    <m/>
    <n v="560720002"/>
    <m/>
    <n v="0"/>
    <n v="560720002"/>
    <m/>
    <m/>
    <m/>
    <m/>
  </r>
  <r>
    <n v="10"/>
    <s v="0134-10"/>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991123 Servicios de la administración pública relacionados con la vivienda e infraestructura de servicios públicos"/>
    <s v="1-601-F001  PAS-Otros distrito"/>
    <s v="Pago de pasivo exigible. Resolución 141 de_x000a_14 de enero de 2024. Adquisición de predios localizados en zona de alto riesgo no mitigable de la sra. Mahecha Bustos Nidia Consuelo CC: 51.858.244 ; localidad de San Cristobal ; id: 2010-4-11866."/>
    <s v="10. No aplica"/>
    <s v="No aplica"/>
    <n v="95807000"/>
    <n v="1"/>
    <n v="95807000"/>
    <s v="JULIO "/>
    <s v="JULIO "/>
    <s v="DIRECCIÓN DE REASENTAMIENTOS"/>
    <s v="GERMAN ALBERTO HERNANDEZ PRIETO"/>
    <s v="DIRECCIÓN DE REASENTAMIENTOS"/>
    <d v="2024-07-31T00:00:00"/>
    <n v="202412000064013"/>
    <s v="01 - Viabilización de Línea"/>
    <s v="No Aplica"/>
    <d v="2024-07-31T00:00:00"/>
    <s v="THAR-119"/>
    <d v="2024-07-31T00:00:00"/>
    <n v="95807000"/>
    <n v="0"/>
    <m/>
    <m/>
    <m/>
    <n v="95807000"/>
    <m/>
    <m/>
    <m/>
    <n v="0"/>
    <m/>
    <n v="0"/>
    <n v="95807000"/>
    <m/>
    <m/>
    <m/>
    <m/>
  </r>
  <r>
    <n v="11"/>
    <s v="0134-1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664119 Otros servicios de transporte terrestre local de pasajeros n.c.p."/>
    <s v="1-100-F001 VA-Recursos distrito"/>
    <s v="Prestar el servicio público de transporte terrestre automotor especial para la caja de la vivienda popular"/>
    <s v="8. Régimen Esp. Selección comisionista"/>
    <n v="78111800"/>
    <n v="100000000"/>
    <n v="1"/>
    <n v="100000000"/>
    <s v="JULIO "/>
    <s v="JULIO "/>
    <s v="DIRECCIÓN DE REASENTAMIENTOS"/>
    <s v="GERMAN ALBERTO HERNANDEZ PRIETO"/>
    <s v="DIRECCIÓN DE REASENTAMIENTOS"/>
    <d v="2024-07-31T00:00:00"/>
    <n v="202412000063793"/>
    <s v="01 - Viabilización de Línea"/>
    <s v="No Aplica"/>
    <d v="2024-07-31T00:00:00"/>
    <s v="THAR-120"/>
    <d v="2024-07-31T00:00:00"/>
    <n v="100000000"/>
    <n v="0"/>
    <m/>
    <m/>
    <m/>
    <n v="100000000"/>
    <m/>
    <m/>
    <m/>
    <n v="0"/>
    <m/>
    <n v="0"/>
    <n v="100000000"/>
    <m/>
    <m/>
    <m/>
    <m/>
  </r>
  <r>
    <n v="12"/>
    <s v="0134-12"/>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21 Servicios de relaciones públicas"/>
    <s v="1-100-F001 VA-Recursos distrito"/>
    <s v="Contratar los servicios integrales de un operador logístico que lleve a cabo las actividades que requiera la caja de la vivienda popular y que permita divulgar los avances de los diferentes programas misionales de la entidad"/>
    <s v="6. Selección abreviada de menor cuantía"/>
    <s v="81141601; 80141902; 56101600; 52161500; 45111700; 90111600"/>
    <n v="100000000"/>
    <n v="1"/>
    <n v="100000000"/>
    <s v="JULIO "/>
    <s v="JULIO "/>
    <s v="DIRECCIÓN DE REASENTAMIENTOS"/>
    <s v="GERMAN ALBERTO HERNANDEZ PRIETO"/>
    <s v="DIRECCIÓN DE REASENTAMIENTOS"/>
    <d v="2024-07-17T00:00:00"/>
    <n v="202412000058673"/>
    <s v="01 - Viabilización de Línea"/>
    <s v="N/A"/>
    <d v="2024-07-22T00:00:00"/>
    <s v="THAR-062"/>
    <d v="2024-07-22T00:00:00"/>
    <n v="100000000"/>
    <n v="0"/>
    <n v="1200"/>
    <d v="2024-07-26T00:00:00"/>
    <n v="100000000"/>
    <n v="0"/>
    <m/>
    <m/>
    <m/>
    <n v="100000000"/>
    <m/>
    <n v="0"/>
    <n v="100000000"/>
    <m/>
    <m/>
    <m/>
    <m/>
  </r>
  <r>
    <n v="13"/>
    <s v="0134-1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30 Servicios de documentación y certificación jurídica"/>
    <s v="1-100-F001 VA-Recursos distrito"/>
    <s v="Realizar gestiones documentacion, legalización, gestiones notariales y  certificación juridica en la adjudicación de las viviendas para entrega de los predios a los beneficiarios objeto del programa de reasentamientos. (197 hogares meta 1 y 5 predios meta 2 con tramites realizados)"/>
    <s v="10. No aplica"/>
    <s v="No aplica"/>
    <n v="17253000"/>
    <n v="3"/>
    <n v="19783292"/>
    <s v="JULIO "/>
    <s v="JULIO "/>
    <s v="DIRECCIÓN DE REASENTAMIENTOS"/>
    <s v="GERMAN ALBERTO HERNANDEZ PRIETO"/>
    <s v="DIRECCIÓN DE REASENTAMIENTOS"/>
    <m/>
    <m/>
    <m/>
    <m/>
    <m/>
    <m/>
    <m/>
    <m/>
    <n v="19783292"/>
    <m/>
    <m/>
    <m/>
    <n v="0"/>
    <m/>
    <m/>
    <m/>
    <n v="0"/>
    <m/>
    <n v="0"/>
    <n v="19783292"/>
    <m/>
    <m/>
    <m/>
    <m/>
  </r>
  <r>
    <n v="14"/>
    <s v="0134-14"/>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profesionales a la Dirección de Reasentamientos, para apoyar la formulación de estrategias y lineamientos para la ejecucion, seguimiento y control del componente social dento del proceso de Reasentamiento."/>
    <s v="1. Contratación directa"/>
    <n v="93141500"/>
    <n v="10750000"/>
    <n v="5"/>
    <n v="53750000"/>
    <s v="JULIO "/>
    <s v="JULIO "/>
    <s v="DIRECCIÓN DE REASENTAMIENTOS"/>
    <s v="GERMAN ALBERTO HERNANDEZ PRIETO"/>
    <s v="DIRECCIÓN DE REASENTAMIENTOS"/>
    <d v="2024-07-15T00:00:00"/>
    <s v=" 202412000058573 "/>
    <s v="01 - Viabilización de Línea"/>
    <s v="N/A"/>
    <d v="2024-07-17T00:00:00"/>
    <s v="THAR-008"/>
    <d v="2024-07-17T00:00:00"/>
    <n v="53750000"/>
    <n v="0"/>
    <n v="1175"/>
    <d v="2024-07-25T00:00:00"/>
    <n v="53750000"/>
    <n v="0"/>
    <m/>
    <m/>
    <m/>
    <n v="53750000"/>
    <m/>
    <n v="0"/>
    <n v="53750000"/>
    <m/>
    <m/>
    <m/>
    <m/>
  </r>
  <r>
    <n v="15"/>
    <s v="0134-15"/>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en la gestion administrativa y contractual para el seguimiento, control y vigilancia de los bienes y servicios a cargo de la Dirección de Reasentamientos"/>
    <s v="1. Contratación directa"/>
    <n v="80161500"/>
    <n v="7500000"/>
    <n v="5.5"/>
    <n v="41250000"/>
    <s v="JULIO "/>
    <s v="JULIO "/>
    <s v="DIRECCIÓN DE REASENTAMIENTOS"/>
    <s v="GERMAN ALBERTO HERNANDEZ PRIETO"/>
    <s v="DIRECCIÓN DE REASENTAMIENTOS"/>
    <d v="2024-07-15T00:00:00"/>
    <s v=" 202412000058573 "/>
    <s v="01 - Viabilización de Línea"/>
    <s v="N/A"/>
    <d v="2024-07-17T00:00:00"/>
    <s v="THAR-009"/>
    <d v="2024-07-17T00:00:00"/>
    <n v="41250000"/>
    <n v="0"/>
    <n v="1178"/>
    <d v="2024-07-25T00:00:00"/>
    <n v="41250000"/>
    <n v="0"/>
    <m/>
    <m/>
    <m/>
    <n v="41250000"/>
    <m/>
    <n v="0"/>
    <n v="41250000"/>
    <m/>
    <m/>
    <m/>
    <m/>
  </r>
  <r>
    <n v="16"/>
    <s v="0134-16"/>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a la Dirección de Reasentamientos, para apoyar la formulación de estrategias y lineamientos para la ejecucion, seguimiento y control de la gestión, identificación y consolidación de los distintos proyectos inmobiliarios VIS y VIP a nivel Distrital, pertinentes para el reasentamiento de las familias beneficiarias de la Dirección de Reasentamientos."/>
    <s v="1. Contratación directa"/>
    <n v="81101500"/>
    <n v="10750000"/>
    <n v="5"/>
    <n v="53750000"/>
    <s v="JULIO "/>
    <s v="JULIO "/>
    <s v="DIRECCIÓN DE REASENTAMIENTOS"/>
    <s v="GERMAN ALBERTO HERNANDEZ PRIETO"/>
    <s v="DIRECCIÓN DE REASENTAMIENTOS"/>
    <d v="2024-07-15T00:00:00"/>
    <s v=" 202412000058573 "/>
    <s v="01 - Viabilización de Línea"/>
    <s v="N/A"/>
    <d v="2024-07-17T00:00:00"/>
    <s v="THAR-010"/>
    <d v="2024-07-17T00:00:00"/>
    <n v="53750000"/>
    <n v="0"/>
    <n v="1179"/>
    <d v="2024-07-25T00:00:00"/>
    <n v="53750000"/>
    <n v="0"/>
    <m/>
    <m/>
    <m/>
    <n v="53750000"/>
    <m/>
    <n v="0"/>
    <n v="53750000"/>
    <m/>
    <m/>
    <m/>
    <m/>
  </r>
  <r>
    <n v="17"/>
    <s v="0134-1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profesionales apoyando la seguimento, verificación, control, ejecucion e implementación del Modelo Integrado de Planeación y Gestión (MIPG), incluyendo actividades de actualización de procesos, procedimientos y demás documentos generados en virtud de los planes, programas, procedimientos y  metas de la Direccion de reasentamientos de la Caja de Vivienda Popular."/>
    <s v="1. Contratación directa"/>
    <n v="80161500"/>
    <n v="7770000"/>
    <n v="5"/>
    <n v="38850000"/>
    <s v="JULIO "/>
    <s v="JULIO "/>
    <s v="DIRECCIÓN DE REASENTAMIENTOS"/>
    <s v="GERMAN ALBERTO HERNANDEZ PRIETO"/>
    <s v="DIRECCIÓN DE REASENTAMIENTOS"/>
    <d v="2024-07-22T00:00:00"/>
    <n v="202412000060763"/>
    <s v="01 - Viabilización de Línea"/>
    <s v="No Aplica"/>
    <d v="2024-07-23T00:00:00"/>
    <s v="THAR-071"/>
    <d v="2024-07-23T00:00:00"/>
    <n v="38850000"/>
    <n v="0"/>
    <n v="1240"/>
    <d v="2024-07-26T00:00:00"/>
    <n v="38850000"/>
    <n v="0"/>
    <m/>
    <m/>
    <m/>
    <n v="38850000"/>
    <m/>
    <n v="0"/>
    <n v="38850000"/>
    <m/>
    <m/>
    <m/>
    <m/>
  </r>
  <r>
    <n v="18"/>
    <s v="0134-18"/>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90134"/>
    <s v="O232020200883212 Servicios de arquitectura para proyectos de construcciones residenciales"/>
    <s v="1-100-F001 VA-Recursos distrito"/>
    <s v="Prestar servicios profesionales a la Dirección de Reasentamientos, apoyando la formulación de estrategias y lineamientos para la ejecucion, seguimiento y control de la gestión técnica dento del proceso de Reasentamiento."/>
    <s v="10. No aplica"/>
    <s v="No aplica"/>
    <n v="0"/>
    <n v="0"/>
    <n v="0"/>
    <s v="NO APLICA"/>
    <s v="NO APLICA"/>
    <s v="DIRECCIÓN DE REASENTAMIENTOS"/>
    <s v="GERMAN ALBERTO HERNANDEZ PRIETO"/>
    <s v="DIRECCIÓN DE REASENTAMIENTOS"/>
    <m/>
    <m/>
    <m/>
    <m/>
    <m/>
    <m/>
    <m/>
    <m/>
    <n v="0"/>
    <m/>
    <m/>
    <m/>
    <n v="0"/>
    <m/>
    <m/>
    <m/>
    <n v="0"/>
    <m/>
    <n v="0"/>
    <n v="0"/>
    <m/>
    <m/>
    <m/>
    <m/>
  </r>
  <r>
    <n v="19"/>
    <s v="0134-1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4190 Otros servicios de telecomunicaciones"/>
    <s v="1-100-F001 VA-Recursos distrito"/>
    <s v="Prestar servicios profesionales en comunicación social, para la producción de información en campo, que sirva de base para la divulgación de las políticas y programas de la caja de la vivienda popular hacia la comunidad y hacia la opinión pública general, con énfasis en los programas y proyectos de la dirección de reasentamientos."/>
    <s v="1. Contratación directa"/>
    <n v="80141602"/>
    <n v="6400000"/>
    <n v="5"/>
    <n v="32000000"/>
    <s v="JULIO "/>
    <s v="JULIO "/>
    <s v="DIRECCIÓN DE REASENTAMIENTOS"/>
    <s v="GERMAN ALBERTO HERNANDEZ PRIETO"/>
    <s v="DIRECCIÓN DE REASENTAMIENTOS"/>
    <d v="2024-07-15T00:00:00"/>
    <s v=" 202412000058573 "/>
    <s v="01 - Viabilización de Línea"/>
    <s v="N/A"/>
    <d v="2024-07-17T00:00:00"/>
    <s v="THAR-011"/>
    <d v="2024-07-17T00:00:00"/>
    <n v="32000000"/>
    <n v="0"/>
    <n v="1181"/>
    <d v="2024-07-25T00:00:00"/>
    <n v="32000000"/>
    <n v="0"/>
    <m/>
    <m/>
    <m/>
    <n v="32000000"/>
    <m/>
    <n v="0"/>
    <n v="32000000"/>
    <m/>
    <m/>
    <m/>
    <m/>
  </r>
  <r>
    <n v="20"/>
    <s v="0134-20"/>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a la Dirección de Reasentamientos, para apoyar la formulación de estrategias y lineamientos para la ejecucion, seguimiento y control del componente juridico dento del proceso de Reasentamiento."/>
    <s v="1. Contratación directa"/>
    <n v="80121700"/>
    <n v="10750000"/>
    <n v="5"/>
    <n v="53750000"/>
    <s v="JULIO "/>
    <s v="JULIO "/>
    <s v="DIRECCIÓN DE REASENTAMIENTOS"/>
    <s v="GERMAN ALBERTO HERNANDEZ PRIETO"/>
    <s v="DIRECCIÓN DE REASENTAMIENTOS"/>
    <d v="2024-07-22T00:00:00"/>
    <n v="202412000060763"/>
    <s v="01 - Viabilización de Línea"/>
    <s v="No Aplica"/>
    <d v="2024-07-23T00:00:00"/>
    <s v="THAR-072"/>
    <d v="2024-07-23T00:00:00"/>
    <n v="53750000"/>
    <n v="0"/>
    <n v="1241"/>
    <d v="2024-07-26T00:00:00"/>
    <n v="53750000"/>
    <n v="0"/>
    <m/>
    <m/>
    <m/>
    <n v="53750000"/>
    <m/>
    <n v="0"/>
    <n v="53750000"/>
    <m/>
    <m/>
    <m/>
    <m/>
  </r>
  <r>
    <n v="21"/>
    <s v="0134-2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desde el componente financiero para el seguimiento y control a la ejecución de los recursos presupuestales de la Dirección de Reasentamientos, atendiendo lo establecido en los procedimientos adoptados por la Caja de la Vivienda Popular"/>
    <s v="1. Contratación directa"/>
    <n v="84111500"/>
    <n v="4500000"/>
    <n v="5.5"/>
    <n v="24750000"/>
    <s v="AGOSTO"/>
    <s v="AGOSTO"/>
    <s v="DIRECCIÓN DE REASENTAMIENTOS"/>
    <s v="GERMAN ALBERTO HERNANDEZ PRIETO"/>
    <s v="DIRECCIÓN DE REASENTAMIENTOS"/>
    <d v="2024-07-22T00:00:00"/>
    <n v="202412000060763"/>
    <s v="01 - Viabilización de Línea"/>
    <s v="No Aplica"/>
    <d v="2024-07-23T00:00:00"/>
    <s v="THAR-073"/>
    <d v="2024-07-23T00:00:00"/>
    <n v="24750000"/>
    <n v="0"/>
    <n v="1242"/>
    <d v="2024-07-26T00:00:00"/>
    <n v="24750000"/>
    <n v="0"/>
    <m/>
    <m/>
    <m/>
    <n v="24750000"/>
    <m/>
    <n v="0"/>
    <n v="24750000"/>
    <m/>
    <m/>
    <m/>
    <m/>
  </r>
  <r>
    <n v="22"/>
    <s v="0134-22"/>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profesionales a la Dirección de Reasentamientos apoyando la planeación, consolidacion y actualizacion de la informacion que se genere en cumplimiento del proyecto de inversion y el cumplimiento de las metas asignadas a la Direccion."/>
    <s v="1. Contratación directa"/>
    <n v="80161500"/>
    <n v="8000000"/>
    <n v="5.5"/>
    <n v="44000000"/>
    <s v="JULIO "/>
    <s v="JULIO "/>
    <s v="DIRECCIÓN DE REASENTAMIENTOS"/>
    <s v="GERMAN ALBERTO HERNANDEZ PRIETO"/>
    <s v="DIRECCIÓN DE REASENTAMIENTOS"/>
    <d v="2024-07-22T00:00:00"/>
    <n v="202412000060763"/>
    <s v="01 - Viabilización de Línea"/>
    <s v="No Aplica"/>
    <d v="2024-07-23T00:00:00"/>
    <s v="THAR-074"/>
    <d v="2024-07-23T00:00:00"/>
    <n v="44000000"/>
    <n v="0"/>
    <n v="1243"/>
    <d v="2024-07-26T00:00:00"/>
    <n v="44000000"/>
    <n v="0"/>
    <m/>
    <m/>
    <m/>
    <n v="44000000"/>
    <m/>
    <n v="0"/>
    <n v="44000000"/>
    <m/>
    <m/>
    <m/>
    <m/>
  </r>
  <r>
    <n v="23"/>
    <s v="0134-2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
    <s v="1. Contratación directa"/>
    <n v="80121700"/>
    <n v="7485000"/>
    <n v="5"/>
    <n v="37425000"/>
    <s v="JULIO "/>
    <s v="JULIO "/>
    <s v="DIRECCIÓN DE REASENTAMIENTOS"/>
    <s v="GERMAN ALBERTO HERNANDEZ PRIETO"/>
    <s v="DIRECCIÓN DE REASENTAMIENTOS"/>
    <d v="2024-07-15T00:00:00"/>
    <s v=" 202412000058573 "/>
    <s v="01 - Viabilización de Línea"/>
    <s v="N/A"/>
    <d v="2024-07-17T00:00:00"/>
    <s v="THAR-012"/>
    <d v="2024-07-17T00:00:00"/>
    <n v="37425000"/>
    <n v="0"/>
    <n v="1184"/>
    <d v="2024-07-25T00:00:00"/>
    <n v="37425000"/>
    <n v="0"/>
    <m/>
    <m/>
    <m/>
    <n v="37425000"/>
    <m/>
    <n v="0"/>
    <n v="37425000"/>
    <m/>
    <m/>
    <m/>
    <m/>
  </r>
  <r>
    <n v="24"/>
    <s v="0134-24"/>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dentro del componente financiero para la normalizacion, gestión de los cierres administrativos y depuración de los procesos de la Dirección de Reasentamientos "/>
    <s v="1. Contratación directa"/>
    <n v="84111500"/>
    <n v="6000000"/>
    <n v="5"/>
    <n v="30000000"/>
    <s v="JULIO "/>
    <s v="JULIO "/>
    <s v="DIRECCIÓN DE REASENTAMIENTOS"/>
    <s v="GERMAN ALBERTO HERNANDEZ PRIETO"/>
    <s v="DIRECCIÓN DE REASENTAMIENTOS"/>
    <d v="2024-07-15T00:00:00"/>
    <s v=" 202412000058573 "/>
    <s v="01 - Viabilización de Línea"/>
    <s v="N/A"/>
    <d v="2024-07-17T00:00:00"/>
    <s v="THAR-013"/>
    <d v="2024-07-17T00:00:00"/>
    <n v="30000000"/>
    <n v="0"/>
    <n v="1186"/>
    <d v="2024-07-25T00:00:00"/>
    <n v="30000000"/>
    <n v="0"/>
    <m/>
    <m/>
    <m/>
    <n v="30000000"/>
    <m/>
    <n v="0"/>
    <n v="30000000"/>
    <m/>
    <m/>
    <m/>
    <m/>
  </r>
  <r>
    <n v="25"/>
    <s v="0134-25"/>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la depuracion predial y proyección de respuestas a peticiones, quejas, reclamos y solicitudes (PQRS) que reciba la Dirección de Reasentamientos de la Caja de Vivienda Popular en el cumplimiento de sus funciones."/>
    <s v="1. Contratación directa"/>
    <n v="80121700"/>
    <n v="5500000"/>
    <n v="5"/>
    <n v="27500000"/>
    <s v="JULIO "/>
    <s v="JULIO "/>
    <s v="DIRECCIÓN DE REASENTAMIENTOS"/>
    <s v="GERMAN ALBERTO HERNANDEZ PRIETO"/>
    <s v="DIRECCIÓN DE REASENTAMIENTOS"/>
    <d v="2024-07-15T00:00:00"/>
    <s v=" 202412000058573 "/>
    <s v="01 - Viabilización de Línea"/>
    <s v="N/A"/>
    <d v="2024-07-17T00:00:00"/>
    <s v="THAR-014"/>
    <d v="2024-07-17T00:00:00"/>
    <n v="27500000"/>
    <n v="0"/>
    <n v="1160"/>
    <d v="2024-07-25T00:00:00"/>
    <n v="27500000"/>
    <n v="0"/>
    <m/>
    <m/>
    <m/>
    <n v="27500000"/>
    <m/>
    <n v="0"/>
    <n v="27500000"/>
    <m/>
    <m/>
    <m/>
    <m/>
  </r>
  <r>
    <n v="26"/>
    <s v="0134-26"/>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 tipo juridico para apoyar el proceso de normalizacion, gestión de los cierres administrativos y depuración de los procesos de la Dirección de Reasentamientos "/>
    <s v="1. Contratación directa"/>
    <n v="80121700"/>
    <n v="5500000"/>
    <n v="5"/>
    <n v="27500000"/>
    <s v="JULIO "/>
    <s v="JULIO "/>
    <s v="DIRECCIÓN DE REASENTAMIENTOS"/>
    <s v="GERMAN ALBERTO HERNANDEZ PRIETO"/>
    <s v="DIRECCIÓN DE REASENTAMIENTOS"/>
    <d v="2024-07-15T00:00:00"/>
    <s v=" 202412000058573 "/>
    <s v="01 - Viabilización de Línea"/>
    <s v="N/A"/>
    <d v="2024-07-17T00:00:00"/>
    <s v="THAR-015"/>
    <d v="2024-07-17T00:00:00"/>
    <n v="27500000"/>
    <n v="0"/>
    <n v="1161"/>
    <d v="2024-07-25T00:00:00"/>
    <n v="27500000"/>
    <n v="0"/>
    <m/>
    <m/>
    <m/>
    <n v="27500000"/>
    <m/>
    <n v="0"/>
    <n v="27500000"/>
    <m/>
    <m/>
    <m/>
    <m/>
  </r>
  <r>
    <n v="27"/>
    <s v="0134-2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5954 Servicios de preparación de documentos y otros servicios especializados de apoyo a oficina"/>
    <s v="1-100-F001 VA-Recursos distrito"/>
    <s v="Prestar servicios de apoyo en actividades de gestión documental, archivo y bodegaje de los expedientes de la Dirección de Reasentamientos"/>
    <s v="1. Contratación directa"/>
    <n v="80161504"/>
    <n v="3500000"/>
    <n v="6"/>
    <n v="21000000"/>
    <s v="JULIO "/>
    <s v="JULIO "/>
    <s v="DIRECCIÓN DE REASENTAMIENTOS"/>
    <s v="GERMAN ALBERTO HERNANDEZ PRIETO"/>
    <s v="DIRECCIÓN DE REASENTAMIENTOS"/>
    <d v="2024-07-22T00:00:00"/>
    <n v="202412000060763"/>
    <s v="01 - Viabilización de Línea"/>
    <s v="No Aplica"/>
    <d v="2024-07-23T00:00:00"/>
    <s v="THAR-075"/>
    <d v="2024-07-23T00:00:00"/>
    <n v="21000000"/>
    <n v="0"/>
    <n v="1256"/>
    <d v="2024-07-28T00:00:00"/>
    <n v="21000000"/>
    <n v="0"/>
    <m/>
    <m/>
    <m/>
    <n v="21000000"/>
    <m/>
    <n v="0"/>
    <n v="21000000"/>
    <m/>
    <m/>
    <m/>
    <m/>
  </r>
  <r>
    <n v="28"/>
    <s v="0134-28"/>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en las actividades del componente técnico requeridas en las etapas de ingreso, prefactibilidad, factibilidad y ejecución de los procesos de reasentamiento."/>
    <s v="1. Contratación directa"/>
    <n v="81101500"/>
    <n v="4200000"/>
    <n v="5"/>
    <n v="21000000"/>
    <s v="JULIO "/>
    <s v="JULIO "/>
    <s v="DIRECCIÓN DE REASENTAMIENTOS"/>
    <s v="GERMAN ALBERTO HERNANDEZ PRIETO"/>
    <s v="DIRECCIÓN DE REASENTAMIENTOS"/>
    <d v="2024-07-15T00:00:00"/>
    <s v=" 202412000058573 "/>
    <s v="01 - Viabilización de Línea"/>
    <s v="N/A"/>
    <d v="2024-07-17T00:00:00"/>
    <s v="THAR-016"/>
    <d v="2024-07-17T00:00:00"/>
    <n v="21000000"/>
    <n v="0"/>
    <n v="1162"/>
    <d v="2024-07-25T00:00:00"/>
    <n v="21000000"/>
    <n v="0"/>
    <n v="3331"/>
    <d v="2024-07-30T00:00:00"/>
    <n v="21000000"/>
    <n v="0"/>
    <n v="0"/>
    <n v="21000000"/>
    <n v="0"/>
    <s v="CONTRATO DE PRESTACION DE SERVICIOS PROFESIONALES"/>
    <n v="506"/>
    <s v="STEFANNY  HERRERA ARRIETA"/>
    <m/>
  </r>
  <r>
    <n v="29"/>
    <s v="0134-2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los servicios profesionales, desde el componente social, para realizar las actividades de gestión, identificación y asesoramientos de los diferentes procesos que requieran cumplir los beneficiarios de la Dirección de Reasentamientos."/>
    <s v="1. Contratación directa"/>
    <n v="93141500"/>
    <n v="8000000"/>
    <n v="4"/>
    <n v="32000000"/>
    <s v="JULIO "/>
    <s v="JULIO "/>
    <s v="DIRECCIÓN DE REASENTAMIENTOS"/>
    <s v="GERMAN ALBERTO HERNANDEZ PRIETO"/>
    <s v="DIRECCIÓN DE REASENTAMIENTOS"/>
    <d v="2024-07-17T00:00:00"/>
    <n v="202412000058783"/>
    <s v="01 - Viabilización de Línea"/>
    <s v="N/A"/>
    <d v="2024-07-18T00:00:00"/>
    <s v="THAR-044"/>
    <d v="2024-07-18T00:00:00"/>
    <n v="32000000"/>
    <n v="0"/>
    <n v="1230"/>
    <d v="2024-07-26T00:00:00"/>
    <n v="32000000"/>
    <n v="0"/>
    <m/>
    <m/>
    <m/>
    <n v="32000000"/>
    <m/>
    <n v="0"/>
    <n v="32000000"/>
    <m/>
    <m/>
    <m/>
    <m/>
  </r>
  <r>
    <n v="30"/>
    <s v="0134-30"/>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de apoyo a la gestión dentro del componente juridico en el desarrollo de actividades de saneamiento predial, cierre administrativo y depuración de los bienes incluidos o en tramite dentro de las etapas establecidas en el proceso de Reasentamiento. "/>
    <s v="1. Contratación directa"/>
    <n v="80121700"/>
    <n v="3155000"/>
    <n v="5"/>
    <n v="15775000"/>
    <s v="JULIO "/>
    <s v="JULIO "/>
    <s v="DIRECCIÓN DE REASENTAMIENTOS"/>
    <s v="GERMAN ALBERTO HERNANDEZ PRIETO"/>
    <s v="DIRECCIÓN DE REASENTAMIENTOS"/>
    <d v="2024-07-22T00:00:00"/>
    <n v="202412000060763"/>
    <s v="01 - Viabilización de Línea"/>
    <s v="No Aplica"/>
    <d v="2024-07-23T00:00:00"/>
    <s v="THAR-076"/>
    <d v="2024-07-23T00:00:00"/>
    <n v="15775000"/>
    <n v="0"/>
    <n v="1266"/>
    <d v="2024-07-28T00:00:00"/>
    <n v="15775000"/>
    <n v="0"/>
    <m/>
    <m/>
    <m/>
    <n v="15775000"/>
    <m/>
    <n v="0"/>
    <n v="15775000"/>
    <m/>
    <m/>
    <m/>
    <m/>
  </r>
  <r>
    <n v="31"/>
    <s v="0134-3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en las actividades del componente tecnico y geografico requeridas en las etapas de ingreso, prefactibilidad, factibilidad y ejecución dentro de los procesos de reasentamiento, incluyendo las actividades pertinentes al Sistema de Información Geográfica de la Entidad"/>
    <s v="1. Contratación directa"/>
    <n v="81101500"/>
    <n v="6000000"/>
    <n v="5"/>
    <n v="30000000"/>
    <s v="JULIO "/>
    <s v="JULIO "/>
    <s v="DIRECCIÓN DE REASENTAMIENTOS"/>
    <s v="GERMAN ALBERTO HERNANDEZ PRIETO"/>
    <s v="DIRECCIÓN DE REASENTAMIENTOS"/>
    <d v="2024-07-22T00:00:00"/>
    <n v="202412000060763"/>
    <s v="01 - Viabilización de Línea"/>
    <s v="No Aplica"/>
    <d v="2024-07-23T00:00:00"/>
    <s v="THAR-077"/>
    <d v="2024-07-23T00:00:00"/>
    <n v="30000000"/>
    <n v="0"/>
    <n v="1267"/>
    <d v="2024-07-28T00:00:00"/>
    <n v="30000000"/>
    <n v="0"/>
    <m/>
    <m/>
    <m/>
    <n v="30000000"/>
    <m/>
    <n v="0"/>
    <n v="30000000"/>
    <m/>
    <m/>
    <m/>
    <m/>
  </r>
  <r>
    <n v="32"/>
    <s v="0134-32"/>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de apoyo a la gestión desde el componente social en las diferentes etapas del programa de reasentamientos de la Dirección de Reasentamientos de la Caja de Vivienda Popular"/>
    <s v="1. Contratación directa"/>
    <n v="80161504"/>
    <n v="4200000"/>
    <n v="4"/>
    <n v="16800000"/>
    <s v="AGOSTO"/>
    <s v="AGOSTO"/>
    <s v="DIRECCIÓN DE REASENTAMIENTOS"/>
    <s v="GERMAN ALBERTO HERNANDEZ PRIETO"/>
    <s v="DIRECCIÓN DE REASENTAMIENTOS"/>
    <d v="2024-07-17T00:00:00"/>
    <n v="202412000058783"/>
    <s v="01 - Viabilización de Línea"/>
    <s v="N/A"/>
    <d v="2024-07-18T00:00:00"/>
    <s v="THAR-045"/>
    <d v="2024-07-18T00:00:00"/>
    <n v="16800000"/>
    <n v="0"/>
    <n v="1231"/>
    <d v="2024-07-26T00:00:00"/>
    <n v="16800000"/>
    <n v="0"/>
    <m/>
    <m/>
    <m/>
    <n v="16800000"/>
    <m/>
    <n v="0"/>
    <n v="16800000"/>
    <m/>
    <m/>
    <m/>
    <m/>
  </r>
  <r>
    <n v="33"/>
    <s v="0134-3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apoyando el desarrollo del componente tecnologico de la Dirección de Reasentamientos y de la Caja de Vivienda Popular."/>
    <s v="1. Contratación directa"/>
    <n v="81111500"/>
    <n v="6500000"/>
    <n v="6"/>
    <n v="39000000"/>
    <s v="JULIO "/>
    <s v="JULIO "/>
    <s v="DIRECCIÓN DE REASENTAMIENTOS"/>
    <s v="GERMAN ALBERTO HERNANDEZ PRIETO"/>
    <s v="DIRECCIÓN DE REASENTAMIENTOS"/>
    <d v="2024-07-15T00:00:00"/>
    <s v=" 202412000058573 "/>
    <s v="01 - Viabilización de Línea"/>
    <s v="N/A"/>
    <d v="2024-07-17T00:00:00"/>
    <s v="THAR-017"/>
    <d v="2024-07-17T00:00:00"/>
    <n v="39000000"/>
    <n v="0"/>
    <n v="1159"/>
    <d v="2024-07-24T00:00:00"/>
    <n v="39000000"/>
    <n v="0"/>
    <n v="3309"/>
    <d v="2024-07-27T00:00:00"/>
    <n v="35750000"/>
    <n v="3250000"/>
    <n v="0"/>
    <n v="35750000"/>
    <n v="3250000"/>
    <s v="CONTRATO DE PRESTACION DE SERVICIOS PROFESIONALES"/>
    <n v="490"/>
    <s v="JUAN SEBASTIAN ROMAN HERRERA"/>
    <m/>
  </r>
  <r>
    <n v="34"/>
    <s v="0134-34"/>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212 Servicios de arquitectura para proyectos de construcciones residenciales"/>
    <s v="1-100-F001 VA-Recursos distrito"/>
    <s v="Prestar servicios profesionales para realizar actividades de gestión, identificación y factibilidad de los distintos proyectos inmobiliarios a nivel Distrital para el reasentamiento de las familias beneficiarias de los planes, proyectos y programas de la Dirección de Reasentamientos."/>
    <s v="1. Contratación directa"/>
    <n v="81101500"/>
    <n v="9000000"/>
    <n v="4"/>
    <n v="36000000"/>
    <s v="JULIO "/>
    <s v="JULIO "/>
    <s v="DIRECCIÓN DE REASENTAMIENTOS"/>
    <s v="GERMAN ALBERTO HERNANDEZ PRIETO"/>
    <s v="DIRECCIÓN DE REASENTAMIENTOS"/>
    <d v="2024-07-15T00:00:00"/>
    <s v=" 202412000058573 "/>
    <s v="01 - Viabilización de Línea"/>
    <s v="N/A"/>
    <d v="2024-07-17T00:00:00"/>
    <s v="THAR-018"/>
    <d v="2024-07-17T00:00:00"/>
    <n v="36000000"/>
    <n v="0"/>
    <n v="1168"/>
    <d v="2024-07-25T00:00:00"/>
    <n v="36000000"/>
    <n v="0"/>
    <n v="3332"/>
    <d v="2024-07-30T00:00:00"/>
    <n v="36000000"/>
    <n v="0"/>
    <n v="0"/>
    <n v="36000000"/>
    <n v="0"/>
    <s v="CONTRATO DE PRESTACION DE SERVICIOS PROFESIONALES"/>
    <n v="539"/>
    <s v="MARIA ALEJANDRA QUIJANO HEMELBERG"/>
    <m/>
  </r>
  <r>
    <n v="35"/>
    <s v="0134-35"/>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la depuracion predial y proyección de respuestas a peticiones, quejas, reclamos y solicitudes (PQRS) que reciba la Dirección de Reasentamientos de la Caja de Vivienda Popular en el cumplimiento de sus funciones."/>
    <s v="1. Contratación directa"/>
    <n v="80121700"/>
    <n v="4705000"/>
    <n v="5"/>
    <n v="23525000"/>
    <s v="JULIO "/>
    <s v="JULIO "/>
    <s v="DIRECCIÓN DE REASENTAMIENTOS"/>
    <s v="GERMAN ALBERTO HERNANDEZ PRIETO"/>
    <s v="DIRECCIÓN DE REASENTAMIENTOS"/>
    <d v="2024-07-15T00:00:00"/>
    <s v=" 202412000058573 "/>
    <s v="01 - Viabilización de Línea"/>
    <s v="N/A"/>
    <d v="2024-07-17T00:00:00"/>
    <s v="THAR-019"/>
    <d v="2024-07-17T00:00:00"/>
    <n v="23525000"/>
    <n v="0"/>
    <n v="1170"/>
    <d v="2024-07-25T00:00:00"/>
    <n v="23525000"/>
    <n v="0"/>
    <n v="3351"/>
    <d v="2024-07-30T00:00:00"/>
    <n v="23525000"/>
    <n v="0"/>
    <n v="0"/>
    <n v="23525000"/>
    <n v="0"/>
    <s v="CONTRATO DE PRESTACION DE SERVICIOS PROFESIONALES"/>
    <n v="536"/>
    <s v="ANGIE TATIANA CHAVEZ SANCHEZ"/>
    <m/>
  </r>
  <r>
    <n v="36"/>
    <s v="0134-36"/>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la depuracion predial y proyección de respuestas a peticiones, quejas, reclamos y solicitudes (PQRS) que reciba la Dirección de Reasentamientos de la Caja de Vivienda Popular en el cumplimiento de sus funciones."/>
    <s v="1. Contratación directa"/>
    <n v="80121700"/>
    <n v="7485000"/>
    <n v="5"/>
    <n v="37425000"/>
    <s v="AGOSTO"/>
    <s v="AGOSTO"/>
    <s v="DIRECCIÓN DE REASENTAMIENTOS"/>
    <s v="GERMAN ALBERTO HERNANDEZ PRIETO"/>
    <s v="DIRECCIÓN DE REASENTAMIENTOS"/>
    <d v="2024-07-17T00:00:00"/>
    <n v="202412000058783"/>
    <s v="01 - Viabilización de Línea"/>
    <s v="N/A"/>
    <d v="2024-07-18T00:00:00"/>
    <s v="THAR-046"/>
    <d v="2024-07-18T00:00:00"/>
    <n v="37425000"/>
    <n v="0"/>
    <n v="1232"/>
    <d v="2024-07-26T00:00:00"/>
    <n v="37425000"/>
    <n v="0"/>
    <m/>
    <m/>
    <m/>
    <n v="37425000"/>
    <m/>
    <n v="0"/>
    <n v="37425000"/>
    <m/>
    <m/>
    <m/>
    <m/>
  </r>
  <r>
    <n v="37"/>
    <s v="0134-3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en la revisión, sustanciación, conceptualización, validación de información y acompañamiento en las etapas de verificación, prefactibilidad, factibilidad y ejecución establecidas en el proceso y los procedimientos adoptados para el programa de Reasentamientos."/>
    <s v="1. Contratación directa"/>
    <n v="80121700"/>
    <n v="8560000"/>
    <n v="6"/>
    <n v="51360000"/>
    <s v="JULIO "/>
    <s v="JULIO "/>
    <s v="DIRECCIÓN DE REASENTAMIENTOS"/>
    <s v="GERMAN ALBERTO HERNANDEZ PRIETO"/>
    <s v="DIRECCIÓN DE REASENTAMIENTOS"/>
    <d v="2024-07-22T00:00:00"/>
    <n v="202412000060763"/>
    <s v="01 - Viabilización de Línea"/>
    <s v="No Aplica"/>
    <d v="2024-07-23T00:00:00"/>
    <s v="THAR-078"/>
    <d v="2024-07-23T00:00:00"/>
    <n v="51360000"/>
    <n v="0"/>
    <n v="1245"/>
    <d v="2024-07-27T00:00:00"/>
    <n v="51360000"/>
    <n v="0"/>
    <m/>
    <m/>
    <m/>
    <n v="51360000"/>
    <m/>
    <n v="0"/>
    <n v="51360000"/>
    <m/>
    <m/>
    <m/>
    <m/>
  </r>
  <r>
    <n v="38"/>
    <s v="0134-38"/>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en la ejecución de actividades de gestión, seguimiento y control de la ejecución presupuestal y financiera de los recursos destinados al Programa de Reasentamientos."/>
    <s v="1. Contratación directa"/>
    <n v="84111500"/>
    <n v="8000000"/>
    <n v="6"/>
    <n v="48000000"/>
    <s v="JULIO "/>
    <s v="JULIO "/>
    <s v="DIRECCIÓN DE REASENTAMIENTOS"/>
    <s v="GERMAN ALBERTO HERNANDEZ PRIETO"/>
    <s v="DIRECCIÓN DE REASENTAMIENTOS"/>
    <d v="2024-07-13T00:00:00"/>
    <n v="202412000058573"/>
    <s v="01 - Viabilización de Línea"/>
    <s v="N/A"/>
    <d v="2024-07-16T00:00:00"/>
    <s v="THAR-002"/>
    <d v="2024-07-12T00:00:00"/>
    <n v="48000000"/>
    <n v="0"/>
    <n v="1165"/>
    <d v="2024-07-25T00:00:00"/>
    <n v="48000000"/>
    <n v="0"/>
    <n v="3338"/>
    <d v="2024-07-30T00:00:00"/>
    <n v="48000000"/>
    <n v="0"/>
    <n v="0"/>
    <n v="48000000"/>
    <n v="0"/>
    <s v="CONTRATO DE PRESTACION DE SERVICIOS PROFESIONALES"/>
    <n v="531"/>
    <s v="IVONNE ASTRID BUITRAGO BERNAL"/>
    <m/>
  </r>
  <r>
    <n v="39"/>
    <s v="0134-3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profesionales a la Dirección de Reasentamientos, desde el componente tecnológico, para realizar tareas de capacitación, soporte y mantenimiento de los Sistemas de Información del proceso de Reasentamientos y de la Caja de Vivienda Popular."/>
    <s v="1. Contratación directa"/>
    <n v="81111500"/>
    <n v="8000000"/>
    <n v="5"/>
    <n v="40000000"/>
    <s v="JULIO "/>
    <s v="JULIO "/>
    <s v="DIRECCIÓN DE REASENTAMIENTOS"/>
    <s v="GERMAN ALBERTO HERNANDEZ PRIETO"/>
    <s v="DIRECCIÓN DE REASENTAMIENTOS"/>
    <d v="2024-07-22T00:00:00"/>
    <n v="202412000060763"/>
    <s v="01 - Viabilización de Línea"/>
    <s v="No Aplica"/>
    <d v="2024-07-23T00:00:00"/>
    <s v="THAR-079"/>
    <d v="2024-07-23T00:00:00"/>
    <n v="40000000"/>
    <n v="0"/>
    <n v="1246"/>
    <d v="2024-07-27T00:00:00"/>
    <n v="40000000"/>
    <n v="0"/>
    <m/>
    <m/>
    <m/>
    <n v="40000000"/>
    <m/>
    <n v="0"/>
    <n v="40000000"/>
    <m/>
    <m/>
    <m/>
    <m/>
  </r>
  <r>
    <n v="40"/>
    <s v="0134-40"/>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apoyando la gestion administrativa, operativa y contractual que se requiera para el correcto cumplimiento de las metas asignadas a la Direccion de Reasentamiento "/>
    <s v="1. Contratación directa"/>
    <n v="80161500"/>
    <n v="7770000"/>
    <n v="4"/>
    <n v="0"/>
    <s v="JULIO "/>
    <s v="JULIO "/>
    <s v="DIRECCIÓN DE REASENTAMIENTOS"/>
    <s v="GERMAN ALBERTO HERNANDEZ PRIETO"/>
    <s v="DIRECCIÓN DE REASENTAMIENTOS"/>
    <m/>
    <m/>
    <m/>
    <m/>
    <m/>
    <m/>
    <m/>
    <m/>
    <n v="0"/>
    <m/>
    <m/>
    <m/>
    <n v="0"/>
    <m/>
    <m/>
    <m/>
    <n v="0"/>
    <m/>
    <n v="0"/>
    <n v="0"/>
    <m/>
    <m/>
    <m/>
    <m/>
  </r>
  <r>
    <n v="41"/>
    <s v="0134-4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apoyando la formulación de estrategias y lineamientos financieros, así como el seguimiento y control a la ejecución de los recursos presupuestales de la Dirección de Reasentamientosde la Caja de Vivienda Popular."/>
    <s v="1. Contratación directa"/>
    <n v="84111500"/>
    <n v="9710000"/>
    <n v="6"/>
    <n v="58260000"/>
    <s v="JULIO "/>
    <s v="JULIO "/>
    <s v="DIRECCIÓN DE REASENTAMIENTOS"/>
    <s v="GERMAN ALBERTO HERNANDEZ PRIETO"/>
    <s v="DIRECCIÓN DE REASENTAMIENTOS"/>
    <d v="2024-07-13T00:00:00"/>
    <n v="202412000058573"/>
    <s v="01 - Viabilización de Línea"/>
    <s v="N/A"/>
    <d v="2024-07-16T00:00:00"/>
    <s v="THAR-003"/>
    <d v="2024-07-12T00:00:00"/>
    <n v="58260000"/>
    <n v="0"/>
    <n v="1166"/>
    <d v="2024-07-25T00:00:00"/>
    <n v="58260000"/>
    <n v="0"/>
    <n v="3342"/>
    <d v="2024-07-30T00:00:00"/>
    <n v="58260000"/>
    <n v="0"/>
    <n v="0"/>
    <n v="58260000"/>
    <n v="0"/>
    <s v="CONTRATO DE PRESTACION DE SERVICIOS PROFESIONALES"/>
    <n v="526"/>
    <s v="FRANCISCO JAVIER GUTIERREZ FORERO"/>
    <m/>
  </r>
  <r>
    <n v="42"/>
    <s v="0134-42"/>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5954 Servicios de preparación de documentos y otros servicios especializados de apoyo a oficina"/>
    <s v="1-100-F001 VA-Recursos distrito"/>
    <s v="Prestar servicios de apoyo en actividades de gestión documental, archivo y bodegaje de los expedientes de la Dirección de Reasentamientos"/>
    <s v="1. Contratación directa"/>
    <n v="80161504"/>
    <n v="3500000"/>
    <n v="5.5"/>
    <n v="19250000"/>
    <s v="JULIO "/>
    <s v="JULIO "/>
    <s v="DIRECCIÓN DE REASENTAMIENTOS"/>
    <s v="GERMAN ALBERTO HERNANDEZ PRIETO"/>
    <s v="DIRECCIÓN DE REASENTAMIENTOS"/>
    <d v="2024-07-22T00:00:00"/>
    <n v="202412000060763"/>
    <s v="01 - Viabilización de Línea"/>
    <s v="No Aplica"/>
    <d v="2024-07-23T00:00:00"/>
    <s v="THAR-080"/>
    <d v="2024-07-23T00:00:00"/>
    <n v="19250000"/>
    <n v="0"/>
    <n v="1247"/>
    <d v="2024-07-27T00:00:00"/>
    <n v="19250000"/>
    <n v="0"/>
    <m/>
    <m/>
    <m/>
    <n v="19250000"/>
    <m/>
    <n v="0"/>
    <n v="19250000"/>
    <m/>
    <m/>
    <m/>
    <m/>
  </r>
  <r>
    <n v="43"/>
    <s v="0134-4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verificación, ejecucion de la prefactibilidad y  del programa de relocalización transitoria asi como en la depuracion administrativa de los procesos que le sean asignados dentro del proceso de Reasentamientos"/>
    <s v="1. Contratación directa"/>
    <n v="80121700"/>
    <n v="4950000"/>
    <n v="5"/>
    <n v="24750000"/>
    <s v="JULIO "/>
    <s v="JULIO "/>
    <s v="DIRECCIÓN DE REASENTAMIENTOS"/>
    <s v="GERMAN ALBERTO HERNANDEZ PRIETO"/>
    <s v="DIRECCIÓN DE REASENTAMIENTOS"/>
    <d v="2024-07-15T00:00:00"/>
    <s v=" 202412000058573 "/>
    <s v="01 - Viabilización de Línea"/>
    <s v="N/A"/>
    <d v="2024-07-17T00:00:00"/>
    <s v="THAR-020"/>
    <d v="2024-07-17T00:00:00"/>
    <n v="24750000"/>
    <n v="0"/>
    <n v="1176"/>
    <d v="2024-07-25T00:00:00"/>
    <n v="24750000"/>
    <n v="0"/>
    <m/>
    <m/>
    <m/>
    <n v="24750000"/>
    <m/>
    <n v="0"/>
    <n v="24750000"/>
    <m/>
    <m/>
    <m/>
    <m/>
  </r>
  <r>
    <n v="44"/>
    <s v="0134-44"/>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profesionales para apoyar la verificación, control y ejecucion a las actividades que se desprendan de auditorias y del seguimiento realizado por el sistema de control interno a los planes, programas, procedimientos y  metas de la Direccion de reasentamientos de la Caja de Vivienda Popular."/>
    <s v="1. Contratación directa"/>
    <n v="80161500"/>
    <n v="7770000"/>
    <n v="6"/>
    <n v="46620000"/>
    <s v="JULIO "/>
    <s v="JULIO "/>
    <s v="DIRECCIÓN DE REASENTAMIENTOS"/>
    <s v="GERMAN ALBERTO HERNANDEZ PRIETO"/>
    <s v="DIRECCIÓN DE REASENTAMIENTOS"/>
    <d v="2024-07-13T00:00:00"/>
    <n v="202412000058573"/>
    <s v="01 - Viabilización de Línea"/>
    <s v="N/A"/>
    <d v="2024-07-16T00:00:00"/>
    <s v="THAR-004"/>
    <d v="2024-07-12T00:00:00"/>
    <n v="46620000"/>
    <n v="0"/>
    <n v="1167"/>
    <d v="2024-07-25T00:00:00"/>
    <n v="46620000"/>
    <n v="0"/>
    <m/>
    <m/>
    <m/>
    <n v="46620000"/>
    <m/>
    <n v="0"/>
    <n v="46620000"/>
    <m/>
    <m/>
    <m/>
    <m/>
  </r>
  <r>
    <n v="45"/>
    <s v="0134-45"/>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profesionales apoyando la planeación Institucional, incluyendo actividades de seguimiento, consolidación y actualización de información del proyecto de inversión a cargo de la Dirección de Reasentamientos de la Caja de Vivienda Popular."/>
    <s v="1. Contratación directa"/>
    <n v="80161500"/>
    <n v="7770000"/>
    <n v="6"/>
    <n v="46620000"/>
    <s v="JULIO "/>
    <s v="JULIO "/>
    <s v="DIRECCIÓN DE REASENTAMIENTOS"/>
    <s v="GERMAN ALBERTO HERNANDEZ PRIETO"/>
    <s v="DIRECCIÓN DE REASENTAMIENTOS"/>
    <d v="2024-07-13T00:00:00"/>
    <n v="202412000058573"/>
    <s v="01 - Viabilización de Línea"/>
    <s v="N/A"/>
    <d v="2024-07-16T00:00:00"/>
    <s v="THAR-005"/>
    <d v="2024-07-12T00:00:00"/>
    <n v="46620000"/>
    <n v="0"/>
    <n v="1169"/>
    <d v="2024-07-25T00:00:00"/>
    <n v="46620000"/>
    <n v="0"/>
    <m/>
    <m/>
    <m/>
    <n v="46620000"/>
    <m/>
    <n v="0"/>
    <n v="46620000"/>
    <m/>
    <m/>
    <m/>
    <m/>
  </r>
  <r>
    <n v="46"/>
    <s v="0134-46"/>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desde el componente social apoyando la gestión de las etapas de verificación, prefactibilidad, factibilidad, ejecución y demás establecidas en los procesos y procedimientos de la Dirección de Reasentamientos"/>
    <s v="1. Contratación directa"/>
    <n v="93141500"/>
    <n v="5230000"/>
    <n v="3"/>
    <n v="15690000"/>
    <s v="JULIO "/>
    <s v="JULIO "/>
    <s v="DIRECCIÓN DE REASENTAMIENTOS"/>
    <s v="GERMAN ALBERTO HERNANDEZ PRIETO"/>
    <s v="DIRECCIÓN DE REASENTAMIENTOS"/>
    <d v="2024-07-22T00:00:00"/>
    <n v="202412000060763"/>
    <s v="01 - Viabilización de Línea"/>
    <s v="No Aplica"/>
    <d v="2024-07-23T00:00:00"/>
    <s v="THAR-081"/>
    <d v="2024-07-23T00:00:00"/>
    <n v="15690000"/>
    <n v="0"/>
    <n v="1248"/>
    <d v="2024-07-27T00:00:00"/>
    <n v="15690000"/>
    <n v="0"/>
    <m/>
    <m/>
    <m/>
    <n v="15690000"/>
    <m/>
    <n v="0"/>
    <n v="15690000"/>
    <m/>
    <m/>
    <m/>
    <m/>
  </r>
  <r>
    <n v="47"/>
    <s v="0134-4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en las actividades del componente técnico requeridas en las etapas de ingreso, prefactibilidad, factibilidad y ejecución de los procesos de reasentamiento."/>
    <s v="1. Contratación directa"/>
    <n v="81101500"/>
    <n v="6000000"/>
    <n v="5"/>
    <n v="30000000"/>
    <s v="JULIO "/>
    <s v="JULIO "/>
    <s v="DIRECCIÓN DE REASENTAMIENTOS"/>
    <s v="GERMAN ALBERTO HERNANDEZ PRIETO"/>
    <s v="DIRECCIÓN DE REASENTAMIENTOS"/>
    <d v="2024-07-15T00:00:00"/>
    <s v=" 202412000058573 "/>
    <s v="01 - Viabilización de Línea"/>
    <s v="N/A"/>
    <d v="2024-07-17T00:00:00"/>
    <s v="THAR-021"/>
    <d v="2024-07-17T00:00:00"/>
    <n v="30000000"/>
    <n v="0"/>
    <n v="1177"/>
    <d v="2024-07-25T00:00:00"/>
    <n v="30000000"/>
    <n v="0"/>
    <m/>
    <m/>
    <m/>
    <n v="30000000"/>
    <m/>
    <n v="0"/>
    <n v="30000000"/>
    <m/>
    <m/>
    <m/>
    <m/>
  </r>
  <r>
    <n v="48"/>
    <s v="0134-48"/>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 tipo juridico para apoyar el proceso de normalizacion, gestión de los cierres administrativos y depuración de los procesos de la Dirección de Reasentamientos "/>
    <s v="1. Contratación directa"/>
    <n v="80121700"/>
    <n v="7485000"/>
    <n v="5"/>
    <n v="37425000"/>
    <s v="JULIO "/>
    <s v="JULIO "/>
    <s v="DIRECCIÓN DE REASENTAMIENTOS"/>
    <s v="GERMAN ALBERTO HERNANDEZ PRIETO"/>
    <s v="DIRECCIÓN DE REASENTAMIENTOS"/>
    <d v="2024-07-13T00:00:00"/>
    <n v="202412000058573"/>
    <s v="01 - Viabilización de Línea"/>
    <s v="N/A"/>
    <d v="2024-07-16T00:00:00"/>
    <s v="THAR-006"/>
    <d v="2024-07-12T00:00:00"/>
    <n v="37425000"/>
    <n v="0"/>
    <n v="1171"/>
    <d v="2024-07-25T00:00:00"/>
    <n v="37425000"/>
    <n v="0"/>
    <m/>
    <m/>
    <m/>
    <n v="37425000"/>
    <m/>
    <n v="0"/>
    <n v="37425000"/>
    <m/>
    <m/>
    <m/>
    <m/>
  </r>
  <r>
    <n v="49"/>
    <s v="0134-4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defensa judicial, extrajudicial y administrativa de la CVP y atendiendo las peticiones, quejas, reclamos y solicitudes (PQRS) que reciba la Dirección de Reasentamientos de la Caja de Vivienda Popular en el cumplimiento de sus funciones."/>
    <s v="1. Contratación directa"/>
    <n v="80121700"/>
    <n v="8560000"/>
    <n v="5.5"/>
    <n v="47080000"/>
    <s v="JULIO "/>
    <s v="JULIO "/>
    <s v="DIRECCIÓN DE REASENTAMIENTOS"/>
    <s v="GERMAN ALBERTO HERNANDEZ PRIETO"/>
    <s v="DIRECCIÓN DE REASENTAMIENTOS"/>
    <d v="2024-07-15T00:00:00"/>
    <s v=" 202412000058573 "/>
    <s v="01 - Viabilización de Línea"/>
    <s v="N/A"/>
    <d v="2024-07-17T00:00:00"/>
    <s v="THAR-022"/>
    <d v="2024-07-17T00:00:00"/>
    <n v="47080000"/>
    <n v="0"/>
    <n v="1174"/>
    <d v="2024-07-25T00:00:00"/>
    <n v="47080000"/>
    <n v="0"/>
    <n v="3354"/>
    <d v="2024-07-30T00:00:00"/>
    <n v="47080000"/>
    <n v="0"/>
    <n v="0"/>
    <n v="47080000"/>
    <n v="0"/>
    <s v="CONTRATO DE PRESTACION DE SERVICIOS PROFESIONALES"/>
    <n v="532"/>
    <s v="SANDRA JOHANA PAI GOMEZ"/>
    <m/>
  </r>
  <r>
    <n v="50"/>
    <s v="0134-50"/>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al componente financiero en la formulación de estrategias y lineamientos, seguimiento, acompañamiento y orientación de las actividades de cierre administrativo y depuración de los procesos de la Dirección de Reasentamientos "/>
    <s v="1. Contratación directa"/>
    <n v="84111500"/>
    <n v="10500000"/>
    <n v="2"/>
    <n v="21000000"/>
    <s v="JULIO "/>
    <s v="JULIO "/>
    <s v="DIRECCIÓN DE REASENTAMIENTOS"/>
    <s v="GERMAN ALBERTO HERNANDEZ PRIETO"/>
    <s v="DIRECCIÓN DE REASENTAMIENTOS"/>
    <d v="2024-07-22T00:00:00"/>
    <n v="202412000060763"/>
    <s v="01 - Viabilización de Línea"/>
    <s v="No Aplica"/>
    <d v="2024-07-23T00:00:00"/>
    <s v="THAR-082"/>
    <d v="2024-07-23T00:00:00"/>
    <n v="21000000"/>
    <n v="0"/>
    <n v="1249"/>
    <d v="2024-07-27T00:00:00"/>
    <n v="21000000"/>
    <n v="0"/>
    <m/>
    <m/>
    <m/>
    <n v="21000000"/>
    <m/>
    <n v="0"/>
    <n v="21000000"/>
    <m/>
    <m/>
    <m/>
    <m/>
  </r>
  <r>
    <n v="51"/>
    <s v="0134-5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212 Servicios de arquitectura para proyectos de construcciones residenciales"/>
    <s v="1-100-F001 VA-Recursos distrito"/>
    <s v="Prestar servicios profesionales en las actividades del componente tecnico y geografico requeridas en las etapas de ingreso, prefactibilidad, factibilidad y ejecución dentro de los procesos de reasentamiento, incluyendo las actividades pertinentes al Sistema de Información Geográfica de la Entidad"/>
    <s v="1. Contratación directa"/>
    <n v="81101500"/>
    <n v="8500000"/>
    <n v="5"/>
    <n v="42500000"/>
    <s v="JULIO "/>
    <s v="JULIO "/>
    <s v="DIRECCIÓN DE REASENTAMIENTOS"/>
    <s v="GERMAN ALBERTO HERNANDEZ PRIETO"/>
    <s v="DIRECCIÓN DE REASENTAMIENTOS"/>
    <d v="2024-07-22T00:00:00"/>
    <n v="202412000060763"/>
    <s v="01 - Viabilización de Línea"/>
    <s v="No Aplica"/>
    <d v="2024-07-23T00:00:00"/>
    <s v="THAR-083"/>
    <d v="2024-07-23T00:00:00"/>
    <n v="42500000"/>
    <n v="0"/>
    <n v="1297"/>
    <d v="2024-07-30T00:00:00"/>
    <n v="42500000"/>
    <n v="0"/>
    <m/>
    <m/>
    <m/>
    <n v="42500000"/>
    <m/>
    <n v="0"/>
    <n v="42500000"/>
    <m/>
    <m/>
    <m/>
    <m/>
  </r>
  <r>
    <n v="52"/>
    <s v="0134-52"/>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
    <s v="1. Contratación directa"/>
    <n v="80121700"/>
    <n v="7490000"/>
    <n v="5"/>
    <n v="37450000"/>
    <s v="JULIO "/>
    <s v="JULIO "/>
    <s v="DIRECCIÓN DE REASENTAMIENTOS"/>
    <s v="GERMAN ALBERTO HERNANDEZ PRIETO"/>
    <s v="DIRECCIÓN DE REASENTAMIENTOS"/>
    <d v="2024-07-22T00:00:00"/>
    <n v="202412000060763"/>
    <s v="01 - Viabilización de Línea"/>
    <s v="No Aplica"/>
    <d v="2024-07-23T00:00:00"/>
    <s v="THAR-084"/>
    <d v="2024-07-23T00:00:00"/>
    <n v="37450000"/>
    <n v="0"/>
    <n v="1298"/>
    <d v="2024-07-30T00:00:00"/>
    <n v="37450000"/>
    <n v="0"/>
    <m/>
    <m/>
    <m/>
    <n v="37450000"/>
    <m/>
    <n v="0"/>
    <n v="37450000"/>
    <m/>
    <m/>
    <m/>
    <m/>
  </r>
  <r>
    <n v="53"/>
    <s v="0134-5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en las actividades del componente técnico requeridas en las etapas de ingreso, prefactibilidad, factibilidad y ejecución de los procesos de reasentamiento."/>
    <s v="1. Contratación directa"/>
    <n v="81101500"/>
    <n v="5000000"/>
    <n v="5"/>
    <n v="25000000"/>
    <s v="JULIO "/>
    <s v="JULIO "/>
    <s v="DIRECCIÓN DE REASENTAMIENTOS"/>
    <s v="GERMAN ALBERTO HERNANDEZ PRIETO"/>
    <s v="DIRECCIÓN DE REASENTAMIENTOS"/>
    <d v="2024-07-15T00:00:00"/>
    <s v=" 202412000058573 "/>
    <s v="01 - Viabilización de Línea"/>
    <s v="N/A"/>
    <d v="2024-07-17T00:00:00"/>
    <s v="THAR-023"/>
    <d v="2024-07-17T00:00:00"/>
    <n v="25000000"/>
    <n v="0"/>
    <n v="1180"/>
    <d v="2024-07-25T00:00:00"/>
    <n v="25000000"/>
    <n v="0"/>
    <n v="3352"/>
    <d v="2024-07-30T00:00:00"/>
    <n v="25000000"/>
    <n v="0"/>
    <n v="0"/>
    <n v="25000000"/>
    <n v="0"/>
    <s v="CONTRATO DE PRESTACION DE SERVICIOS PROFESIONALES"/>
    <n v="541"/>
    <s v="JAVIER MAURICIO DELGADO SABOYA"/>
    <m/>
  </r>
  <r>
    <n v="54"/>
    <s v="0134-54"/>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de apoyo a la gestión a la Dirección de Reasentamientos, desde el componente técnico, para realizar actividades operativas, administrativas y demás tareas o actividades que se requieran en el marco de los procesos misionales del área."/>
    <s v="1. Contratación directa"/>
    <n v="81101500"/>
    <n v="3800000"/>
    <n v="5"/>
    <n v="19000000"/>
    <s v="JULIO "/>
    <s v="JULIO "/>
    <s v="DIRECCIÓN DE REASENTAMIENTOS"/>
    <s v="GERMAN ALBERTO HERNANDEZ PRIETO"/>
    <s v="DIRECCIÓN DE REASENTAMIENTOS"/>
    <d v="2024-07-22T00:00:00"/>
    <n v="202412000060763"/>
    <s v="01 - Viabilización de Línea"/>
    <s v="No Aplica"/>
    <d v="2024-07-23T00:00:00"/>
    <s v="THAR-085"/>
    <d v="2024-07-23T00:00:00"/>
    <n v="19000000"/>
    <n v="0"/>
    <n v="1299"/>
    <d v="2024-07-30T00:00:00"/>
    <n v="19000000"/>
    <n v="0"/>
    <m/>
    <m/>
    <m/>
    <n v="19000000"/>
    <m/>
    <n v="0"/>
    <n v="19000000"/>
    <m/>
    <m/>
    <m/>
    <m/>
  </r>
  <r>
    <n v="55"/>
    <s v="0134-55"/>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90134"/>
    <s v="O232020200883212 Servicios de arquitectura para proyectos de construcciones residenciales"/>
    <s v="1-100-F001 VA-Recursos distrito"/>
    <s v="Prestar servicios profesionales en las actividades del componente técnico requeridas en las etapas de ingreso, prefactibilidad, factibilidad y ejecución de los procesos de reasentamiento."/>
    <s v="1. Contratación directa"/>
    <n v="81101500"/>
    <n v="5000000"/>
    <n v="5"/>
    <n v="25000000"/>
    <s v="JULIO "/>
    <s v="JULIO "/>
    <s v="DIRECCIÓN DE REASENTAMIENTOS"/>
    <s v="GERMAN ALBERTO HERNANDEZ PRIETO"/>
    <s v="DIRECCIÓN DE REASENTAMIENTOS"/>
    <d v="2024-07-22T00:00:00"/>
    <n v="202412000060763"/>
    <s v="01 - Viabilización de Línea"/>
    <s v="No Aplica"/>
    <d v="2024-07-23T00:00:00"/>
    <s v="THAR-086"/>
    <d v="2024-07-23T00:00:00"/>
    <n v="25000000"/>
    <n v="0"/>
    <n v="1300"/>
    <d v="2024-07-30T00:00:00"/>
    <n v="25000000"/>
    <n v="0"/>
    <m/>
    <m/>
    <m/>
    <n v="25000000"/>
    <m/>
    <n v="0"/>
    <n v="25000000"/>
    <m/>
    <m/>
    <m/>
    <m/>
  </r>
  <r>
    <n v="56"/>
    <s v="0134-56"/>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
    <s v="1. Contratación directa"/>
    <n v="80121703"/>
    <n v="5930000"/>
    <n v="5"/>
    <n v="29650000"/>
    <s v="JULIO "/>
    <s v="JULIO "/>
    <s v="DIRECCIÓN DE REASENTAMIENTOS"/>
    <s v="GERMAN ALBERTO HERNANDEZ PRIETO"/>
    <s v="DIRECCIÓN DE REASENTAMIENTOS"/>
    <d v="2024-07-22T00:00:00"/>
    <n v="202412000060763"/>
    <s v="01 - Viabilización de Línea"/>
    <s v="No Aplica"/>
    <d v="2024-07-23T00:00:00"/>
    <s v="THAR-087"/>
    <d v="2024-07-23T00:00:00"/>
    <n v="29650000"/>
    <n v="0"/>
    <n v="1301"/>
    <d v="2024-07-30T00:00:00"/>
    <n v="29650000"/>
    <n v="0"/>
    <m/>
    <m/>
    <m/>
    <n v="29650000"/>
    <m/>
    <n v="0"/>
    <n v="29650000"/>
    <m/>
    <m/>
    <m/>
    <m/>
  </r>
  <r>
    <n v="57"/>
    <s v="0134-5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verificación, ejecucion de la prefactibilidad y  del programa de relocalización transitoria asi como en la depuracion administrativa de los procesos que le sean asignados dentro del proceso de Reasentamientos"/>
    <s v="1. Contratación directa"/>
    <n v="80121700"/>
    <n v="4950000"/>
    <n v="5"/>
    <n v="24750000"/>
    <s v="JULIO "/>
    <s v="JULIO "/>
    <s v="DIRECCIÓN DE REASENTAMIENTOS"/>
    <s v="GERMAN ALBERTO HERNANDEZ PRIETO"/>
    <s v="DIRECCIÓN DE REASENTAMIENTOS"/>
    <d v="2024-07-22T00:00:00"/>
    <n v="202412000060763"/>
    <s v="01 - Viabilización de Línea"/>
    <s v="No Aplica"/>
    <d v="2024-07-23T00:00:00"/>
    <s v="THAR-088"/>
    <d v="2024-07-23T00:00:00"/>
    <n v="24750000"/>
    <n v="0"/>
    <n v="1302"/>
    <d v="2024-07-30T00:00:00"/>
    <n v="24750000"/>
    <n v="0"/>
    <m/>
    <m/>
    <m/>
    <n v="24750000"/>
    <m/>
    <n v="0"/>
    <n v="24750000"/>
    <m/>
    <m/>
    <m/>
    <m/>
  </r>
  <r>
    <n v="58"/>
    <s v="0134-58"/>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como abogado a la Dirección Jurídica y Dirección de Reasentamientos en el desarrollo en los trámites administrativos y jurídicos, así como la representación judicial y extrajudicial de la entidad en los procesos que le sean asignados"/>
    <s v="1. Contratación directa"/>
    <n v="80121700"/>
    <n v="6000000"/>
    <n v="6"/>
    <n v="36000000"/>
    <s v="JULIO "/>
    <s v="JULIO "/>
    <s v="DIRECCIÓN DE REASENTAMIENTOS"/>
    <s v="GERMAN ALBERTO HERNANDEZ PRIETO"/>
    <s v="DIRECCIÓN DE REASENTAMIENTOS"/>
    <d v="2024-07-15T00:00:00"/>
    <s v=" 202412000058573 "/>
    <s v="01 - Viabilización de Línea"/>
    <s v="N/A"/>
    <d v="2024-07-17T00:00:00"/>
    <s v="THAR-024"/>
    <d v="2024-07-17T00:00:00"/>
    <n v="36000000"/>
    <n v="0"/>
    <n v="1182"/>
    <d v="2024-07-25T00:00:00"/>
    <n v="36000000"/>
    <n v="0"/>
    <m/>
    <m/>
    <m/>
    <n v="36000000"/>
    <m/>
    <n v="0"/>
    <n v="36000000"/>
    <m/>
    <m/>
    <m/>
    <m/>
  </r>
  <r>
    <n v="59"/>
    <s v="0134-5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como abogado a la Dirección Jurídica y Dirección de Reasentamientos en los trámites administrativos y jurídicos conforme a las actividades propias de la Caja de la Vivienda Popular."/>
    <s v="1. Contratación directa"/>
    <n v="80121700"/>
    <n v="6000000"/>
    <n v="5"/>
    <n v="30000000"/>
    <s v="JULIO "/>
    <s v="JULIO "/>
    <s v="DIRECCIÓN DE REASENTAMIENTOS"/>
    <s v="GERMAN ALBERTO HERNANDEZ PRIETO"/>
    <s v="DIRECCIÓN DE REASENTAMIENTOS"/>
    <d v="2024-07-15T00:00:00"/>
    <s v=" 202412000058573 "/>
    <s v="01 - Viabilización de Línea"/>
    <s v="N/A"/>
    <d v="2024-07-17T00:00:00"/>
    <s v="THAR-025"/>
    <d v="2024-07-17T00:00:00"/>
    <n v="30000000"/>
    <n v="0"/>
    <n v="1183"/>
    <d v="2024-07-25T00:00:00"/>
    <n v="30000000"/>
    <n v="0"/>
    <m/>
    <m/>
    <m/>
    <n v="30000000"/>
    <m/>
    <n v="0"/>
    <n v="30000000"/>
    <m/>
    <m/>
    <m/>
    <m/>
  </r>
  <r>
    <n v="60"/>
    <s v="0134-60"/>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a la Dirección de Reasentamientos, apoyando la formulación de estrategias y lineamientos para la ejecucion, seguimiento y control de la gestión contrable y financiera dento del proceso de Reasentamiento."/>
    <s v="1. Contratación directa"/>
    <n v="80161500"/>
    <n v="11000000"/>
    <n v="5"/>
    <n v="55000000"/>
    <s v="JULIO "/>
    <s v="JULIO "/>
    <s v="DIRECCIÓN DE REASENTAMIENTOS"/>
    <s v="GERMAN ALBERTO HERNANDEZ PRIETO"/>
    <s v="DIRECCIÓN DE REASENTAMIENTOS"/>
    <d v="2024-07-22T00:00:00"/>
    <n v="202412000060763"/>
    <s v="01 - Viabilización de Línea"/>
    <s v="No Aplica"/>
    <d v="2024-07-23T00:00:00"/>
    <s v="THAR-089"/>
    <d v="2024-07-23T00:00:00"/>
    <n v="55000000"/>
    <n v="0"/>
    <n v="1303"/>
    <d v="2024-07-30T00:00:00"/>
    <n v="55000000"/>
    <n v="0"/>
    <m/>
    <m/>
    <m/>
    <n v="55000000"/>
    <m/>
    <n v="0"/>
    <n v="55000000"/>
    <m/>
    <m/>
    <m/>
    <m/>
  </r>
  <r>
    <n v="61"/>
    <s v="0134-6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de apoyo a la gestión desde el componente social en las diferentes etapas del programa de reasentamientos de la Dirección de Reasentamientos de la Caja de Vivienda Popular"/>
    <s v="1. Contratación directa"/>
    <n v="80161504"/>
    <n v="3500000"/>
    <n v="5"/>
    <n v="17500000"/>
    <s v="JULIO "/>
    <s v="JULIO "/>
    <s v="DIRECCIÓN DE REASENTAMIENTOS"/>
    <s v="GERMAN ALBERTO HERNANDEZ PRIETO"/>
    <s v="DIRECCIÓN DE REASENTAMIENTOS"/>
    <d v="2024-07-15T00:00:00"/>
    <s v=" 202412000058573 "/>
    <s v="01 - Viabilización de Línea"/>
    <s v="N/A"/>
    <d v="2024-07-17T00:00:00"/>
    <s v="THAR-026"/>
    <d v="2024-07-17T00:00:00"/>
    <n v="17500000"/>
    <n v="0"/>
    <n v="1185"/>
    <d v="2024-07-25T00:00:00"/>
    <n v="17500000"/>
    <n v="0"/>
    <m/>
    <m/>
    <m/>
    <n v="17500000"/>
    <m/>
    <n v="0"/>
    <n v="17500000"/>
    <m/>
    <m/>
    <m/>
    <m/>
  </r>
  <r>
    <n v="62"/>
    <s v="0134-62"/>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90134"/>
    <s v="O232020200883990 Otros servicios profesionales, técnicos y empresariales n.c.p."/>
    <s v="1-100-F001 VA-Recursos distrito"/>
    <s v="Prestar servicios profesionales para la elaboración de avalúos y realización de las diferentes actividades técnicas de las etapas de ingreso, prefactibilidad, ejecución y demás que se requieran en el proceso de Reasentamiento."/>
    <s v="1. Contratación directa"/>
    <n v="81101500"/>
    <n v="5500000"/>
    <n v="5"/>
    <n v="28031375"/>
    <s v="JULIO "/>
    <s v="JULIO "/>
    <s v="DIRECCIÓN DE REASENTAMIENTOS"/>
    <s v="GERMAN ALBERTO HERNANDEZ PRIETO"/>
    <s v="DIRECCIÓN DE REASENTAMIENTOS"/>
    <d v="2024-07-17T00:00:00"/>
    <n v="202412000058783"/>
    <s v="01 - Viabilización de Línea"/>
    <s v="N/A"/>
    <d v="2024-07-18T00:00:00"/>
    <s v="THAR-047"/>
    <d v="2024-07-18T00:00:00"/>
    <n v="26583333"/>
    <n v="1448042"/>
    <n v="1233"/>
    <d v="2024-07-26T00:00:00"/>
    <n v="26583333"/>
    <n v="0"/>
    <m/>
    <m/>
    <m/>
    <n v="26583333"/>
    <m/>
    <n v="0"/>
    <n v="28031375"/>
    <m/>
    <m/>
    <m/>
    <m/>
  </r>
  <r>
    <n v="63"/>
    <s v="0134-6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dentro del componente financiero para la normalizacion, gestión de los cierres administrativos y depuración de los procesos de la Dirección de Reasentamientos "/>
    <s v="1. Contratación directa"/>
    <n v="84111500"/>
    <n v="6000000"/>
    <n v="5"/>
    <n v="30000000"/>
    <s v="JULIO "/>
    <s v="JULIO "/>
    <s v="DIRECCIÓN DE REASENTAMIENTOS"/>
    <s v="GERMAN ALBERTO HERNANDEZ PRIETO"/>
    <s v="DIRECCIÓN DE REASENTAMIENTOS"/>
    <d v="2024-07-15T00:00:00"/>
    <s v=" 202412000058573 "/>
    <s v="01 - Viabilización de Línea"/>
    <s v="N/A"/>
    <d v="2024-07-17T00:00:00"/>
    <s v="THAR-027"/>
    <d v="2024-07-17T00:00:00"/>
    <n v="30000000"/>
    <n v="0"/>
    <n v="1187"/>
    <d v="2024-07-25T00:00:00"/>
    <n v="30000000"/>
    <n v="0"/>
    <n v="3356"/>
    <d v="2024-07-31T00:00:00"/>
    <n v="30000000"/>
    <n v="0"/>
    <n v="0"/>
    <n v="30000000"/>
    <n v="0"/>
    <s v="CONTRATO DE PRESTACION DE SERVICIOS PROFESIONALES"/>
    <n v="535"/>
    <s v="VICENTE ANDRES TODARO MONTES"/>
    <m/>
  </r>
  <r>
    <n v="64"/>
    <s v="0134-64"/>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ción de servicios profesionales especializados de abogado a la Dirección de Reasentamientos, apoyando la formulación de estrategias y lineamientos jurídicos, seguimiento y acompañamiento a las actuaciones de las etapas establecidas en el proceso de Reasentamiento y de la depuración predial de acuerdo con el proceso, los procedimientos adoptados y la normatividad vigente que rige la materia."/>
    <s v="1. Contratación directa"/>
    <n v="80121700"/>
    <n v="10600000"/>
    <n v="5"/>
    <n v="53000000"/>
    <s v="JULIO "/>
    <s v="JULIO "/>
    <s v="DIRECCIÓN DE REASENTAMIENTOS"/>
    <s v="GERMAN ALBERTO HERNANDEZ PRIETO"/>
    <s v="DIRECCIÓN DE REASENTAMIENTOS"/>
    <d v="2024-07-22T00:00:00"/>
    <n v="202412000060763"/>
    <s v="01 - Viabilización de Línea"/>
    <s v="No Aplica"/>
    <d v="2024-07-23T00:00:00"/>
    <s v="THAR-090"/>
    <d v="2024-07-23T00:00:00"/>
    <n v="53000000"/>
    <n v="0"/>
    <n v="1304"/>
    <d v="2024-07-30T00:00:00"/>
    <n v="53000000"/>
    <n v="0"/>
    <m/>
    <m/>
    <m/>
    <n v="53000000"/>
    <m/>
    <n v="0"/>
    <n v="53000000"/>
    <m/>
    <m/>
    <m/>
    <m/>
  </r>
  <r>
    <n v="65"/>
    <s v="0134-65"/>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verificación, ejecucion de la prefactibilidad y  del programa de relocalización transitoria asi como en la depuracion administrativa de los procesos que le sean asignados dentro del proceso de Reasentamientos"/>
    <s v="1. Contratación directa"/>
    <n v="80121700"/>
    <n v="4280000"/>
    <n v="5"/>
    <n v="21400000"/>
    <s v="JULIO "/>
    <s v="JULIO "/>
    <s v="DIRECCIÓN DE REASENTAMIENTOS"/>
    <s v="GERMAN ALBERTO HERNANDEZ PRIETO"/>
    <s v="DIRECCIÓN DE REASENTAMIENTOS"/>
    <d v="2024-07-15T00:00:00"/>
    <s v=" 202412000058573 "/>
    <s v="01 - Viabilización de Línea"/>
    <s v="N/A"/>
    <d v="2024-07-17T00:00:00"/>
    <s v="THAR-028"/>
    <d v="2024-07-17T00:00:00"/>
    <n v="21114667"/>
    <n v="285333"/>
    <n v="1188"/>
    <d v="2024-07-25T00:00:00"/>
    <n v="21114667"/>
    <n v="0"/>
    <m/>
    <m/>
    <m/>
    <n v="21114667"/>
    <m/>
    <n v="0"/>
    <n v="21400000"/>
    <m/>
    <m/>
    <m/>
    <m/>
  </r>
  <r>
    <n v="66"/>
    <s v="0134-66"/>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para el desarrollo de procesos y planes propios de la subdirección administrativa."/>
    <s v="1. Contratación directa"/>
    <n v="80161500"/>
    <n v="10500000"/>
    <n v="3"/>
    <n v="31500000"/>
    <s v="JULIO "/>
    <s v="JULIO "/>
    <s v="DIRECCIÓN DE REASENTAMIENTOS"/>
    <s v="GERMAN ALBERTO HERNANDEZ PRIETO"/>
    <s v="DIRECCIÓN DE REASENTAMIENTOS"/>
    <d v="2024-07-22T00:00:00"/>
    <n v="202412000060763"/>
    <s v="01 - Viabilización de Línea"/>
    <s v="No Aplica"/>
    <d v="2024-07-23T00:00:00"/>
    <s v="THAR-091"/>
    <d v="2024-07-23T00:00:00"/>
    <n v="31500000"/>
    <n v="0"/>
    <n v="1190"/>
    <d v="2024-07-25T00:00:00"/>
    <n v="31500000"/>
    <n v="0"/>
    <m/>
    <m/>
    <m/>
    <n v="31500000"/>
    <m/>
    <n v="0"/>
    <n v="31500000"/>
    <m/>
    <m/>
    <m/>
    <m/>
  </r>
  <r>
    <n v="67"/>
    <s v="0134-6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de apoyo a la gestión desde el componente social en las diferentes etapas del programa de reasentamientos de la Dirección de Reasentamientos de la Caja de Vivienda Popular"/>
    <s v="1. Contratación directa"/>
    <n v="80161504"/>
    <n v="3500000"/>
    <n v="5"/>
    <n v="17500000"/>
    <s v="JULIO "/>
    <s v="JULIO "/>
    <s v="DIRECCIÓN DE REASENTAMIENTOS"/>
    <s v="GERMAN ALBERTO HERNANDEZ PRIETO"/>
    <s v="DIRECCIÓN DE REASENTAMIENTOS"/>
    <d v="2024-07-15T00:00:00"/>
    <s v=" 202412000058573 "/>
    <s v="01 - Viabilización de Línea"/>
    <s v="N/A"/>
    <d v="2024-07-17T00:00:00"/>
    <s v="THAR-029"/>
    <d v="2024-07-17T00:00:00"/>
    <n v="16916667"/>
    <n v="583333"/>
    <n v="1163"/>
    <d v="2024-07-25T00:00:00"/>
    <n v="16916667"/>
    <n v="0"/>
    <m/>
    <m/>
    <m/>
    <n v="16916667"/>
    <m/>
    <n v="0"/>
    <n v="17500000"/>
    <m/>
    <m/>
    <m/>
    <m/>
  </r>
  <r>
    <n v="68"/>
    <s v="0134-68"/>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de apoyo a la gestión desde el componente social en las diferentes etapas del programa de reasentamientos de la Dirección de Reasentamientos de la Caja de Vivienda Popular"/>
    <s v="1. Contratación directa"/>
    <n v="80161504"/>
    <n v="3530000"/>
    <n v="5"/>
    <n v="17650000"/>
    <s v="AGOSTO"/>
    <s v="AGOSTO"/>
    <s v="DIRECCIÓN DE REASENTAMIENTOS"/>
    <s v="GERMAN ALBERTO HERNANDEZ PRIETO"/>
    <s v="DIRECCIÓN DE REASENTAMIENTOS"/>
    <d v="2024-07-17T00:00:00"/>
    <n v="202412000058783"/>
    <s v="01 - Viabilización de Línea"/>
    <s v="N/A"/>
    <d v="2024-07-18T00:00:00"/>
    <s v="THAR-048"/>
    <d v="2024-07-18T00:00:00"/>
    <n v="17061667"/>
    <n v="588333"/>
    <n v="1250"/>
    <d v="2024-07-28T00:00:00"/>
    <n v="17061667"/>
    <n v="0"/>
    <m/>
    <m/>
    <m/>
    <n v="17061667"/>
    <m/>
    <n v="0"/>
    <n v="17650000"/>
    <m/>
    <m/>
    <m/>
    <m/>
  </r>
  <r>
    <n v="69"/>
    <s v="0134-6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profesionales para modelar, planear, desarrollar, implementar y proponer soluciones informáticas que optimice y fortalezca la plataforma tecnológica y el sistema de información misional del proceso de Reasentamientos."/>
    <s v="10. No aplica"/>
    <s v="No aplica"/>
    <n v="0"/>
    <n v="0"/>
    <n v="0"/>
    <s v="NO APLICA"/>
    <s v="NO APLICA"/>
    <s v="DIRECCIÓN DE REASENTAMIENTOS"/>
    <s v="GERMAN ALBERTO HERNANDEZ PRIETO"/>
    <s v="DIRECCIÓN DE REASENTAMIENTOS"/>
    <m/>
    <m/>
    <m/>
    <m/>
    <m/>
    <m/>
    <m/>
    <m/>
    <n v="0"/>
    <m/>
    <m/>
    <m/>
    <n v="0"/>
    <m/>
    <m/>
    <m/>
    <n v="0"/>
    <m/>
    <n v="0"/>
    <n v="0"/>
    <m/>
    <m/>
    <m/>
    <m/>
  </r>
  <r>
    <n v="70"/>
    <s v="0134-70"/>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desde el componente social apoyando la gestión de las etapas de verificación, prefactibilidad, factibilidad, ejecución y demás establecidas en los procesos y procedimientos de la Dirección de Reasentamientos"/>
    <s v="1. Contratación directa"/>
    <n v="93141500"/>
    <n v="5230000"/>
    <n v="5"/>
    <n v="26150000"/>
    <s v="JULIO "/>
    <s v="JULIO "/>
    <s v="DIRECCIÓN DE REASENTAMIENTOS"/>
    <s v="GERMAN ALBERTO HERNANDEZ PRIETO"/>
    <s v="DIRECCIÓN DE REASENTAMIENTOS"/>
    <d v="2024-07-22T00:00:00"/>
    <n v="202412000060763"/>
    <s v="01 - Viabilización de Línea"/>
    <s v="No Aplica"/>
    <d v="2024-07-23T00:00:00"/>
    <s v="THAR-092"/>
    <d v="2024-07-23T00:00:00"/>
    <n v="26150000"/>
    <n v="0"/>
    <n v="1224"/>
    <d v="2024-07-26T00:00:00"/>
    <n v="26150000"/>
    <n v="0"/>
    <m/>
    <m/>
    <m/>
    <n v="26150000"/>
    <m/>
    <n v="0"/>
    <n v="26150000"/>
    <m/>
    <m/>
    <m/>
    <m/>
  </r>
  <r>
    <n v="71"/>
    <s v="0134-7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asesorando los lineamientos y apoyando el seguimiento realizado por la Direccion General a los proyectos urbanísticos del proceso de reasentamientos y del proceso de mejoramiento de vivienda adelantados por la entidad."/>
    <s v="1. Contratación directa"/>
    <n v="80161500"/>
    <n v="10000000"/>
    <n v="5"/>
    <n v="50000000"/>
    <s v="JULIO "/>
    <s v="JULIO "/>
    <s v="DIRECCIÓN DE REASENTAMIENTOS"/>
    <s v="GERMAN ALBERTO HERNANDEZ PRIETO"/>
    <s v="DIRECCIÓN DE REASENTAMIENTOS"/>
    <d v="2024-07-15T00:00:00"/>
    <s v=" 202412000058573 "/>
    <s v="01 - Viabilización de Línea"/>
    <s v="N/A"/>
    <d v="2024-07-17T00:00:00"/>
    <s v="THAR-114"/>
    <d v="2024-07-30T00:00:00"/>
    <n v="50000000"/>
    <n v="0"/>
    <n v="1318"/>
    <d v="2024-07-31T00:00:00"/>
    <n v="50000000"/>
    <n v="0"/>
    <m/>
    <m/>
    <m/>
    <n v="50000000"/>
    <m/>
    <n v="0"/>
    <n v="50000000"/>
    <m/>
    <m/>
    <m/>
    <s v="THAR-030 anulada"/>
  </r>
  <r>
    <n v="72"/>
    <s v="0134-72"/>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90134"/>
    <s v="O232020200883990 Otros servicios profesionales, técnicos y empresariales n.c.p."/>
    <s v="1-100-F001 VA-Recursos distrito"/>
    <s v="Prestar servicios profesionales en las actividades del componente técnico requeridas en las etapas de ingreso, prefactibilidad, factibilidad y ejecución de los procesos de reasentamiento."/>
    <s v="1. Contratación directa"/>
    <n v="81101500"/>
    <n v="5510000"/>
    <n v="5"/>
    <n v="27550000"/>
    <s v="AGOSTO"/>
    <s v="AGOSTO"/>
    <s v="DIRECCIÓN DE REASENTAMIENTOS"/>
    <s v="GERMAN ALBERTO HERNANDEZ PRIETO"/>
    <s v="DIRECCIÓN DE REASENTAMIENTOS"/>
    <d v="2024-07-22T00:00:00"/>
    <n v="202412000060763"/>
    <s v="01 - Viabilización de Línea"/>
    <s v="No Aplica"/>
    <d v="2024-07-23T00:00:00"/>
    <s v="THAR-093"/>
    <d v="2024-07-23T00:00:00"/>
    <n v="27550000"/>
    <n v="0"/>
    <n v="1210"/>
    <d v="2024-07-26T00:00:00"/>
    <n v="27550000"/>
    <n v="0"/>
    <m/>
    <m/>
    <m/>
    <n v="27550000"/>
    <m/>
    <n v="0"/>
    <n v="27550000"/>
    <m/>
    <m/>
    <m/>
    <m/>
  </r>
  <r>
    <n v="73"/>
    <s v="0134-7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
    <s v="1. Contratación directa"/>
    <n v="80121703"/>
    <n v="5500000"/>
    <n v="5"/>
    <n v="27500000"/>
    <s v="JULIO "/>
    <s v="JULIO "/>
    <s v="DIRECCIÓN DE REASENTAMIENTOS"/>
    <s v="GERMAN ALBERTO HERNANDEZ PRIETO"/>
    <s v="DIRECCIÓN DE REASENTAMIENTOS"/>
    <d v="2024-07-17T00:00:00"/>
    <n v="202412000058783"/>
    <s v="01 - Viabilización de Línea"/>
    <s v="N/A"/>
    <d v="2024-07-18T00:00:00"/>
    <s v="THAR-049"/>
    <d v="2024-07-18T00:00:00"/>
    <n v="26583333"/>
    <n v="916667"/>
    <n v="1251"/>
    <d v="2024-07-28T00:00:00"/>
    <n v="26583333"/>
    <n v="0"/>
    <m/>
    <m/>
    <m/>
    <n v="26583333"/>
    <m/>
    <n v="0"/>
    <n v="27500000"/>
    <m/>
    <m/>
    <m/>
    <m/>
  </r>
  <r>
    <n v="74"/>
    <s v="0134-74"/>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
    <s v="1. Contratación directa"/>
    <n v="80121700"/>
    <n v="6000000"/>
    <n v="5"/>
    <n v="30000000"/>
    <s v="JULIO "/>
    <s v="JULIO "/>
    <s v="DIRECCIÓN DE REASENTAMIENTOS"/>
    <s v="GERMAN ALBERTO HERNANDEZ PRIETO"/>
    <s v="DIRECCIÓN DE REASENTAMIENTOS"/>
    <d v="2024-07-22T00:00:00"/>
    <n v="202412000060763"/>
    <s v="01 - Viabilización de Línea"/>
    <s v="No Aplica"/>
    <d v="2024-07-23T00:00:00"/>
    <s v="THAR-094"/>
    <d v="2024-07-23T00:00:00"/>
    <n v="30000000"/>
    <n v="0"/>
    <n v="1191"/>
    <d v="2024-07-25T00:00:00"/>
    <n v="30000000"/>
    <n v="0"/>
    <m/>
    <m/>
    <m/>
    <n v="30000000"/>
    <m/>
    <n v="0"/>
    <n v="30000000"/>
    <m/>
    <m/>
    <m/>
    <m/>
  </r>
  <r>
    <n v="75"/>
    <s v="0134-75"/>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de apoyo a la gestión desde el componente social en las diferentes etapas del programa de reasentamientos de la Dirección de Reasentamientos de la Caja de Vivienda Popular"/>
    <s v="1. Contratación directa"/>
    <n v="80161504"/>
    <n v="3500000"/>
    <n v="5"/>
    <n v="17500000"/>
    <s v="AGOSTO"/>
    <s v="AGOSTO"/>
    <s v="DIRECCIÓN DE REASENTAMIENTOS"/>
    <s v="GERMAN ALBERTO HERNANDEZ PRIETO"/>
    <s v="DIRECCIÓN DE REASENTAMIENTOS"/>
    <d v="2024-07-17T00:00:00"/>
    <n v="202412000058783"/>
    <s v="01 - Viabilización de Línea"/>
    <s v="N/A"/>
    <d v="2024-07-18T00:00:00"/>
    <s v="THAR-050"/>
    <d v="2024-07-18T00:00:00"/>
    <n v="16683333"/>
    <n v="816667"/>
    <n v="1252"/>
    <d v="2024-07-28T00:00:00"/>
    <n v="16683333"/>
    <n v="0"/>
    <m/>
    <m/>
    <m/>
    <n v="16683333"/>
    <m/>
    <n v="0"/>
    <n v="17500000"/>
    <m/>
    <m/>
    <m/>
    <m/>
  </r>
  <r>
    <n v="76"/>
    <s v="0134-76"/>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profesionales desde el componente social apoyando la gestión de las etapas de verificación, prefactibilidad, factibilidad, ejecución y demás establecidas en los procesos y procedimientos de la Dirección de Reasentamientos"/>
    <s v="1. Contratación directa"/>
    <n v="93141506"/>
    <n v="5500000"/>
    <n v="5"/>
    <n v="27500000"/>
    <s v="JULIO "/>
    <s v="JULIO "/>
    <s v="DIRECCIÓN DE REASENTAMIENTOS"/>
    <s v="GERMAN ALBERTO HERNANDEZ PRIETO"/>
    <s v="DIRECCIÓN DE REASENTAMIENTOS"/>
    <d v="2024-07-15T00:00:00"/>
    <s v=" 202412000058573 "/>
    <s v="01 - Viabilización de Línea"/>
    <s v="N/A"/>
    <d v="2024-07-17T00:00:00"/>
    <s v="THAR-031"/>
    <d v="2024-07-17T00:00:00"/>
    <n v="27500000"/>
    <n v="0"/>
    <n v="1219"/>
    <d v="2024-07-26T00:00:00"/>
    <n v="27500000"/>
    <n v="0"/>
    <m/>
    <m/>
    <m/>
    <n v="27500000"/>
    <m/>
    <n v="0"/>
    <n v="27500000"/>
    <m/>
    <m/>
    <m/>
    <m/>
  </r>
  <r>
    <n v="77"/>
    <s v="0134-7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desde el componente social apoyando la gestión de las etapas de verificación, prefactibilidad, factibilidad, ejecución y demás establecidas en los procesos y procedimientos de la Dirección de Reasentamientos"/>
    <s v="1. Contratación directa"/>
    <n v="81101508"/>
    <n v="5500000"/>
    <n v="5"/>
    <n v="27500000"/>
    <s v="JULIO "/>
    <s v="JULIO "/>
    <s v="DIRECCIÓN DE REASENTAMIENTOS"/>
    <s v="GERMAN ALBERTO HERNANDEZ PRIETO"/>
    <s v="DIRECCIÓN DE REASENTAMIENTOS"/>
    <d v="2024-07-22T00:00:00"/>
    <n v="202412000060763"/>
    <s v="01 - Viabilización de Línea"/>
    <s v="No Aplica"/>
    <d v="2024-07-23T00:00:00"/>
    <s v="THAR-095"/>
    <d v="2024-07-23T00:00:00"/>
    <n v="27500000"/>
    <n v="0"/>
    <n v="1225"/>
    <d v="2024-07-26T00:00:00"/>
    <n v="27500000"/>
    <n v="0"/>
    <m/>
    <m/>
    <m/>
    <n v="27500000"/>
    <m/>
    <n v="0"/>
    <n v="27500000"/>
    <m/>
    <m/>
    <m/>
    <m/>
  </r>
  <r>
    <n v="78"/>
    <s v="0134-78"/>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dentro del componente financiero para la normalizacion, gestión de los cierres administrativos y depuración de los procesos de la Dirección de Reasentamientos "/>
    <s v="1. Contratación directa"/>
    <n v="84111500"/>
    <n v="7770000"/>
    <n v="5"/>
    <n v="38850000"/>
    <s v="AGOSTO"/>
    <s v="AGOSTO"/>
    <s v="DIRECCIÓN DE REASENTAMIENTOS"/>
    <s v="GERMAN ALBERTO HERNANDEZ PRIETO"/>
    <s v="DIRECCIÓN DE REASENTAMIENTOS"/>
    <d v="2024-07-17T00:00:00"/>
    <n v="202412000058783"/>
    <s v="01 - Viabilización de Línea"/>
    <s v="N/A"/>
    <d v="2024-07-18T00:00:00"/>
    <s v="THAR-051"/>
    <d v="2024-07-18T00:00:00"/>
    <n v="38850000"/>
    <n v="0"/>
    <n v="1253"/>
    <d v="2024-07-28T00:00:00"/>
    <n v="38850000"/>
    <n v="0"/>
    <m/>
    <m/>
    <m/>
    <n v="38850000"/>
    <m/>
    <n v="0"/>
    <n v="38850000"/>
    <m/>
    <m/>
    <m/>
    <m/>
  </r>
  <r>
    <n v="79"/>
    <s v="0134-7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profesionales para realizar actividades de consolidacion, factibilidad, gestión e identificación de proyectos inmobiliarios VIS y VIP para el reasentamiento de las familias beneficiarias de los planes, proyectos y programas de la Dirección de Reasentamientos."/>
    <s v="1. Contratación directa"/>
    <n v="81101500"/>
    <n v="8233000"/>
    <n v="5"/>
    <n v="41165000"/>
    <s v="AGOSTO"/>
    <s v="AGOSTO"/>
    <s v="DIRECCIÓN DE REASENTAMIENTOS"/>
    <s v="GERMAN ALBERTO HERNANDEZ PRIETO"/>
    <s v="DIRECCIÓN DE REASENTAMIENTOS"/>
    <d v="2024-07-22T00:00:00"/>
    <n v="202412000060763"/>
    <s v="01 - Viabilización de Línea"/>
    <s v="No Aplica"/>
    <d v="2024-07-23T00:00:00"/>
    <s v="THAR-096"/>
    <d v="2024-07-23T00:00:00"/>
    <n v="41165000"/>
    <n v="0"/>
    <n v="1208"/>
    <d v="2024-07-26T00:00:00"/>
    <n v="41165000"/>
    <n v="0"/>
    <m/>
    <m/>
    <m/>
    <n v="41165000"/>
    <m/>
    <n v="0"/>
    <n v="41165000"/>
    <m/>
    <m/>
    <m/>
    <m/>
  </r>
  <r>
    <n v="80"/>
    <s v="0134-80"/>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de apoyo a la gestión desde el componente social en las diferentes etapas del programa de reasentamientos de la Dirección de Reasentamientos de la Caja de Vivienda Popular"/>
    <s v="1. Contratación directa"/>
    <n v="80161504"/>
    <n v="4000000"/>
    <n v="4"/>
    <n v="0"/>
    <s v="AGOSTO"/>
    <s v="AGOSTO"/>
    <s v="DIRECCIÓN DE REASENTAMIENTOS"/>
    <s v="GERMAN ALBERTO HERNANDEZ PRIETO"/>
    <s v="DIRECCIÓN DE REASENTAMIENTOS"/>
    <m/>
    <m/>
    <m/>
    <m/>
    <m/>
    <m/>
    <m/>
    <m/>
    <n v="0"/>
    <m/>
    <m/>
    <m/>
    <n v="0"/>
    <m/>
    <m/>
    <m/>
    <n v="0"/>
    <m/>
    <n v="0"/>
    <n v="0"/>
    <m/>
    <m/>
    <m/>
    <m/>
  </r>
  <r>
    <n v="81"/>
    <s v="0134-8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5954 Servicios de preparación de documentos y otros servicios especializados de apoyo a oficina"/>
    <s v="1-100-F001 VA-Recursos distrito"/>
    <s v="Prestar servicios de apoyo a la gestión de la Dirección de Reasentamientos en el manejo, seguimientos y control de los aplicativos de gestión documental, labores operativas y demás tareas o actividades administrativas que se requieran"/>
    <s v="1. Contratación directa"/>
    <n v="80161504"/>
    <n v="3460000"/>
    <n v="5.5"/>
    <n v="19030000"/>
    <s v="AGOSTO"/>
    <s v="AGOSTO"/>
    <s v="DIRECCIÓN DE REASENTAMIENTOS"/>
    <s v="GERMAN ALBERTO HERNANDEZ PRIETO"/>
    <s v="DIRECCIÓN DE REASENTAMIENTOS"/>
    <d v="2024-07-17T00:00:00"/>
    <n v="202412000058783"/>
    <s v="01 - Viabilización de Línea"/>
    <s v="N/A"/>
    <d v="2024-07-18T00:00:00"/>
    <s v="THAR-052"/>
    <d v="2024-07-18T00:00:00"/>
    <n v="19030000"/>
    <n v="0"/>
    <n v="1254"/>
    <d v="2024-07-28T00:00:00"/>
    <n v="19030000"/>
    <n v="0"/>
    <m/>
    <m/>
    <m/>
    <n v="19030000"/>
    <m/>
    <n v="0"/>
    <n v="19030000"/>
    <m/>
    <m/>
    <m/>
    <m/>
  </r>
  <r>
    <n v="82"/>
    <s v="0134-82"/>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5954 Servicios de preparación de documentos y otros servicios especializados de apoyo a oficina"/>
    <s v="1-100-F001 VA-Recursos distrito"/>
    <s v="Prestar servicios de apoyo a la gestión a la Dirección de Reasentamientos para realizar actividades operativas, administrativas y demás tareas o actividades que se requieran en el marco de los procesos misionales del area."/>
    <s v="1. Contratación directa"/>
    <n v="80161504"/>
    <n v="2570000"/>
    <n v="5.5"/>
    <n v="14135000"/>
    <s v="JULIO "/>
    <s v="JULIO "/>
    <s v="DIRECCIÓN DE REASENTAMIENTOS"/>
    <s v="GERMAN ALBERTO HERNANDEZ PRIETO"/>
    <s v="DIRECCIÓN DE REASENTAMIENTOS"/>
    <d v="2024-07-22T00:00:00"/>
    <n v="202412000060763"/>
    <s v="01 - Viabilización de Línea"/>
    <s v="No Aplica"/>
    <d v="2024-07-23T00:00:00"/>
    <s v="THAR-097"/>
    <d v="2024-07-23T00:00:00"/>
    <n v="14135000"/>
    <n v="0"/>
    <n v="1192"/>
    <d v="2024-07-25T00:00:00"/>
    <n v="14135000"/>
    <n v="0"/>
    <m/>
    <m/>
    <m/>
    <n v="14135000"/>
    <m/>
    <n v="0"/>
    <n v="14135000"/>
    <m/>
    <m/>
    <m/>
    <m/>
  </r>
  <r>
    <n v="83"/>
    <s v="0134-83"/>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desde el componente social apoyando la gestión de las etapas de verificación, prefactibilidad, factibilidad, ejecución y demás establecidas en los procesos y procedimientos de la Dirección de Reasentamientos"/>
    <s v="1. Contratación directa"/>
    <n v="93141500"/>
    <n v="5230000"/>
    <n v="5"/>
    <n v="26150000"/>
    <s v="JULIO "/>
    <s v="JULIO "/>
    <s v="DIRECCIÓN DE REASENTAMIENTOS"/>
    <s v="GERMAN ALBERTO HERNANDEZ PRIETO"/>
    <s v="DIRECCIÓN DE REASENTAMIENTOS"/>
    <d v="2024-07-15T00:00:00"/>
    <s v=" 202412000058573 "/>
    <s v="01 - Viabilización de Línea"/>
    <s v="N/A"/>
    <d v="2024-07-17T00:00:00"/>
    <s v="THAR-032"/>
    <d v="2024-07-17T00:00:00"/>
    <n v="26150000"/>
    <n v="0"/>
    <n v="1220"/>
    <d v="2024-07-26T00:00:00"/>
    <n v="26150000"/>
    <n v="0"/>
    <m/>
    <m/>
    <m/>
    <n v="26150000"/>
    <m/>
    <n v="0"/>
    <n v="26150000"/>
    <m/>
    <m/>
    <m/>
    <m/>
  </r>
  <r>
    <n v="84"/>
    <s v="0134-84"/>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desde el componente social, apoyando el seguimiento, verificación, control, acompañamiento y demás actuaciones requeridas dentro de las etapas del proceso social de Reasentamiento de la Dirección de Reasentamientos de la Caja de Vivienda Popular."/>
    <s v="1. Contratación directa"/>
    <n v="93141500"/>
    <n v="7485000"/>
    <n v="5"/>
    <n v="37425000"/>
    <s v="JULIO "/>
    <s v="JULIO "/>
    <s v="DIRECCIÓN DE REASENTAMIENTOS"/>
    <s v="GERMAN ALBERTO HERNANDEZ PRIETO"/>
    <s v="DIRECCIÓN DE REASENTAMIENTOS"/>
    <d v="2024-07-15T00:00:00"/>
    <s v=" 202412000058573 "/>
    <s v="01 - Viabilización de Línea"/>
    <s v="N/A"/>
    <d v="2024-07-17T00:00:00"/>
    <s v="THAR-033"/>
    <d v="2024-07-17T00:00:00"/>
    <n v="37425000"/>
    <n v="0"/>
    <n v="1221"/>
    <d v="2024-07-26T00:00:00"/>
    <n v="37425000"/>
    <n v="0"/>
    <m/>
    <m/>
    <m/>
    <n v="37425000"/>
    <m/>
    <n v="0"/>
    <n v="37425000"/>
    <m/>
    <m/>
    <m/>
    <m/>
  </r>
  <r>
    <n v="85"/>
    <s v="0134-85"/>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90134"/>
    <s v="O232020200883990 Otros servicios profesionales, técnicos y empresariales n.c.p."/>
    <s v="1-100-F001 VA-Recursos distrito"/>
    <s v="Prestar servicios profesionales en las actividades del componente técnico requeridas en las etapas de ingreso, prefactibilidad, factibilidad y ejecución de los procesos de reasentamiento."/>
    <s v="1. Contratación directa"/>
    <n v="81101500"/>
    <n v="4500000"/>
    <n v="5"/>
    <n v="22500000"/>
    <s v="JULIO "/>
    <s v="JULIO "/>
    <s v="DIRECCIÓN DE REASENTAMIENTOS"/>
    <s v="GERMAN ALBERTO HERNANDEZ PRIETO"/>
    <s v="DIRECCIÓN DE REASENTAMIENTOS"/>
    <d v="2024-07-22T00:00:00"/>
    <n v="202412000060763"/>
    <s v="01 - Viabilización de Línea"/>
    <s v="No Aplica"/>
    <d v="2024-07-23T00:00:00"/>
    <s v="THAR-098"/>
    <d v="2024-07-23T00:00:00"/>
    <n v="22500000"/>
    <n v="0"/>
    <n v="1194"/>
    <d v="2024-07-25T00:00:00"/>
    <n v="22500000"/>
    <n v="0"/>
    <m/>
    <m/>
    <m/>
    <n v="22500000"/>
    <m/>
    <n v="0"/>
    <n v="22500000"/>
    <m/>
    <m/>
    <m/>
    <m/>
  </r>
  <r>
    <n v="86"/>
    <s v="0134-86"/>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90134"/>
    <s v="O232020200883990 Otros servicios profesionales, técnicos y empresariales n.c.p."/>
    <s v="1-100-F001 VA-Recursos distrito"/>
    <s v="Prestar servicios profesionales en las actividades del componente técnico requeridas en las etapas de ingreso, prefactibilidad, factibilidad y ejecución de los procesos de reasentamiento."/>
    <s v="1. Contratación directa"/>
    <n v="81101500"/>
    <n v="5000000"/>
    <n v="5"/>
    <n v="25000000"/>
    <s v="JULIO "/>
    <s v="JULIO "/>
    <s v="DIRECCIÓN DE REASENTAMIENTOS"/>
    <s v="GERMAN ALBERTO HERNANDEZ PRIETO"/>
    <s v="DIRECCIÓN DE REASENTAMIENTOS"/>
    <d v="2024-07-15T00:00:00"/>
    <s v=" 202412000058573 "/>
    <s v="01 - Viabilización de Línea"/>
    <s v="N/A"/>
    <d v="2024-07-17T00:00:00"/>
    <s v="THAR-034"/>
    <d v="2024-07-17T00:00:00"/>
    <n v="25000000"/>
    <n v="0"/>
    <n v="1222"/>
    <d v="2024-07-26T00:00:00"/>
    <n v="25000000"/>
    <n v="0"/>
    <m/>
    <m/>
    <m/>
    <n v="25000000"/>
    <m/>
    <n v="0"/>
    <n v="25000000"/>
    <m/>
    <m/>
    <m/>
    <m/>
  </r>
  <r>
    <n v="87"/>
    <s v="0134-8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a la Dirección de Reasentamientos, apoyando las viabilidades y generación de estrategias y lineamientos para la gestión técnica requerida en las etapas de ingreso, prefactibilidad, factibilidad y ejecución de los procesos de reasentamiento."/>
    <s v="1. Contratación directa"/>
    <n v="81101500"/>
    <n v="8500000"/>
    <n v="5"/>
    <n v="42500000"/>
    <s v="JULIO "/>
    <s v="JULIO "/>
    <s v="DIRECCIÓN DE REASENTAMIENTOS"/>
    <s v="GERMAN ALBERTO HERNANDEZ PRIETO"/>
    <s v="DIRECCIÓN DE REASENTAMIENTOS"/>
    <d v="2024-07-15T00:00:00"/>
    <s v=" 202412000058573 "/>
    <s v="01 - Viabilización de Línea"/>
    <s v="N/A"/>
    <d v="2024-07-17T00:00:00"/>
    <s v="THAR-035"/>
    <d v="2024-07-17T00:00:00"/>
    <n v="42500000"/>
    <n v="0"/>
    <n v="1223"/>
    <d v="2024-07-26T00:00:00"/>
    <n v="42500000"/>
    <n v="0"/>
    <m/>
    <m/>
    <m/>
    <n v="42500000"/>
    <m/>
    <n v="0"/>
    <n v="42500000"/>
    <m/>
    <m/>
    <m/>
    <m/>
  </r>
  <r>
    <n v="88"/>
    <s v="0134-88"/>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a la Dirección de Reasentamientos en la identificación de la oferta de vivienda en el mercado dentro y fuera del Distrito Capital, así como en el acompañamiento de las etapas de ingreso, prefactibilidad, factibilidad y ejecución establecidas en los procesos y procedimientos adoptados en la entidad."/>
    <s v="1. Contratación directa"/>
    <n v="81101500"/>
    <n v="6800000"/>
    <n v="5"/>
    <n v="34000000"/>
    <s v="JULIO "/>
    <s v="JULIO "/>
    <s v="DIRECCIÓN DE REASENTAMIENTOS"/>
    <s v="GERMAN ALBERTO HERNANDEZ PRIETO"/>
    <s v="DIRECCIÓN DE REASENTAMIENTOS"/>
    <d v="2024-07-17T00:00:00"/>
    <n v="202412000058783"/>
    <s v="01 - Viabilización de Línea"/>
    <s v="N/A"/>
    <d v="2024-07-18T00:00:00"/>
    <s v="THAR-053"/>
    <d v="2024-07-18T00:00:00"/>
    <n v="34000000"/>
    <n v="0"/>
    <n v="1255"/>
    <d v="2024-07-28T00:00:00"/>
    <n v="34000000"/>
    <n v="0"/>
    <m/>
    <m/>
    <m/>
    <n v="34000000"/>
    <m/>
    <n v="0"/>
    <n v="34000000"/>
    <m/>
    <m/>
    <m/>
    <m/>
  </r>
  <r>
    <n v="89"/>
    <s v="0134-8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en las diferentes actividades técnicas de las etapas de ingreso, prefactibilidad, ejecución y demás que se requieran en el proceso de Reasentamiento, incluida la verificacion, seguimiento y control a las obras y demoliciones que adelante la Direccion de Reasentamientos."/>
    <s v="1. Contratación directa"/>
    <n v="81101500"/>
    <n v="6800000"/>
    <n v="5"/>
    <n v="34000000"/>
    <s v="JULIO "/>
    <s v="JULIO "/>
    <s v="DIRECCIÓN DE REASENTAMIENTOS"/>
    <s v="GERMAN ALBERTO HERNANDEZ PRIETO"/>
    <s v="DIRECCIÓN DE REASENTAMIENTOS"/>
    <d v="2024-07-15T00:00:00"/>
    <s v=" 202412000058573 "/>
    <s v="01 - Viabilización de Línea"/>
    <s v="N/A"/>
    <d v="2024-07-17T00:00:00"/>
    <s v="THAR-036"/>
    <d v="2024-07-17T00:00:00"/>
    <n v="34000000"/>
    <n v="0"/>
    <n v="1226"/>
    <d v="2024-07-26T00:00:00"/>
    <n v="34000000"/>
    <n v="0"/>
    <m/>
    <m/>
    <m/>
    <n v="34000000"/>
    <m/>
    <n v="0"/>
    <n v="34000000"/>
    <m/>
    <m/>
    <m/>
    <m/>
  </r>
  <r>
    <n v="90"/>
    <s v="0134-90"/>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a la Dirección de Reasentamientos para analizar, capacitar, desarrollar y realizar tareas de soporte y mantenimiento de los Sistemas de Información del proceso de Reasentamientos."/>
    <s v="1. Contratación directa"/>
    <n v="81111500"/>
    <n v="5500000"/>
    <n v="5"/>
    <n v="27500000"/>
    <s v="JULIO "/>
    <s v="JULIO "/>
    <s v="DIRECCIÓN DE REASENTAMIENTOS"/>
    <s v="GERMAN ALBERTO HERNANDEZ PRIETO"/>
    <s v="DIRECCIÓN DE REASENTAMIENTOS"/>
    <d v="2024-07-22T00:00:00"/>
    <n v="202412000060763"/>
    <s v="01 - Viabilización de Línea"/>
    <s v="No Aplica"/>
    <d v="2024-07-23T00:00:00"/>
    <s v="THAR-099"/>
    <d v="2024-07-23T00:00:00"/>
    <n v="27500000"/>
    <n v="0"/>
    <n v="1205"/>
    <d v="2024-07-26T00:00:00"/>
    <n v="27500000"/>
    <n v="0"/>
    <m/>
    <m/>
    <m/>
    <n v="27500000"/>
    <m/>
    <n v="0"/>
    <n v="27500000"/>
    <m/>
    <m/>
    <m/>
    <m/>
  </r>
  <r>
    <n v="91"/>
    <s v="0134-9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de apoyo a la gestión desde el componente social en las diferentes etapas del programa de reasentamientos de la Dirección de Reasentamientos de la Caja de Vivienda Popular"/>
    <s v="1. Contratación directa"/>
    <n v="80161504"/>
    <n v="2900000"/>
    <n v="5"/>
    <n v="14500000"/>
    <s v="JULIO "/>
    <s v="JULIO "/>
    <s v="DIRECCIÓN DE REASENTAMIENTOS"/>
    <s v="GERMAN ALBERTO HERNANDEZ PRIETO"/>
    <s v="DIRECCIÓN DE REASENTAMIENTOS"/>
    <d v="2024-07-15T00:00:00"/>
    <s v=" 202412000058573 "/>
    <s v="01 - Viabilización de Línea"/>
    <s v="N/A"/>
    <d v="2024-07-17T00:00:00"/>
    <s v="THAR-037"/>
    <d v="2024-07-17T00:00:00"/>
    <n v="14500000"/>
    <n v="0"/>
    <n v="1227"/>
    <d v="2024-07-26T00:00:00"/>
    <n v="14500000"/>
    <n v="0"/>
    <m/>
    <m/>
    <m/>
    <n v="14500000"/>
    <m/>
    <n v="0"/>
    <n v="14500000"/>
    <m/>
    <m/>
    <m/>
    <m/>
  </r>
  <r>
    <n v="92"/>
    <s v="0134-92"/>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5954 Servicios de preparación de documentos y otros servicios especializados de apoyo a oficina"/>
    <s v="1-100-F001 VA-Recursos distrito"/>
    <s v="Prestar servicios de apoyo en actividades de gestión documental, archivo y bodegaje de los expedientes de la Dirección de Reasentamientos"/>
    <s v="1. Contratación directa"/>
    <n v="80161504"/>
    <n v="3500000"/>
    <n v="5"/>
    <n v="17500000"/>
    <s v="AGOSTO"/>
    <s v="AGOSTO"/>
    <s v="DIRECCIÓN DE REASENTAMIENTOS"/>
    <s v="GERMAN ALBERTO HERNANDEZ PRIETO"/>
    <s v="DIRECCIÓN DE REASENTAMIENTOS"/>
    <d v="2024-07-22T00:00:00"/>
    <n v="202412000060763"/>
    <s v="01 - Viabilización de Línea"/>
    <s v="No Aplica"/>
    <d v="2024-07-23T00:00:00"/>
    <s v="THAR-100"/>
    <d v="2024-07-23T00:00:00"/>
    <n v="17500000"/>
    <n v="0"/>
    <n v="1229"/>
    <d v="2024-07-26T00:00:00"/>
    <n v="17500000"/>
    <n v="0"/>
    <m/>
    <m/>
    <m/>
    <n v="17500000"/>
    <m/>
    <n v="0"/>
    <n v="17500000"/>
    <m/>
    <m/>
    <m/>
    <m/>
  </r>
  <r>
    <n v="93"/>
    <s v="0134-9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profesionales para la verificacion, seguimiento, control y ejecucion de las actividades establecidas  dentro del componente administrativo y documental de la Direccion de Reasentaminetos de la Caja de Vivienda Popular."/>
    <s v="1. Contratación directa"/>
    <n v="80161500"/>
    <n v="8000000"/>
    <n v="5"/>
    <n v="40000000"/>
    <s v="JULIO "/>
    <s v="JULIO "/>
    <s v="DIRECCIÓN DE REASENTAMIENTOS"/>
    <s v="GERMAN ALBERTO HERNANDEZ PRIETO"/>
    <s v="DIRECCIÓN DE REASENTAMIENTOS"/>
    <d v="2024-07-22T00:00:00"/>
    <n v="202412000060763"/>
    <s v="01 - Viabilización de Línea"/>
    <s v="No Aplica"/>
    <d v="2024-07-23T00:00:00"/>
    <s v="THAR-101"/>
    <d v="2024-07-23T00:00:00"/>
    <n v="40000000"/>
    <n v="0"/>
    <n v="1216"/>
    <d v="2024-07-26T00:00:00"/>
    <n v="40000000"/>
    <n v="0"/>
    <m/>
    <m/>
    <m/>
    <n v="40000000"/>
    <m/>
    <n v="0"/>
    <n v="40000000"/>
    <m/>
    <m/>
    <m/>
    <m/>
  </r>
  <r>
    <n v="94"/>
    <s v="0134-94"/>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 Prestar servicios profesionales para la elaboración de avalúos y realización de las diferentes actividades técnicas de las etapas de ingreso, prefactibilidad, ejecución y demás que se requieran en el proceso de Reasentamiento."/>
    <s v="1. Contratación directa"/>
    <n v="81101500"/>
    <n v="6000000"/>
    <n v="5"/>
    <n v="30000000"/>
    <s v="AGOSTO"/>
    <s v="AGOSTO"/>
    <s v="DIRECCIÓN DE REASENTAMIENTOS"/>
    <s v="GERMAN ALBERTO HERNANDEZ PRIETO"/>
    <s v="DIRECCIÓN DE REASENTAMIENTOS"/>
    <d v="2024-07-22T00:00:00"/>
    <n v="202412000060763"/>
    <s v="01 - Viabilización de Línea"/>
    <s v="No Aplica"/>
    <d v="2024-07-23T00:00:00"/>
    <s v="THAR-102"/>
    <d v="2024-07-23T00:00:00"/>
    <n v="30000000"/>
    <n v="0"/>
    <n v="1228"/>
    <d v="2024-07-26T00:00:00"/>
    <n v="30000000"/>
    <n v="0"/>
    <m/>
    <m/>
    <m/>
    <n v="30000000"/>
    <m/>
    <n v="0"/>
    <n v="30000000"/>
    <m/>
    <m/>
    <m/>
    <m/>
  </r>
  <r>
    <n v="95"/>
    <s v="0134-95"/>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90134"/>
    <s v="O232020200883990 Otros servicios profesionales, técnicos y empresariales n.c.p."/>
    <s v="1-100-F001 VA-Recursos distrito"/>
    <s v="Prestar servicios profesionales en las actividades del componente técnico requeridas en las etapas de ingreso, prefactibilidad, factibilidad y ejecución de los procesos de reasentamiento."/>
    <s v="10. No aplica"/>
    <s v="No aplica"/>
    <n v="0"/>
    <n v="0"/>
    <n v="0"/>
    <s v="NO APLICA"/>
    <s v="NO APLICA"/>
    <s v="DIRECCIÓN DE REASENTAMIENTOS"/>
    <s v="GERMAN ALBERTO HERNANDEZ PRIETO"/>
    <s v="DIRECCIÓN DE REASENTAMIENTOS"/>
    <m/>
    <m/>
    <m/>
    <m/>
    <m/>
    <m/>
    <m/>
    <m/>
    <n v="0"/>
    <m/>
    <m/>
    <m/>
    <n v="0"/>
    <m/>
    <m/>
    <m/>
    <n v="0"/>
    <m/>
    <n v="0"/>
    <n v="0"/>
    <m/>
    <m/>
    <m/>
    <m/>
  </r>
  <r>
    <n v="96"/>
    <s v="0134-96"/>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de apoyo a la gestión a la Dirección de Reasentamientos para realizar actividades operativas, administrativas y demás tareas o actividades que se requieran en el marco de los procesos misionales del area."/>
    <s v="1. Contratación directa"/>
    <n v="80161500"/>
    <n v="3460000"/>
    <n v="5.5"/>
    <n v="19030000"/>
    <s v="AGOSTO"/>
    <s v="AGOSTO"/>
    <s v="DIRECCIÓN DE REASENTAMIENTOS"/>
    <s v="GERMAN ALBERTO HERNANDEZ PRIETO"/>
    <s v="DIRECCIÓN DE REASENTAMIENTOS"/>
    <d v="2024-07-22T00:00:00"/>
    <n v="202412000060763"/>
    <s v="01 - Viabilización de Línea"/>
    <s v="No Aplica"/>
    <d v="2024-07-23T00:00:00"/>
    <s v="THAR-103"/>
    <d v="2024-07-23T00:00:00"/>
    <n v="19030000"/>
    <n v="0"/>
    <n v="1214"/>
    <d v="2024-07-26T00:00:00"/>
    <n v="19030000"/>
    <n v="0"/>
    <m/>
    <m/>
    <m/>
    <n v="19030000"/>
    <m/>
    <n v="0"/>
    <n v="19030000"/>
    <m/>
    <m/>
    <m/>
    <m/>
  </r>
  <r>
    <n v="97"/>
    <s v="0134-9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apoyando la creación, mantenimiento, verificación, consolidación e interoperabilidad de las bases de datos y fuentes de consulta interna que requiera la dirección de reasentamientos y la Caja de la Vivienda Popular."/>
    <s v="1. Contratación directa"/>
    <n v="81111500"/>
    <n v="8500000"/>
    <n v="5"/>
    <n v="42500000"/>
    <s v="JULIO "/>
    <s v="JULIO "/>
    <s v="DIRECCIÓN DE REASENTAMIENTOS"/>
    <s v="GERMAN ALBERTO HERNANDEZ PRIETO"/>
    <s v="DIRECCIÓN DE REASENTAMIENTOS"/>
    <d v="2024-07-22T00:00:00"/>
    <n v="202412000060763"/>
    <s v="01 - Viabilización de Línea"/>
    <s v="No Aplica"/>
    <d v="2024-07-23T00:00:00"/>
    <s v="THAR-104"/>
    <d v="2024-07-23T00:00:00"/>
    <n v="42500000"/>
    <n v="0"/>
    <n v="1261"/>
    <d v="2024-07-28T00:00:00"/>
    <n v="42500000"/>
    <n v="0"/>
    <m/>
    <m/>
    <m/>
    <n v="42500000"/>
    <m/>
    <n v="0"/>
    <n v="42500000"/>
    <m/>
    <m/>
    <m/>
    <m/>
  </r>
  <r>
    <n v="98"/>
    <s v="0134-98"/>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profesionales desde el componente social para la normalizacion, gestión de los cierres administrativos y depuración de los procesos de la Dirección de Reasentamientos "/>
    <s v="1. Contratación directa"/>
    <n v="93141500"/>
    <n v="3500000"/>
    <n v="5"/>
    <n v="17500000"/>
    <s v="JULIO "/>
    <s v="JULIO "/>
    <s v="DIRECCIÓN DE REASENTAMIENTOS"/>
    <s v="GERMAN ALBERTO HERNANDEZ PRIETO"/>
    <s v="DIRECCIÓN DE REASENTAMIENTOS"/>
    <d v="2024-07-18T00:00:00"/>
    <n v="202412000059463"/>
    <s v="01 - Viabilización de Línea"/>
    <s v="N/A"/>
    <d v="2024-07-22T00:00:00"/>
    <s v="THAR-063"/>
    <d v="2024-07-22T00:00:00"/>
    <n v="17500000"/>
    <n v="0"/>
    <n v="1199"/>
    <d v="2024-07-26T00:00:00"/>
    <n v="17500000"/>
    <n v="0"/>
    <n v="3357"/>
    <d v="2024-07-31T00:00:00"/>
    <n v="17500000"/>
    <n v="0"/>
    <n v="0"/>
    <n v="17500000"/>
    <n v="0"/>
    <s v="CONTRATO DE PRESTACION DE SERVICIOS PROFESIONALES"/>
    <n v="550"/>
    <s v="YINA ANDREA LOAIZA UMAÑA"/>
    <m/>
  </r>
  <r>
    <n v="99"/>
    <s v="0134-9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profesionales desde el componente social apoyando la gestión de las etapas de verificación, prefactibilidad, factibilidad, ejecución y demás establecidas en los procesos y procedimientos de la Dirección de Reasentamientos"/>
    <s v="1. Contratación directa"/>
    <n v="93141500"/>
    <n v="6000000"/>
    <n v="5"/>
    <n v="30000000"/>
    <s v="AGOSTO"/>
    <s v="AGOSTO"/>
    <s v="DIRECCIÓN DE REASENTAMIENTOS"/>
    <s v="GERMAN ALBERTO HERNANDEZ PRIETO"/>
    <s v="DIRECCIÓN DE REASENTAMIENTOS"/>
    <d v="2024-07-22T00:00:00"/>
    <n v="202412000060763"/>
    <s v="01 - Viabilización de Línea"/>
    <s v="No Aplica"/>
    <d v="2024-07-23T00:00:00"/>
    <s v="THAR-105"/>
    <d v="2024-07-23T00:00:00"/>
    <n v="30000000"/>
    <n v="0"/>
    <n v="1257"/>
    <d v="2024-07-28T00:00:00"/>
    <n v="30000000"/>
    <n v="0"/>
    <m/>
    <m/>
    <m/>
    <n v="30000000"/>
    <m/>
    <n v="0"/>
    <n v="30000000"/>
    <m/>
    <m/>
    <m/>
    <m/>
  </r>
  <r>
    <n v="100"/>
    <s v="0134-100"/>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profesionales desde el componente social apoyando la gestión de las etapas de verificación, prefactibilidad, factibilidad, ejecución y demás establecidas en los procesos y procedimientos de la Dirección de Reasentamientos"/>
    <s v="1. Contratación directa"/>
    <n v="93141500"/>
    <n v="5228000"/>
    <n v="4"/>
    <n v="20912000"/>
    <s v="AGOSTO"/>
    <s v="AGOSTO"/>
    <s v="DIRECCIÓN DE REASENTAMIENTOS"/>
    <s v="GERMAN ALBERTO HERNANDEZ PRIETO"/>
    <s v="DIRECCIÓN DE REASENTAMIENTOS"/>
    <d v="2024-07-17T00:00:00"/>
    <n v="202412000058783"/>
    <s v="01 - Viabilización de Línea"/>
    <s v="N/A"/>
    <d v="2024-07-18T00:00:00"/>
    <s v="THAR-054"/>
    <d v="2024-07-18T00:00:00"/>
    <n v="20912000"/>
    <n v="0"/>
    <n v="1193"/>
    <d v="2024-07-25T00:00:00"/>
    <n v="20912000"/>
    <n v="0"/>
    <m/>
    <m/>
    <m/>
    <n v="20912000"/>
    <m/>
    <n v="0"/>
    <n v="20912000"/>
    <m/>
    <m/>
    <m/>
    <m/>
  </r>
  <r>
    <n v="101"/>
    <s v="0134-10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de apoyo a la gestión desde el componente social en las diferentes etapas del programa de reasentamientos de la Dirección de Reasentamientos de la Caja de Vivienda Popular"/>
    <s v="1. Contratación directa"/>
    <n v="80161504"/>
    <n v="4500000"/>
    <n v="5"/>
    <n v="22500000"/>
    <s v="JULIO "/>
    <s v="JULIO "/>
    <s v="DIRECCIÓN DE REASENTAMIENTOS"/>
    <s v="GERMAN ALBERTO HERNANDEZ PRIETO"/>
    <s v="DIRECCIÓN DE REASENTAMIENTOS"/>
    <d v="2024-07-15T00:00:00"/>
    <s v=" 202412000058573 "/>
    <s v="01 - Viabilización de Línea"/>
    <s v="N/A"/>
    <d v="2024-07-17T00:00:00"/>
    <s v="THAR-038"/>
    <d v="2024-07-17T00:00:00"/>
    <n v="22500000"/>
    <n v="0"/>
    <n v="1206"/>
    <d v="2024-07-26T00:00:00"/>
    <n v="22500000"/>
    <n v="0"/>
    <m/>
    <m/>
    <m/>
    <n v="22500000"/>
    <m/>
    <n v="0"/>
    <n v="22500000"/>
    <m/>
    <m/>
    <m/>
    <m/>
  </r>
  <r>
    <n v="102"/>
    <s v="0134-102"/>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desde el componente financiero para el seguimiento y control a la ejecución de los recursos presupuestales de la Dirección de Reasentamientos, atendiendo lo establecido en los procedimientos adoptados por la Caja de la Vivienda Popular"/>
    <s v="1. Contratación directa"/>
    <n v="84111500"/>
    <n v="8000000"/>
    <n v="4.5"/>
    <n v="36000000"/>
    <s v="AGOSTO"/>
    <s v="AGOSTO"/>
    <s v="DIRECCIÓN DE REASENTAMIENTOS"/>
    <s v="GERMAN ALBERTO HERNANDEZ PRIETO"/>
    <s v="DIRECCIÓN DE REASENTAMIENTOS"/>
    <d v="2024-07-17T00:00:00"/>
    <n v="202412000058783"/>
    <s v="01 - Viabilización de Línea"/>
    <s v="N/A"/>
    <d v="2024-07-18T00:00:00"/>
    <s v="THAR-055"/>
    <d v="2024-07-18T00:00:00"/>
    <n v="36000000"/>
    <n v="0"/>
    <n v="1195"/>
    <d v="2024-07-25T00:00:00"/>
    <n v="36000000"/>
    <n v="0"/>
    <m/>
    <m/>
    <m/>
    <n v="36000000"/>
    <m/>
    <n v="0"/>
    <n v="36000000"/>
    <m/>
    <m/>
    <m/>
    <m/>
  </r>
  <r>
    <n v="103"/>
    <s v="0134-10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desde el componente financiero para el seguimiento y control a la ejecución de los recursos presupuestales de la Dirección de Reasentamientos, atendiendo lo establecido en los procedimientos adoptados por la Caja de la Vivienda Popular_x000a_"/>
    <s v="1. Contratación directa"/>
    <n v="84111500"/>
    <n v="4500000"/>
    <n v="5"/>
    <n v="22500000"/>
    <s v="AGOSTO"/>
    <s v="AGOSTO"/>
    <s v="DIRECCIÓN DE REASENTAMIENTOS"/>
    <s v="GERMAN ALBERTO HERNANDEZ PRIETO"/>
    <s v="DIRECCIÓN DE REASENTAMIENTOS"/>
    <d v="2024-07-17T00:00:00"/>
    <n v="202412000058783"/>
    <s v="01 - Viabilización de Línea"/>
    <s v="N/A"/>
    <d v="2024-07-18T00:00:00"/>
    <s v="THAR-056"/>
    <d v="2024-07-18T00:00:00"/>
    <n v="20100000"/>
    <n v="2400000"/>
    <n v="1196"/>
    <d v="2024-07-25T00:00:00"/>
    <n v="20100000"/>
    <n v="0"/>
    <m/>
    <m/>
    <m/>
    <n v="20100000"/>
    <m/>
    <n v="0"/>
    <n v="22500000"/>
    <m/>
    <m/>
    <m/>
    <m/>
  </r>
  <r>
    <n v="104"/>
    <s v="0134-104"/>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de apoyo a la gestión en el seguimento, verificación, control y ejecucion de las actividades de planeacion institucional, relacionadas con los planes, programas, procedimientos y  metas de la Direccion de reasentamientos de la Caja de Vivienda Popular."/>
    <s v="1. Contratación directa"/>
    <n v="80161504"/>
    <n v="3500000"/>
    <n v="4"/>
    <n v="14000000"/>
    <s v="AGOSTO"/>
    <s v="AGOSTO"/>
    <s v="DIRECCIÓN DE REASENTAMIENTOS"/>
    <s v="GERMAN ALBERTO HERNANDEZ PRIETO"/>
    <s v="DIRECCIÓN DE REASENTAMIENTOS"/>
    <d v="2024-07-17T00:00:00"/>
    <n v="202412000058783"/>
    <s v="01 - Viabilización de Línea"/>
    <s v="N/A"/>
    <d v="2024-07-18T00:00:00"/>
    <s v="THAR-057"/>
    <d v="2024-07-18T00:00:00"/>
    <n v="14000000"/>
    <n v="0"/>
    <n v="1197"/>
    <d v="2024-07-26T00:00:00"/>
    <n v="14000000"/>
    <n v="0"/>
    <m/>
    <m/>
    <m/>
    <n v="14000000"/>
    <m/>
    <n v="0"/>
    <n v="14000000"/>
    <m/>
    <m/>
    <m/>
    <m/>
  </r>
  <r>
    <n v="105"/>
    <s v="0134-105"/>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profesionales desde el componente juridico para apoyar  la gestión y el  relacionamiento con veedurias, entes de control y grupo significativo de ciudadanos que intervengan dentro de los procedimientos, programas, planes y metas de la Direccion de Reasentamientos de la Caja de Vivienda Popular."/>
    <s v="1. Contratación directa"/>
    <n v="80121700"/>
    <n v="7500000"/>
    <n v="4"/>
    <n v="30000000"/>
    <s v="JULIO "/>
    <s v="JULIO "/>
    <s v="DIRECCIÓN DE REASENTAMIENTOS"/>
    <s v="GERMAN ALBERTO HERNANDEZ PRIETO"/>
    <s v="DIRECCIÓN DE REASENTAMIENTOS"/>
    <d v="2024-07-15T00:00:00"/>
    <s v=" 202412000058573 "/>
    <s v="01 - Viabilización de Línea"/>
    <s v="N/A"/>
    <d v="2024-07-17T00:00:00"/>
    <s v="THAR-039"/>
    <d v="2024-07-17T00:00:00"/>
    <n v="30000000"/>
    <n v="0"/>
    <n v="1212"/>
    <d v="2024-07-26T00:00:00"/>
    <n v="30000000"/>
    <n v="0"/>
    <m/>
    <m/>
    <m/>
    <n v="30000000"/>
    <m/>
    <n v="0"/>
    <n v="30000000"/>
    <m/>
    <m/>
    <m/>
    <m/>
  </r>
  <r>
    <n v="106"/>
    <s v="0134-106"/>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ción de servicios profesionales en la gestión de las etapas de verificación, prefactibilidad, factibilidad, ejecución y demás establecidas en el proceso y los procedimientos de la Dirección de Reasentamientos, de acuerdo con la normatividad vigente."/>
    <s v="1. Contratación directa"/>
    <n v="93141506"/>
    <n v="5230000"/>
    <n v="4"/>
    <n v="20920000"/>
    <s v="AGOSTO"/>
    <s v="AGOSTO"/>
    <s v="DIRECCIÓN DE REASENTAMIENTOS"/>
    <s v="GERMAN ALBERTO HERNANDEZ PRIETO"/>
    <s v="DIRECCIÓN DE REASENTAMIENTOS"/>
    <d v="2024-07-22T00:00:00"/>
    <n v="202412000060763"/>
    <s v="01 - Viabilización de Línea"/>
    <s v="No Aplica"/>
    <d v="2024-07-23T00:00:00"/>
    <s v="THAR-106"/>
    <d v="2024-07-23T00:00:00"/>
    <n v="20920000"/>
    <n v="0"/>
    <n v="1262"/>
    <d v="2024-07-28T00:00:00"/>
    <n v="20920000"/>
    <n v="0"/>
    <m/>
    <m/>
    <m/>
    <n v="20920000"/>
    <m/>
    <n v="0"/>
    <n v="20920000"/>
    <m/>
    <m/>
    <m/>
    <m/>
  </r>
  <r>
    <n v="107"/>
    <s v="0134-10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
    <s v="1. Contratación directa"/>
    <n v="80121700"/>
    <n v="7450000"/>
    <n v="4"/>
    <n v="29800000"/>
    <s v="JULIO "/>
    <s v="JULIO "/>
    <s v="DIRECCIÓN DE REASENTAMIENTOS"/>
    <s v="GERMAN ALBERTO HERNANDEZ PRIETO"/>
    <s v="DIRECCIÓN DE REASENTAMIENTOS"/>
    <d v="2024-07-22T00:00:00"/>
    <n v="202412000060763"/>
    <s v="01 - Viabilización de Línea"/>
    <s v="No Aplica"/>
    <d v="2024-07-23T00:00:00"/>
    <s v="THAR-107"/>
    <d v="2024-07-23T00:00:00"/>
    <n v="29800000"/>
    <n v="0"/>
    <n v="1258"/>
    <d v="2024-07-28T00:00:00"/>
    <n v="29800000"/>
    <n v="0"/>
    <m/>
    <m/>
    <m/>
    <n v="29800000"/>
    <m/>
    <n v="0"/>
    <n v="29800000"/>
    <m/>
    <m/>
    <m/>
    <m/>
  </r>
  <r>
    <n v="108"/>
    <s v="0134-108"/>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de apoyo a la gestión desde el componente social en las diferentes etapas del programa de reasentamientos de la Dirección de Reasentamientos de la Caja de Vivienda Popular"/>
    <s v="1. Contratación directa"/>
    <n v="80161504"/>
    <n v="2500000"/>
    <n v="5"/>
    <n v="12500000"/>
    <s v="JULIO "/>
    <s v="JULIO "/>
    <s v="DIRECCIÓN DE REASENTAMIENTOS"/>
    <s v="GERMAN ALBERTO HERNANDEZ PRIETO"/>
    <s v="DIRECCIÓN DE REASENTAMIENTOS"/>
    <d v="2024-07-15T00:00:00"/>
    <s v=" 202412000058573 "/>
    <s v="01 - Viabilización de Línea"/>
    <s v="N/A"/>
    <d v="2024-07-17T00:00:00"/>
    <s v="THAR-040"/>
    <d v="2024-07-17T00:00:00"/>
    <n v="12500000"/>
    <n v="0"/>
    <n v="1213"/>
    <d v="2024-07-26T00:00:00"/>
    <n v="12500000"/>
    <n v="0"/>
    <m/>
    <m/>
    <m/>
    <n v="12500000"/>
    <m/>
    <n v="0"/>
    <n v="12500000"/>
    <m/>
    <m/>
    <m/>
    <m/>
  </r>
  <r>
    <n v="109"/>
    <s v="0134-109"/>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212 Servicios de arquitectura para proyectos de construcciones residenciales"/>
    <s v="1-100-F001 VA-Recursos distrito"/>
    <s v="Prestar servicios profesionales a la Dirección de Reasentamientos en la identificación de la oferta de vivienda en el mercado dentro y fuera del Distrito Capital, así como en el acompañamiento de las etapas de ingreso, prefactibilidad, factibilidad y ejecución establecidas en los procesos y procedimientos adoptados en la entidad."/>
    <s v="1. Contratación directa"/>
    <n v="81101500"/>
    <n v="6900000"/>
    <n v="5"/>
    <n v="34500000"/>
    <s v="JULIO "/>
    <s v="JULIO "/>
    <s v="DIRECCIÓN DE REASENTAMIENTOS"/>
    <s v="GERMAN ALBERTO HERNANDEZ PRIETO"/>
    <s v="DIRECCIÓN DE REASENTAMIENTOS"/>
    <d v="2024-07-15T00:00:00"/>
    <s v=" 202412000058573 "/>
    <s v="01 - Viabilización de Línea"/>
    <s v="N/A"/>
    <d v="2024-07-17T00:00:00"/>
    <s v="THAR-041"/>
    <d v="2024-07-17T00:00:00"/>
    <n v="34500000"/>
    <n v="0"/>
    <n v="1215"/>
    <d v="2024-07-26T00:00:00"/>
    <n v="34500000"/>
    <n v="0"/>
    <m/>
    <m/>
    <m/>
    <n v="34500000"/>
    <m/>
    <n v="0"/>
    <n v="34500000"/>
    <m/>
    <m/>
    <m/>
    <m/>
  </r>
  <r>
    <n v="110"/>
    <s v="0134-110"/>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como abogado a la Dirección Jurídica en los trámites requeridos conforme a las actividades propias de la Dirección de Reasentamientos de la Caja de la Vivienda Popular."/>
    <s v="1. Contratación directa"/>
    <n v="80121703"/>
    <n v="5930000"/>
    <n v="5"/>
    <n v="29650000"/>
    <s v="JULIO "/>
    <s v="JULIO "/>
    <s v="DIRECCIÓN DE REASENTAMIENTOS"/>
    <s v="GERMAN ALBERTO HERNANDEZ PRIETO"/>
    <s v="DIRECCIÓN DE REASENTAMIENTOS"/>
    <d v="2024-07-22T00:00:00"/>
    <n v="202412000060763"/>
    <s v="01 - Viabilización de Línea"/>
    <s v="No Aplica"/>
    <d v="2024-07-23T00:00:00"/>
    <s v="THAR-108"/>
    <d v="2024-07-23T00:00:00"/>
    <n v="29650000"/>
    <n v="0"/>
    <n v="1259"/>
    <d v="2024-07-28T00:00:00"/>
    <n v="29650000"/>
    <n v="0"/>
    <m/>
    <m/>
    <m/>
    <n v="29650000"/>
    <m/>
    <n v="0"/>
    <n v="29650000"/>
    <m/>
    <m/>
    <m/>
    <m/>
  </r>
  <r>
    <n v="111"/>
    <s v="0134-11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2199 Otros servicios jurídicos n.c.p."/>
    <s v="1-100-F001 VA-Recursos distrito"/>
    <s v="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
    <s v="1. Contratación directa"/>
    <n v="80121700"/>
    <n v="8000000"/>
    <n v="5"/>
    <n v="40129708"/>
    <s v="JULIO "/>
    <s v="JULIO "/>
    <s v="DIRECCIÓN DE REASENTAMIENTOS"/>
    <s v="GERMAN ALBERTO HERNANDEZ PRIETO"/>
    <s v="DIRECCIÓN DE REASENTAMIENTOS"/>
    <d v="2024-07-15T00:00:00"/>
    <s v=" 202412000058573 "/>
    <s v="01 - Viabilización de Línea"/>
    <s v="N/A"/>
    <d v="2024-07-17T00:00:00"/>
    <s v="THAR-042"/>
    <d v="2024-07-17T00:00:00"/>
    <n v="38666667"/>
    <n v="1463041"/>
    <n v="1217"/>
    <d v="2024-07-26T00:00:00"/>
    <n v="38666667"/>
    <n v="0"/>
    <m/>
    <m/>
    <m/>
    <n v="38666667"/>
    <m/>
    <n v="0"/>
    <n v="40129708"/>
    <m/>
    <m/>
    <m/>
    <m/>
  </r>
  <r>
    <n v="112"/>
    <s v="0134-112"/>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de apoyo a la gestión desde el componente social en las diferentes etapas del programa de reasentamientos de la Dirección de Reasentamientos de la Caja de Vivienda Popular"/>
    <s v="1. Contratación directa"/>
    <n v="80161504"/>
    <n v="4500000"/>
    <n v="5"/>
    <n v="22500000"/>
    <s v="JULIO "/>
    <s v="JULIO "/>
    <s v="DIRECCIÓN DE REASENTAMIENTOS"/>
    <s v="GERMAN ALBERTO HERNANDEZ PRIETO"/>
    <s v="DIRECCIÓN DE REASENTAMIENTOS"/>
    <d v="2024-07-15T00:00:00"/>
    <s v=" 202412000058573 "/>
    <s v="01 - Viabilización de Línea"/>
    <s v="N/A"/>
    <d v="2024-07-17T00:00:00"/>
    <s v="THAR-043"/>
    <d v="2024-07-17T00:00:00"/>
    <n v="22500000"/>
    <n v="0"/>
    <n v="1218"/>
    <d v="2024-07-26T00:00:00"/>
    <n v="22500000"/>
    <n v="0"/>
    <m/>
    <m/>
    <m/>
    <n v="22500000"/>
    <m/>
    <n v="0"/>
    <n v="22500000"/>
    <m/>
    <m/>
    <m/>
    <m/>
  </r>
  <r>
    <n v="113"/>
    <s v="0134-113"/>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de apoyo a la gestión, a la Dirección de Reasentamientos en lo relacionado con proposiciones y requerimientos de Entidades Nacionales y Distritales, conforme los lineamientos de la Dirección General de la Caja de Vivienda Popular"/>
    <s v="1. Contratación directa"/>
    <n v="80161500"/>
    <n v="2910000"/>
    <n v="4"/>
    <n v="11640000"/>
    <s v="AGOSTO"/>
    <s v="AGOSTO"/>
    <s v="DIRECCIÓN DE REASENTAMIENTOS"/>
    <s v="GERMAN ALBERTO HERNANDEZ PRIETO"/>
    <s v="DIRECCIÓN DE REASENTAMIENTOS"/>
    <d v="2024-07-17T00:00:00"/>
    <n v="202412000058783"/>
    <s v="01 - Viabilización de Línea"/>
    <s v="N/A"/>
    <d v="2024-07-18T00:00:00"/>
    <s v="THAR-058"/>
    <d v="2024-07-18T00:00:00"/>
    <n v="11640000"/>
    <n v="0"/>
    <n v="1198"/>
    <d v="2024-07-26T00:00:00"/>
    <n v="11640000"/>
    <n v="0"/>
    <m/>
    <m/>
    <m/>
    <n v="11640000"/>
    <m/>
    <n v="0"/>
    <n v="11640000"/>
    <m/>
    <m/>
    <m/>
    <m/>
  </r>
  <r>
    <n v="114"/>
    <s v="0134-114"/>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de apoyo a la gestión a la Dirección de Reasentamientos conforme los lineamientos de la Dirección General de la Caja de la Vivienda Popular"/>
    <s v="1. Contratación directa"/>
    <n v="80161500"/>
    <n v="2910000"/>
    <n v="4"/>
    <n v="11640000"/>
    <s v="AGOSTO"/>
    <s v="AGOSTO"/>
    <s v="DIRECCIÓN DE REASENTAMIENTOS"/>
    <s v="GERMAN ALBERTO HERNANDEZ PRIETO"/>
    <s v="DIRECCIÓN DE REASENTAMIENTOS"/>
    <d v="2024-07-17T00:00:00"/>
    <n v="202412000058783"/>
    <s v="01 - Viabilización de Línea"/>
    <s v="N/A"/>
    <d v="2024-07-18T00:00:00"/>
    <s v="THAR-059"/>
    <d v="2024-07-18T00:00:00"/>
    <n v="11640000"/>
    <n v="0"/>
    <n v="1264"/>
    <d v="2024-07-28T00:00:00"/>
    <n v="11640000"/>
    <n v="0"/>
    <m/>
    <m/>
    <m/>
    <n v="11640000"/>
    <m/>
    <n v="0"/>
    <n v="11640000"/>
    <m/>
    <m/>
    <m/>
    <m/>
  </r>
  <r>
    <n v="115"/>
    <s v="0134-115"/>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1219 Servicios de investigación básica en otras ciencias sociales y humanidades"/>
    <s v="1-100-F001 VA-Recursos distrito"/>
    <s v="Prestar servicios profesionales desde el componente social, como referente  para comunidades afrodecendientes, apoyando la gestión de las etapas de verificación, prefactibilidad, factibilidad, ejecución y demás establecidas en los procesos y procedimientos de la Dirección de Reasentamientos"/>
    <s v="1. Contratación directa"/>
    <n v="93141500"/>
    <n v="5000000"/>
    <n v="5"/>
    <n v="25000000"/>
    <s v="AGOSTO"/>
    <s v="AGOSTO"/>
    <s v="DIRECCIÓN DE REASENTAMIENTOS"/>
    <s v="GERMAN ALBERTO HERNANDEZ PRIETO"/>
    <s v="DIRECCIÓN DE REASENTAMIENTOS"/>
    <d v="2024-07-22T00:00:00"/>
    <n v="202412000060763"/>
    <s v="01 - Viabilización de Línea"/>
    <s v="No Aplica"/>
    <d v="2024-07-23T00:00:00"/>
    <s v="THAR-109"/>
    <d v="2024-07-23T00:00:00"/>
    <n v="25000000"/>
    <n v="0"/>
    <n v="1263"/>
    <d v="2024-07-28T00:00:00"/>
    <n v="25000000"/>
    <n v="0"/>
    <m/>
    <m/>
    <m/>
    <n v="25000000"/>
    <m/>
    <n v="0"/>
    <n v="25000000"/>
    <m/>
    <m/>
    <m/>
    <m/>
  </r>
  <r>
    <n v="116"/>
    <s v="0134-116"/>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desde el componente financiero para el seguimiento y control a la ejecución de los recursos presupuestales de la Dirección de Reasentamientos, atendiendo lo establecido en los procedimientos adoptados por la Caja de la Vivienda Popular"/>
    <s v="1. Contratación directa"/>
    <n v="93141500"/>
    <n v="5230000"/>
    <n v="5"/>
    <n v="26150000"/>
    <s v="JULIO "/>
    <s v="JULIO "/>
    <s v="DIRECCIÓN DE REASENTAMIENTOS"/>
    <s v="GERMAN ALBERTO HERNANDEZ PRIETO"/>
    <s v="DIRECCIÓN DE REASENTAMIENTOS"/>
    <d v="2024-07-17T00:00:00"/>
    <n v="202412000058783"/>
    <s v="01 - Viabilización de Línea"/>
    <s v="N/A"/>
    <d v="2024-07-18T00:00:00"/>
    <s v="THAR-060"/>
    <d v="2024-07-18T00:00:00"/>
    <n v="26150000"/>
    <n v="0"/>
    <n v="1265"/>
    <d v="2024-07-28T00:00:00"/>
    <n v="26150000"/>
    <n v="0"/>
    <m/>
    <m/>
    <m/>
    <n v="26150000"/>
    <m/>
    <n v="0"/>
    <n v="26150000"/>
    <m/>
    <m/>
    <m/>
    <m/>
  </r>
  <r>
    <n v="117"/>
    <s v="0134-117"/>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2 Servicios de consultoría en gestión financiera"/>
    <s v="1-100-F001 VA-Recursos distrito"/>
    <s v="Prestar servicios profesionales desde el componente financiero para el seguimiento y control a la ejecución de los recursos presupuestales de la Dirección de Reasentamientos, atendiendo lo establecido en los procedimientos adoptados por la Caja de la Vivienda Popular"/>
    <s v="1. Contratación directa"/>
    <n v="84111500"/>
    <n v="5200000"/>
    <n v="5"/>
    <n v="26000000"/>
    <s v="AGOSTO"/>
    <s v="JULIO "/>
    <s v="DIRECCIÓN DE REASENTAMIENTOS"/>
    <s v="GERMAN ALBERTO HERNANDEZ PRIETO"/>
    <s v="DIRECCIÓN DE REASENTAMIENTOS"/>
    <d v="2024-07-22T00:00:00"/>
    <n v="202412000060763"/>
    <s v="01 - Viabilización de Línea"/>
    <s v="No Aplica"/>
    <d v="2024-07-23T00:00:00"/>
    <s v="THAR-110"/>
    <d v="2024-07-23T00:00:00"/>
    <n v="26000000"/>
    <n v="0"/>
    <n v="1260"/>
    <d v="2024-07-28T00:00:00"/>
    <n v="26000000"/>
    <n v="0"/>
    <m/>
    <m/>
    <m/>
    <n v="26000000"/>
    <m/>
    <n v="0"/>
    <n v="26000000"/>
    <m/>
    <m/>
    <m/>
    <m/>
  </r>
  <r>
    <n v="118"/>
    <s v="0134-118"/>
    <s v="O230117400220240134"/>
    <s v="Traslado de hogares localizados en zonas de alto riesgo no mitigable en Bogotá D.C."/>
    <s v="Reasentar 2.000 Hogares ubicados en zonas de alto riesgo no mitigable y/o las ordenadas mediante actos administrativos o sentencias judiciales"/>
    <s v="6. Atender el 100% de la demanda efectiva de hogares localizados en zonas de alto riesgo no mitigable o los ordenados mediante sentencia judicial o acto administrativo, que cumplan los requisitos para permanecer en la modalidad de Relocalización Transitoria."/>
    <s v="PM/0208/0102/40020380134"/>
    <s v="O232020200991123 Servicios de la administración pública relacionados con la vivienda e infraestructura de servicios públicos"/>
    <s v="1-100-F001 VA-Recursos distrito"/>
    <s v="Relocalizar de manera transitoria a hogares que pertencen al programa de reasentamientos, por estar localizados en zonas de alto riesgo no mitigable o que han sido ordenados mediante sentencia judicial o acto administrativo."/>
    <s v="10. No aplica"/>
    <s v="No aplica"/>
    <n v="1425097248"/>
    <n v="1"/>
    <n v="1425097248"/>
    <s v="JULIO "/>
    <s v="JULIO "/>
    <s v="DIRECCIÓN DE REASENTAMIENTOS"/>
    <s v="GERMAN ALBERTO HERNANDEZ PRIETO"/>
    <s v="DIRECCIÓN DE REASENTAMIENTOS"/>
    <d v="2024-07-22T00:00:00"/>
    <n v="202412000060523"/>
    <s v="01 - Viabilización de Línea"/>
    <s v="No Aplica"/>
    <d v="2024-07-23T00:00:00"/>
    <s v="THAR-066"/>
    <d v="2024-07-23T00:00:00"/>
    <n v="1390000000"/>
    <n v="35097248"/>
    <n v="1211"/>
    <d v="2024-07-26T00:00:00"/>
    <n v="1390000000"/>
    <n v="0"/>
    <m/>
    <m/>
    <m/>
    <n v="1390000000"/>
    <m/>
    <n v="0"/>
    <n v="1425097248"/>
    <m/>
    <m/>
    <m/>
    <m/>
  </r>
  <r>
    <n v="119"/>
    <s v="0134-119"/>
    <s v="O230117400220240134"/>
    <s v="Traslado de hogares localizados en zonas de alto riesgo no mitigable en Bogotá D.C."/>
    <s v="Reasentar 2.000 Hogares ubicados en zonas de alto riesgo no mitigable y/o las ordenadas mediante actos administrativos o sentencias judiciales"/>
    <s v="5. Relocalizar de manera transitoria a 550.00 hogares que están ingresando al programa de reasentamiento, por estar localizados en zonas de alto riesgo no mitigable o que han sido ordenados mediante sentencia judicial o acto."/>
    <s v="PM/0208/0102/40020380134"/>
    <s v="O232020200991123 Servicios de la administración pública relacionados con la vivienda e infraestructura de servicios públicos"/>
    <s v="1-100-F001 VA-Recursos distrito"/>
    <s v="Relocalizar de manera transitoria a hogares que están ingresando al programa de reasentamientos, por estar localizados en zonas de alto riesgo no mitigable o que han sido ordenados mediante sentencia judicial o acto administrativo."/>
    <s v="10. No aplica"/>
    <s v="No aplica"/>
    <n v="158344139"/>
    <n v="1"/>
    <n v="158344139"/>
    <s v="JULIO "/>
    <s v="JULIO "/>
    <s v="DIRECCIÓN DE REASENTAMIENTOS"/>
    <s v="GERMAN ALBERTO HERNANDEZ PRIETO"/>
    <s v="DIRECCIÓN DE REASENTAMIENTOS"/>
    <d v="2024-07-22T00:00:00"/>
    <n v="202412000060523"/>
    <s v="01 - Viabilización de Línea"/>
    <s v="No Aplica"/>
    <d v="2024-07-23T00:00:00"/>
    <s v="THAR-067"/>
    <d v="2024-07-23T00:00:00"/>
    <n v="110000000"/>
    <n v="48344139"/>
    <n v="1204"/>
    <d v="2024-07-26T00:00:00"/>
    <n v="110000000"/>
    <n v="0"/>
    <m/>
    <m/>
    <m/>
    <n v="110000000"/>
    <m/>
    <n v="0"/>
    <n v="158344139"/>
    <m/>
    <m/>
    <m/>
    <m/>
  </r>
  <r>
    <n v="120"/>
    <s v="0134-120"/>
    <s v="O230117400220240134"/>
    <s v="Traslado de hogares localizados en zonas de alto riesgo no mitigable en Bogotá D.C."/>
    <s v="Reasentar 2.000 Hogares ubicados en zonas de alto riesgo no mitigable y/o las ordenadas mediante actos administrativos o sentencias judiciales"/>
    <s v="7. Asignar 60 VUR (Valor Único de Reconocimiento) para la adquisición de predios localizados en zonas de alto riesgo no mitigable o los que han sido ordenados mediante sentencia judicial o acto administrativo."/>
    <s v="PM/0208/0102/40020400134"/>
    <s v="O232020200991123 Servicios de la administración pública relacionados con la vivienda e infraestructura de servicios públicos"/>
    <s v="1-100-F001 VA-Recursos distrito"/>
    <s v=" Adquisición de predios localizados zonas de alto riesgo no mitigable o los ordenados mediante sentencias judiciales o actos administrativos."/>
    <s v="10. No aplica"/>
    <s v="No aplica"/>
    <n v="94528680"/>
    <n v="1"/>
    <n v="94528680"/>
    <s v="JULIO "/>
    <s v="JULIO "/>
    <s v="DIRECCIÓN DE REASENTAMIENTOS"/>
    <s v="GERMAN ALBERTO HERNANDEZ PRIETO"/>
    <s v="DIRECCIÓN DE REASENTAMIENTOS"/>
    <d v="2024-07-29T00:00:00"/>
    <n v="202412000062763"/>
    <s v="01 - Viabilización de Línea"/>
    <s v="No Aplica"/>
    <d v="2024-07-29T00:00:00"/>
    <s v="THAR-113"/>
    <d v="2024-07-29T00:00:00"/>
    <n v="94528680"/>
    <n v="0"/>
    <n v="1306"/>
    <d v="2024-07-30T00:00:00"/>
    <n v="94528680"/>
    <n v="0"/>
    <m/>
    <m/>
    <m/>
    <n v="94528680"/>
    <m/>
    <n v="0"/>
    <n v="94528680"/>
    <m/>
    <m/>
    <m/>
    <m/>
  </r>
  <r>
    <n v="121"/>
    <s v="0134-121"/>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990 Otros servicios profesionales, técnicos y empresariales n.c.p."/>
    <s v="1-100-F001 VA-Recursos distrito"/>
    <s v="Prestar servicios profesionales apoyando la gestion administrativa, operativa y contractual que se requiera para el correcto cumplimiento de las metas asignadas a la Direccion de Reasentamiento "/>
    <s v="1. Contratación directa"/>
    <n v="80161500"/>
    <n v="7770000"/>
    <n v="4"/>
    <n v="46620000"/>
    <s v="JULIO "/>
    <s v="JULIO "/>
    <s v="DIRECCIÓN DE REASENTAMIENTOS"/>
    <s v="GERMAN ALBERTO HERNANDEZ PRIETO"/>
    <s v="DIRECCIÓN DE REASENTAMIENTOS"/>
    <d v="2024-07-17T00:00:00"/>
    <n v="202412000059053"/>
    <s v="02 - Creación de Nueva Línea "/>
    <s v="Trasladar de la líneas 13 y 40 recursos por $46,620,000 "/>
    <d v="2024-07-22T00:00:00"/>
    <s v="THAR-064"/>
    <d v="2024-07-22T00:00:00"/>
    <n v="46620000"/>
    <n v="0"/>
    <n v="1189"/>
    <d v="2024-07-25T00:00:00"/>
    <n v="46620000"/>
    <n v="0"/>
    <n v="3350"/>
    <d v="2024-07-30T00:00:00"/>
    <n v="44807000"/>
    <n v="1813000"/>
    <n v="0"/>
    <n v="44807000"/>
    <n v="1813000"/>
    <s v="CONTRATO DE PRESTACION DE SERVICIOS PROFESIONALES"/>
    <n v="529"/>
    <s v="EDNA MARGARITA SANCHEZ CARO"/>
    <m/>
  </r>
  <r>
    <n v="122"/>
    <s v="0134-122"/>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de apoyo a la gestión desde el componente social en las diferentes etapas del programa de reasentamientos de la Dirección de Reasentamientos de la Caja de Vivienda Popular"/>
    <s v="1. Contratación directa"/>
    <n v="80161504"/>
    <n v="4000000"/>
    <n v="4.25"/>
    <n v="19333333"/>
    <s v="JULIO "/>
    <s v="JULIO "/>
    <s v="DIRECCIÓN DE REASENTAMIENTOS"/>
    <s v="GERMAN ALBERTO HERNANDEZ PRIETO"/>
    <s v="DIRECCIÓN DE REASENTAMIENTOS"/>
    <d v="2024-07-17T00:00:00"/>
    <n v="202412000059053"/>
    <s v="02 - Creación de Nueva Línea "/>
    <s v="de la líneas 02 y 80 recursos por $19,333,333"/>
    <d v="2024-07-22T00:00:00"/>
    <s v="THAR-065"/>
    <d v="2024-07-22T00:00:00"/>
    <n v="19333333"/>
    <n v="0"/>
    <n v="1202"/>
    <d v="2024-07-26T00:00:00"/>
    <n v="19333333"/>
    <n v="0"/>
    <m/>
    <m/>
    <m/>
    <n v="19333333"/>
    <m/>
    <n v="0"/>
    <n v="19333333"/>
    <m/>
    <m/>
    <m/>
    <m/>
  </r>
  <r>
    <n v="123"/>
    <s v="0134-123"/>
    <s v="O230117400220240134"/>
    <s v="Traslado de hogares localizados en zonas de alto riesgo no mitigable en Bogotá D.C."/>
    <s v="Reasentar 2.000 Hogares ubicados en zonas de alto riesgo no mitigable y/o las ordenadas mediante actos administrativos o sentencias judiciales"/>
    <s v="1. Reasentar de manera definitiva 1,450.00 hogares localizados en zonas de alto riesgo no mitigable o los ordenados mediante sentencia judicial o acto administrativo."/>
    <s v="PM/0208/0102/40020390134"/>
    <s v="O232020200881219 Servicios de investigación básica en otras ciencias sociales y humanidades"/>
    <s v="1-100-F001 VA-Recursos distrito"/>
    <s v="Prestar servicios profesionales, desde el componente social, apoyando el seguimiento, verificación, control, acompañamiento y demás actuaciones requeridas dentro de las etapas del proceso social de Reasentamiento de la Dirección de Reasentamientos de la Caja de Vivienda Popular."/>
    <s v="1. Contratación directa"/>
    <n v="93141500"/>
    <n v="7485000"/>
    <n v="5"/>
    <n v="37425000"/>
    <s v="JULIO "/>
    <s v="AGOSTO"/>
    <s v="DIRECCIÓN DE REASENTAMIENTOS"/>
    <s v="GERMAN ALBERTO HERNANDEZ PRIETO"/>
    <s v="DIRECCIÓN DE REASENTAMIENTOS"/>
    <d v="2024-07-26T00:00:00"/>
    <n v="202412000062673"/>
    <s v="01 - Viabilización de Línea"/>
    <s v="Recusos de línea 2 $35.276.667) y 62 $2.148.333"/>
    <d v="2024-07-30T00:00:00"/>
    <s v="THAR-115"/>
    <d v="2024-07-30T00:00:00"/>
    <n v="37425000"/>
    <n v="0"/>
    <n v="1338"/>
    <d v="2024-07-31T00:00:00"/>
    <n v="37425000"/>
    <n v="0"/>
    <m/>
    <m/>
    <m/>
    <n v="37425000"/>
    <m/>
    <n v="0"/>
    <n v="37425000"/>
    <m/>
    <m/>
    <m/>
    <m/>
  </r>
  <r>
    <n v="124"/>
    <s v="0134-124"/>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90134"/>
    <s v="O232020200883212 Servicios de arquitectura para proyectos de construcciones residenciales"/>
    <s v="1-100-F001 VA-Recursos distrito"/>
    <s v="Prestar servicios profesionales a la Dirección de Reasentamientos, apoyando la formulación de estrategias y lineamientos para la ejecucion, seguimiento y control de la gestión técnica dento del proceso de Reasentamiento."/>
    <s v="1. Contratación directa"/>
    <n v="81101500"/>
    <n v="9710000"/>
    <n v="5"/>
    <n v="48550000"/>
    <s v="JULIO "/>
    <s v="AGOSTO"/>
    <s v="DIRECCIÓN DE REASENTAMIENTOS"/>
    <s v="GERMAN ALBERTO HERNANDEZ PRIETO"/>
    <s v="DIRECCIÓN DE REASENTAMIENTOS"/>
    <d v="2024-07-26T00:00:00"/>
    <n v="202412000062673"/>
    <s v="01 - Viabilización de Línea"/>
    <s v="Recursos de línea 13 $ 15.000.000 y 18 $33.550.000"/>
    <d v="2024-07-30T00:00:00"/>
    <s v="THAR-116"/>
    <d v="2024-07-30T00:00:00"/>
    <n v="48550000"/>
    <n v="0"/>
    <n v="1339"/>
    <d v="2024-07-31T00:00:00"/>
    <n v="48550000"/>
    <n v="0"/>
    <m/>
    <m/>
    <m/>
    <n v="48550000"/>
    <m/>
    <n v="0"/>
    <n v="48550000"/>
    <m/>
    <m/>
    <m/>
    <m/>
  </r>
  <r>
    <n v="125"/>
    <s v="0134-125"/>
    <s v="O230117400220240134"/>
    <s v="Traslado de hogares localizados en zonas de alto riesgo no mitigable en Bogotá D.C."/>
    <s v="Reasentar 2.000 Hogares ubicados en zonas de alto riesgo no mitigable y/o las ordenadas mediante actos administrativos o sentencias judiciales"/>
    <s v="4. Ejecutar el 100% de las actividades del programa de reasentamiento mediante las acciones establecidas en el Decreto 330 de 2020 y en la Resolución 2073 del 26 de mayo de 2021."/>
    <s v="PM/0208/0102/40020390134"/>
    <s v="O232020200883115 Servicios de consultoría en gestión administrativa"/>
    <s v="1-100-F001 VA-Recursos distrito"/>
    <s v="Prestar servicios profesionales para modelar, planear, desarrollar, implementar y proponer soluciones informáticas que optimice y fortalezca la plataforma tecnológica y el sistema de información misional del proceso de Reasentamientos."/>
    <s v="1. Contratación directa"/>
    <n v="81111500"/>
    <n v="8000000"/>
    <n v="3"/>
    <n v="24000000"/>
    <s v="JULIO "/>
    <s v="JULIO "/>
    <s v="DIRECCIÓN DE REASENTAMIENTOS"/>
    <s v="GERMAN ALBERTO HERNANDEZ PRIETO"/>
    <s v="DIRECCIÓN DE REASENTAMIENTOS"/>
    <d v="2024-07-26T00:00:00"/>
    <n v="202412000062673"/>
    <s v="01 - Viabilización de Línea"/>
    <s v="Recursos de linea 13 $16,000,000 y 69 $8,000,000"/>
    <d v="2024-07-30T00:00:00"/>
    <s v="THAR-117"/>
    <d v="2024-07-30T00:00:00"/>
    <n v="24000000"/>
    <n v="0"/>
    <n v="1340"/>
    <d v="2024-07-31T00:00:00"/>
    <n v="24000000"/>
    <n v="0"/>
    <m/>
    <m/>
    <m/>
    <n v="24000000"/>
    <m/>
    <n v="0"/>
    <n v="24000000"/>
    <m/>
    <m/>
    <m/>
    <m/>
  </r>
  <r>
    <n v="126"/>
    <s v="0134-126"/>
    <s v="O230117400220240134"/>
    <s v="Traslado de hogares localizados en zonas de alto riesgo no mitigable en Bogotá D.C."/>
    <s v="Reasentar 2.000 Hogares ubicados en zonas de alto riesgo no mitigable y/o las ordenadas mediante actos administrativos o sentencias judiciales"/>
    <s v="3. Adecuar, demarcar y señalizar 20,000.00 metros cuadrados pertenecientes al área de los predios desocupados en desarrollo del proceso de reasentamientos por alto riesgo no mitigable, acorde a la delegación establecida en el Artículo 387 del Decreto 555 de 2021 del POT."/>
    <s v="PM/0208/0102/40020390134"/>
    <s v="O232020200883990 Otros servicios profesionales, técnicos y empresariales n.c.p."/>
    <s v="1-100-F001 VA-Recursos distrito"/>
    <s v="Prestar servicios profesionales a la Dirección de Reasentamientos, apoyando la formulación de estrategias y lineamientos para la ejecucion, seguimiento y control de la gestión técnica dentro del proceso de Reasentamiento."/>
    <s v="1. Contratación directa"/>
    <n v="81101500"/>
    <n v="4280000"/>
    <n v="5"/>
    <n v="21400000"/>
    <s v="AGOSTO"/>
    <s v="AGOSTO"/>
    <s v="DIRECCIÓN DE REASENTAMIENTOS"/>
    <s v="GERMAN ALBERTO HERNANDEZ PRIETO"/>
    <s v="DIRECCIÓN DE REASENTAMIENTOS"/>
    <d v="2024-07-26T00:00:00"/>
    <n v="202412000062673"/>
    <s v="01 - Viabilización de Línea"/>
    <s v="Recurso de líneas de la líneas 13 y  95"/>
    <d v="2024-07-30T00:00:00"/>
    <s v="THAR-118"/>
    <d v="2024-07-30T00:00:00"/>
    <n v="21400000"/>
    <n v="0"/>
    <n v="1341"/>
    <d v="2024-07-31T00:00:00"/>
    <n v="21400000"/>
    <n v="0"/>
    <m/>
    <m/>
    <m/>
    <n v="21400000"/>
    <m/>
    <n v="0"/>
    <n v="21400000"/>
    <m/>
    <m/>
    <m/>
    <m/>
  </r>
  <r>
    <n v="1"/>
    <s v="0191-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de apoyo transversal en las actividades de la OAP, en el acompañamiento técnico en la formulación, actualización y seguimiento de los proyectos de inversión asignados y a la plataforma estratégica de la entidad."/>
    <s v="1. Contratación directa"/>
    <n v="80101504"/>
    <n v="9500000"/>
    <n v="6"/>
    <n v="52883332"/>
    <s v="AGOSTO"/>
    <s v="AGOSTO"/>
    <s v="DIRECCIÓN DE GESTIÓN CORPORATIVA"/>
    <s v="MARTHA JANETH CARREÑO LIZARAZO"/>
    <s v="Oficina Asesora de Planeación"/>
    <m/>
    <m/>
    <m/>
    <m/>
    <m/>
    <m/>
    <m/>
    <m/>
    <n v="52883332"/>
    <m/>
    <m/>
    <m/>
    <n v="0"/>
    <m/>
    <m/>
    <m/>
    <n v="0"/>
    <m/>
    <n v="0"/>
    <n v="52883332"/>
    <m/>
    <m/>
    <m/>
    <m/>
  </r>
  <r>
    <n v="2"/>
    <s v="0191-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los servicios profesionales para apoyar y asesorar a la Dirección General de la Caja de Vivienda Popular, desde la perspectiva técnica, en la evaluación, seguimiento, formulación y estructuración de los procesos, programas y proyectos que lidera la entidad, de acuerdo con lo establecido en el Plan de Desarrollo de la Ciudad y sus objetivos misionales."/>
    <s v="1. Contratación directa"/>
    <n v="80161500"/>
    <n v="15000000"/>
    <n v="6"/>
    <n v="83500000"/>
    <s v="AGOSTO"/>
    <s v="AGOSTO"/>
    <s v="DIRECCIÓN DE GESTIÓN CORPORATIVA"/>
    <s v="MARTHA JANETH CARREÑO LIZARAZO"/>
    <s v="Oficina Asesora de Planeación"/>
    <d v="2024-07-23T00:00:00"/>
    <n v="202417000060953"/>
    <s v="01 - Viabilización de Línea"/>
    <s v="N/A"/>
    <d v="2024-07-23T00:00:00"/>
    <s v="FOR-038"/>
    <d v="2024-07-23T00:00:00"/>
    <n v="83500000"/>
    <n v="0"/>
    <n v="1282"/>
    <d v="2024-07-25T00:00:00"/>
    <n v="83500000"/>
    <n v="0"/>
    <m/>
    <m/>
    <m/>
    <n v="83500000"/>
    <m/>
    <n v="0"/>
    <n v="83500000"/>
    <m/>
    <m/>
    <m/>
    <m/>
  </r>
  <r>
    <n v="3"/>
    <s v="0191-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para apoyar a la Officina Asesora de Planeación,  en la programación, seguimiento, evaluación y monitoreo de los proyectos de inversión de la CVP, la gestión de los sistemas de información establecidos para tal fin, y la elaboración de informes periódicos."/>
    <s v="1. Contratación directa"/>
    <n v="80101504"/>
    <n v="8200000"/>
    <n v="6"/>
    <n v="49200000"/>
    <s v="JULIO"/>
    <s v="JULIO"/>
    <s v="DIRECCIÓN DE GESTIÓN CORPORATIVA"/>
    <s v="MARTHA JANETH CARREÑO LIZARAZO"/>
    <s v="Oficina Asesora de Planeación"/>
    <d v="2024-07-12T00:00:00"/>
    <n v="202417000058443"/>
    <s v="01 - Viabilización de Línea"/>
    <s v="N/A"/>
    <d v="2024-07-12T00:00:00"/>
    <s v="FOR-001"/>
    <d v="2024-07-12T00:00:00"/>
    <n v="49200000"/>
    <n v="0"/>
    <n v="873"/>
    <d v="2024-07-17T00:00:00"/>
    <n v="49200000"/>
    <n v="0"/>
    <n v="3216"/>
    <d v="2024-07-23T00:00:00"/>
    <n v="49200000"/>
    <n v="0"/>
    <n v="0"/>
    <n v="49200000"/>
    <n v="0"/>
    <s v="CONTRATO DE PRESTACION DE SERVICIOS PROFESIONALES"/>
    <n v="471"/>
    <s v="YEIMY YOLANDA MARIN BARRERO"/>
    <m/>
  </r>
  <r>
    <n v="4"/>
    <s v="0191-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 "/>
    <s v="1. Contratación directa"/>
    <n v="80101504"/>
    <n v="7000000.0598802399"/>
    <n v="6"/>
    <n v="38966667"/>
    <s v="AGOSTO"/>
    <s v="AGOSTO"/>
    <s v="DIRECCIÓN DE GESTIÓN CORPORATIVA"/>
    <s v="MARTHA JANETH CARREÑO LIZARAZO"/>
    <s v="Oficina Asesora de Planeación"/>
    <d v="2024-07-31T00:00:00"/>
    <n v="202417000063633"/>
    <s v="01 - Viabilización de Línea"/>
    <s v="N/A"/>
    <d v="2024-07-31T00:00:00"/>
    <s v="FOR-085"/>
    <d v="2024-07-30T00:00:00"/>
    <n v="38966667"/>
    <n v="0"/>
    <n v="1319"/>
    <d v="2024-07-31T00:00:00"/>
    <n v="38966667"/>
    <n v="0"/>
    <m/>
    <m/>
    <m/>
    <n v="38966667"/>
    <m/>
    <n v="0"/>
    <n v="38966667"/>
    <m/>
    <m/>
    <m/>
    <m/>
  </r>
  <r>
    <n v="5"/>
    <s v="0191-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para apoyar a la OAP en las acciones de formulación, implementación, seguimiento, reporte y mejoramiento del MIPG de la entidad; en la actualización, ejecución y seguimiento de la Política y herramientas de Gestión del Riesgo; así como en la consolidación monitoreo del PTEP de la vigencia"/>
    <s v="1. Contratación directa"/>
    <n v="80101504"/>
    <n v="8553000"/>
    <n v="6"/>
    <n v="47611700"/>
    <s v="AGOSTO"/>
    <s v="AGOSTO"/>
    <s v="DIRECCIÓN DE GESTIÓN CORPORATIVA"/>
    <s v="MARTHA JANETH CARREÑO LIZARAZO"/>
    <s v="Oficina Asesora de Planeación"/>
    <d v="2024-07-31T00:00:00"/>
    <n v="202417000063633"/>
    <s v="01 - Viabilización de Línea"/>
    <s v="N/A"/>
    <d v="2024-07-31T00:00:00"/>
    <s v="FOR-086"/>
    <d v="2024-07-30T00:00:00"/>
    <n v="47611700"/>
    <n v="0"/>
    <n v="1321"/>
    <d v="2024-07-31T00:00:00"/>
    <n v="47611700"/>
    <n v="0"/>
    <m/>
    <m/>
    <m/>
    <n v="47611700"/>
    <m/>
    <n v="0"/>
    <n v="47611700"/>
    <m/>
    <m/>
    <m/>
    <m/>
  </r>
  <r>
    <n v="6"/>
    <s v="0191-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de apoyo a la gestión para realizar actividades administrativas y documentales de la Oficina Asesora de Planeación."/>
    <s v="1. Contratación directa"/>
    <n v="80111600"/>
    <n v="3199999.7604790418"/>
    <n v="6"/>
    <n v="17813332"/>
    <s v="AGOSTO"/>
    <s v="AGOSTO"/>
    <s v="DIRECCIÓN DE GESTIÓN CORPORATIVA"/>
    <s v="MARTHA JANETH CARREÑO LIZARAZO"/>
    <s v="Oficina Asesora de Planeación"/>
    <d v="2024-07-31T00:00:00"/>
    <n v="202417000063633"/>
    <s v="01 - Viabilización de Línea"/>
    <s v="N/A"/>
    <d v="2024-07-31T00:00:00"/>
    <s v="FOR-087"/>
    <d v="2024-07-30T00:00:00"/>
    <n v="17813332"/>
    <n v="0"/>
    <n v="1326"/>
    <d v="2024-07-31T00:00:00"/>
    <n v="17813332"/>
    <n v="0"/>
    <m/>
    <m/>
    <m/>
    <n v="17813332"/>
    <m/>
    <n v="0"/>
    <n v="17813332"/>
    <m/>
    <m/>
    <m/>
    <m/>
  </r>
  <r>
    <n v="7"/>
    <s v="0191-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para el desarrollo de las actividades de implementación y seguimiento del Plan Institucional de Gestión Ambiental- PIGA y el Plan de Acción Cuatrienal Ambiental PACA, de acuerdo con los lineamientos del Sistema de Gestión Ambiental de la entidad"/>
    <s v="1. Contratación directa"/>
    <n v="80101504"/>
    <n v="4700000"/>
    <n v="6"/>
    <n v="27996332"/>
    <s v="JULIO"/>
    <s v="JULIO"/>
    <s v="DIRECCIÓN DE GESTIÓN CORPORATIVA"/>
    <s v="MARTHA JANETH CARREÑO LIZARAZO"/>
    <s v="Oficina Asesora de Planeación"/>
    <d v="2024-07-19T00:00:00"/>
    <n v="202417000059373"/>
    <s v="01 - Viabilización de Línea"/>
    <s v="N/A"/>
    <d v="2024-07-19T00:00:00"/>
    <s v="FOR-027"/>
    <d v="2024-07-19T00:00:00"/>
    <n v="27886667"/>
    <n v="109665"/>
    <n v="1046"/>
    <d v="2024-07-22T00:00:00"/>
    <n v="27886667"/>
    <n v="0"/>
    <n v="3330"/>
    <d v="2024-07-30T00:00:00"/>
    <n v="27886667"/>
    <n v="0"/>
    <n v="0"/>
    <n v="27886667"/>
    <n v="109665"/>
    <s v="CONTRATO DE PRESTACION DE SERVICIOS PROFESIONALES"/>
    <n v="534"/>
    <s v="ANGIE LORENA GARCIA VERA"/>
    <m/>
  </r>
  <r>
    <n v="8"/>
    <s v="0191-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para apoyar a la Oficina Asesora de Planeación en la implementación de la estrategia de rendición de cuentas permanente y participación ciudadana, enfocada en el fortalecimiento de las políticas de transparencia e integridad, y la implementación de políticas públicas del sector, transversales y poblacionales."/>
    <s v="1. Contratación directa"/>
    <n v="80101504"/>
    <n v="50100000"/>
    <n v="6"/>
    <n v="50100000"/>
    <s v="AGOSTO"/>
    <s v="AGOSTO"/>
    <s v="DIRECCIÓN DE GESTIÓN CORPORATIVA"/>
    <s v="MARTHA JANETH CARREÑO LIZARAZO"/>
    <s v="Oficina Asesora de Planeación"/>
    <d v="2024-07-31T00:00:00"/>
    <n v="202417000063633"/>
    <s v="01 - Viabilización de Línea"/>
    <s v="N/A"/>
    <d v="2024-07-31T00:00:00"/>
    <s v="FOR-088"/>
    <d v="2024-07-30T00:00:00"/>
    <n v="50100000"/>
    <n v="0"/>
    <n v="1330"/>
    <d v="2024-07-31T00:00:00"/>
    <n v="50100000"/>
    <n v="0"/>
    <m/>
    <m/>
    <m/>
    <n v="50100000"/>
    <m/>
    <n v="0"/>
    <n v="50100000"/>
    <m/>
    <m/>
    <m/>
    <m/>
  </r>
  <r>
    <n v="9"/>
    <s v="0191-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en la OAP para realizar el seguimiento al cumplimiento del PTEP, así como apoyar el mantenimiento del Sistema de Gestión de Calidad en el marco del MIPG y la implementación de las estrategias de racionalización de trámites."/>
    <s v="1. Contratación directa"/>
    <n v="80101504"/>
    <n v="8553000"/>
    <s v="5 Meses y 17 días"/>
    <n v="47611700"/>
    <s v="AGOSTO"/>
    <s v="AGOSTO"/>
    <s v="DIRECCIÓN DE GESTIÓN CORPORATIVA"/>
    <s v="MARTHA JANETH CARREÑO LIZARAZO"/>
    <s v="Oficina Asesora de Planeación"/>
    <d v="2024-07-26T00:00:00"/>
    <n v="202417000062303"/>
    <s v="03 - Modificación de Línea"/>
    <s v="N/A"/>
    <d v="2024-07-26T00:00:00"/>
    <s v="FOR-089"/>
    <d v="2024-07-30T00:00:00"/>
    <n v="47611700"/>
    <n v="0"/>
    <n v="1333"/>
    <d v="2024-07-31T00:00:00"/>
    <n v="47611700"/>
    <n v="0"/>
    <m/>
    <m/>
    <m/>
    <n v="47611700"/>
    <m/>
    <n v="0"/>
    <n v="47611700"/>
    <m/>
    <m/>
    <m/>
    <m/>
  </r>
  <r>
    <n v="10"/>
    <s v="0191-1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2. Afianzar el 100 % de la prestación de los servicios administrativos que permitan la operativIdad del funcionamiento en las áreas o dependencias de la entidad."/>
    <s v="PM/0208/0102/45990160191- PM/0208/0103/45990160191- PM/0208/0104/45990160191-PM/0208/0105/45990160191- PM/0208/0106/45990160191"/>
    <s v="O232020200885970 Servicios de mantenimiento y cuidado del paisaje"/>
    <s v="1-100-F001 VA-Recursos distrito"/>
    <s v="Prestar el servicio de mantenimiento de los jardines verticales existentes en la la sede principal de la Caja de la Vivienda Popular."/>
    <s v="7. Mínima cuantía"/>
    <s v="70111703;72102902"/>
    <n v="15000000"/>
    <n v="1"/>
    <n v="15000000"/>
    <s v="AGOSTO"/>
    <s v="AGOSTO"/>
    <s v="DIRECCIÓN DE GESTIÓN CORPORATIVA"/>
    <s v="MARTHA JANETH CARREÑO LIZARAZO"/>
    <s v="Oficina Asesora de Planeación"/>
    <m/>
    <m/>
    <m/>
    <m/>
    <m/>
    <m/>
    <m/>
    <m/>
    <n v="15000000"/>
    <m/>
    <m/>
    <m/>
    <n v="0"/>
    <m/>
    <m/>
    <m/>
    <n v="0"/>
    <m/>
    <n v="0"/>
    <n v="15000000"/>
    <m/>
    <m/>
    <m/>
    <m/>
  </r>
  <r>
    <n v="11"/>
    <s v="0191-1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2. Afianzar el 100 % de la prestación de los servicios administrativos que permitan la operativIdad del funcionamiento en las áreas o dependencias de la entidad."/>
    <s v="PM/0208/0102/45990160191- PM/0208/0103/45990160191- PM/0208/0104/45990160191-PM/0208/0105/45990160191- PM/0208/0106/45990160191"/>
    <s v="O232020200886312 Servicios de distribución de electricidad (a comisión o por contrato)"/>
    <s v="1-100-F001 VA-Recursos distrito"/>
    <s v="Prestar el servicio de mantenimiento del sistema fotovoltaico existente en la  sede principal de la Caja de la Vivienda Popular"/>
    <s v="7. Mínima cuantía"/>
    <s v="30191800;56111600; 26131507;32101600"/>
    <n v="9000000"/>
    <n v="1"/>
    <n v="9000000"/>
    <s v="AGOSTO"/>
    <s v="AGOSTO"/>
    <s v="DIRECCIÓN DE GESTIÓN CORPORATIVA"/>
    <s v="MARTHA JANETH CARREÑO LIZARAZO"/>
    <s v="Oficina Asesora de Planeación"/>
    <m/>
    <m/>
    <m/>
    <m/>
    <m/>
    <m/>
    <m/>
    <m/>
    <n v="9000000"/>
    <m/>
    <m/>
    <m/>
    <n v="0"/>
    <m/>
    <m/>
    <m/>
    <n v="0"/>
    <m/>
    <n v="0"/>
    <n v="9000000"/>
    <m/>
    <m/>
    <m/>
    <m/>
  </r>
  <r>
    <n v="12"/>
    <s v="0191-1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profesionales para desarrollar procesos, administrativos y organizacionales de la Caja de la Vivienda Popular"/>
    <s v="1. Contratación directa"/>
    <n v="80161500"/>
    <n v="7000000"/>
    <n v="5"/>
    <n v="35000000"/>
    <s v="AGOSTO"/>
    <s v="AGOSTO"/>
    <s v="DIRECCIÓN DE GESTIÓN CORPORATIVA"/>
    <s v="MARTHA JANETH CARREÑO LIZARAZO"/>
    <s v="Direccion de Gestion Corporativa"/>
    <d v="2024-07-31T00:00:00"/>
    <n v="202417000063573"/>
    <s v="01 - Viabilización de Línea"/>
    <s v="N/A"/>
    <d v="2024-08-01T00:00:00"/>
    <s v="FOR-098"/>
    <d v="2024-08-01T00:00:00"/>
    <n v="35000000"/>
    <n v="0"/>
    <m/>
    <m/>
    <m/>
    <n v="35000000"/>
    <m/>
    <m/>
    <m/>
    <n v="0"/>
    <m/>
    <n v="0"/>
    <n v="35000000"/>
    <m/>
    <m/>
    <m/>
    <m/>
  </r>
  <r>
    <n v="13"/>
    <s v="0191-1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de apoyo a la gestion en el desarrollo de las actividades relacionadas con el procedimiento de archivo de la direccion de gestion corporativa  de la Caja de la Vivienda Popular"/>
    <s v="1. Contratación directa"/>
    <n v="80161500"/>
    <n v="3000000"/>
    <n v="6"/>
    <n v="16700000"/>
    <s v="AGOSTO"/>
    <s v="AGOSTO"/>
    <s v="DIRECCIÓN DE GESTIÓN CORPORATIVA"/>
    <s v="MARTHA JANETH CARREÑO LIZARAZO"/>
    <s v="Direccion de Gestion Corporativa"/>
    <d v="2024-07-31T00:00:00"/>
    <n v="202417000062893"/>
    <s v="01 - Viabilización de Línea"/>
    <s v="N/A"/>
    <d v="2024-07-31T00:00:00"/>
    <s v="FOR-068"/>
    <d v="2024-07-30T00:00:00"/>
    <n v="16700000"/>
    <n v="0"/>
    <n v="1360"/>
    <d v="2024-07-31T00:00:00"/>
    <n v="16700000"/>
    <n v="0"/>
    <m/>
    <m/>
    <m/>
    <n v="16700000"/>
    <m/>
    <n v="0"/>
    <n v="16700000"/>
    <m/>
    <m/>
    <m/>
    <m/>
  </r>
  <r>
    <n v="14"/>
    <s v="0191-1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la Dirección de Gestión Corporativa, apoyar las gestiones orientadas al cumplimiento de los lineamientos que regulan la atención del servicio a la ciudadanía a cargo de la Caja de Vivienda Popular."/>
    <s v="1. Contratación directa"/>
    <n v="80161500"/>
    <n v="8000000"/>
    <n v="6"/>
    <n v="44533333"/>
    <s v="AGOSTO"/>
    <s v="AGOSTO"/>
    <s v="DIRECCIÓN DE GESTIÓN CORPORATIVA"/>
    <s v="MARTHA JANETH CARREÑO LIZARAZO"/>
    <s v="Direccion de Gestion Corporativa"/>
    <d v="2024-07-31T00:00:00"/>
    <n v="202417000062893"/>
    <s v="01 - Viabilización de Línea"/>
    <s v="N/A"/>
    <d v="2024-07-31T00:00:00"/>
    <s v="FOR-069"/>
    <d v="2024-07-30T00:00:00"/>
    <n v="44533333"/>
    <n v="0"/>
    <n v="1380"/>
    <d v="2024-07-31T00:00:00"/>
    <n v="44533333"/>
    <n v="0"/>
    <m/>
    <m/>
    <m/>
    <n v="44533333"/>
    <m/>
    <n v="0"/>
    <n v="44533333"/>
    <m/>
    <m/>
    <m/>
    <m/>
  </r>
  <r>
    <n v="15"/>
    <s v="0191-1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la revisión, elaboración, control y articulación de los procesos a cargo de la Dirección de Gestión Corporativa."/>
    <s v="1. Contratación directa"/>
    <n v="80161500"/>
    <n v="9500000"/>
    <n v="6"/>
    <n v="52883333"/>
    <s v="AGOSTO"/>
    <s v="AGOSTO"/>
    <s v="DIRECCIÓN DE GESTIÓN CORPORATIVA"/>
    <s v="MARTHA JANETH CARREÑO LIZARAZO"/>
    <s v="Direccion de Gestion Corporativa"/>
    <d v="2024-07-31T00:00:00"/>
    <n v="202417000062893"/>
    <s v="01 - Viabilización de Línea"/>
    <s v="N/A"/>
    <d v="2024-07-31T00:00:00"/>
    <s v="FOR-070"/>
    <d v="2024-07-30T00:00:00"/>
    <n v="52883333"/>
    <n v="0"/>
    <n v="1351"/>
    <d v="2024-07-31T00:00:00"/>
    <n v="52883333"/>
    <n v="0"/>
    <m/>
    <m/>
    <m/>
    <n v="52883333"/>
    <m/>
    <n v="0"/>
    <n v="52883333"/>
    <m/>
    <m/>
    <m/>
    <m/>
  </r>
  <r>
    <n v="16"/>
    <s v="0191-1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la realización de las actividades asociadas con los trámites que se deban adelantar en la etapa precontractual, pagos de contratos y manejo de los sistemas de información utilizados por la Dirección de Gestión Corporativa."/>
    <s v="1. Contratación directa"/>
    <n v="80161500"/>
    <n v="8500000"/>
    <n v="6"/>
    <n v="47316667"/>
    <s v="AGOSTO"/>
    <s v="   "/>
    <s v="DIRECCIÓN DE GESTIÓN CORPORATIVA"/>
    <s v="MARTHA JANETH CARREÑO LIZARAZO"/>
    <s v="Direccion de Gestion Corporativa"/>
    <d v="2024-07-31T00:00:00"/>
    <n v="202417000062893"/>
    <s v="01 - Viabilización de Línea"/>
    <s v="N/A"/>
    <d v="2024-07-31T00:00:00"/>
    <s v="FOR-071"/>
    <d v="2024-07-30T00:00:00"/>
    <n v="47316667"/>
    <n v="0"/>
    <n v="1364"/>
    <d v="2024-07-31T00:00:00"/>
    <n v="47316667"/>
    <n v="0"/>
    <m/>
    <m/>
    <m/>
    <n v="47316667"/>
    <m/>
    <n v="0"/>
    <n v="47316667"/>
    <m/>
    <m/>
    <m/>
    <m/>
  </r>
  <r>
    <n v="17"/>
    <s v="0191-1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para el desarrollo de las actividades administrativas relacionadas con los procesos a cargo de la Dirección de Gestión Corporativa."/>
    <s v="1. Contratación directa"/>
    <n v="80161500"/>
    <n v="6500000"/>
    <n v="6"/>
    <n v="36183333"/>
    <s v="AGOSTO"/>
    <s v="AGOSTO"/>
    <s v="DIRECCIÓN DE GESTIÓN CORPORATIVA"/>
    <s v="MARTHA JANETH CARREÑO LIZARAZO"/>
    <s v="Direccion de Gestion Corporativa"/>
    <d v="2024-07-31T00:00:00"/>
    <n v="202417000062893"/>
    <s v="01 - Viabilización de Línea"/>
    <s v="N/A"/>
    <d v="2024-07-31T00:00:00"/>
    <s v="FOR-072"/>
    <d v="2024-07-30T00:00:00"/>
    <n v="36183333"/>
    <n v="0"/>
    <n v="1354"/>
    <d v="2024-07-31T00:00:00"/>
    <n v="36183333"/>
    <n v="0"/>
    <m/>
    <m/>
    <m/>
    <n v="36183333"/>
    <m/>
    <n v="0"/>
    <n v="36183333"/>
    <m/>
    <m/>
    <m/>
    <m/>
  </r>
  <r>
    <n v="18"/>
    <s v="0191-1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desarrollar procedimientos relacionados con los procesos a cargo de la Dirección de Gestión Corporativa."/>
    <s v="1. Contratación directa"/>
    <n v="80161500"/>
    <n v="7000000"/>
    <n v="6"/>
    <n v="38966667"/>
    <s v="AGOSTO"/>
    <s v="AGOSTO"/>
    <s v="DIRECCIÓN DE GESTIÓN CORPORATIVA"/>
    <s v="MARTHA JANETH CARREÑO LIZARAZO"/>
    <s v="Direccion de Gestion Corporativa"/>
    <d v="2024-07-31T00:00:00"/>
    <n v="202417000062893"/>
    <s v="01 - Viabilización de Línea"/>
    <s v="N/A"/>
    <d v="2024-07-31T00:00:00"/>
    <s v="FOR-073"/>
    <d v="2024-07-30T00:00:00"/>
    <n v="38966667"/>
    <n v="0"/>
    <n v="1359"/>
    <d v="2024-07-31T00:00:00"/>
    <n v="38966667"/>
    <n v="0"/>
    <m/>
    <m/>
    <m/>
    <n v="38966667"/>
    <m/>
    <n v="0"/>
    <n v="38966667"/>
    <m/>
    <m/>
    <m/>
    <m/>
  </r>
  <r>
    <n v="19"/>
    <s v="0191-1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brindar acompañamiento técnico en el marco de los procesos de contratación de obra e interventoría y gestión de bienes inmuebles de la entidad"/>
    <s v="1. Contratación directa"/>
    <n v="81101500"/>
    <n v="11597222.166666666"/>
    <n v="6"/>
    <n v="69583333"/>
    <s v="AGOSTO"/>
    <s v="AGOSTO"/>
    <s v="DIRECCIÓN DE GESTIÓN CORPORATIVA"/>
    <s v="MARTHA JANETH CARREÑO LIZARAZO"/>
    <s v="Direccion de Gestion Corporativa"/>
    <d v="2024-07-31T00:00:00"/>
    <n v="202417000062893"/>
    <s v="01 - Viabilización de Línea"/>
    <s v="N/A"/>
    <d v="2024-07-31T00:00:00"/>
    <s v="FOR-074"/>
    <d v="2024-07-30T00:00:00"/>
    <n v="69583333"/>
    <n v="0"/>
    <n v="1356"/>
    <d v="2024-07-31T00:00:00"/>
    <n v="69583333"/>
    <n v="0"/>
    <m/>
    <m/>
    <m/>
    <n v="69583333"/>
    <m/>
    <n v="0"/>
    <n v="69583333"/>
    <m/>
    <m/>
    <m/>
    <m/>
  </r>
  <r>
    <n v="20"/>
    <s v="0191-2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para apoyar la planeación, gestión, seguimiento, ejecución y evaluación e informes del proceso de Servicio al Ciudadano."/>
    <s v="1. Contratación directa"/>
    <n v="80101702"/>
    <n v="7500000"/>
    <n v="6"/>
    <n v="41750000"/>
    <s v="AGOSTO"/>
    <s v="AGOSTO"/>
    <s v="DIRECCIÓN DE GESTIÓN CORPORATIVA"/>
    <s v="MARTHA JANETH CARREÑO LIZARAZO"/>
    <s v="Direccion de Gestion Corporativa"/>
    <d v="2024-07-31T00:00:00"/>
    <n v="202417000062893"/>
    <s v="01 - Viabilización de Línea"/>
    <s v="N/A"/>
    <d v="2024-07-31T00:00:00"/>
    <s v="FOR-075"/>
    <d v="2024-07-30T00:00:00"/>
    <n v="41750000"/>
    <n v="0"/>
    <n v="1343"/>
    <d v="2024-07-31T00:00:00"/>
    <n v="41750000"/>
    <n v="0"/>
    <m/>
    <m/>
    <m/>
    <n v="41750000"/>
    <m/>
    <n v="0"/>
    <n v="41750000"/>
    <m/>
    <m/>
    <m/>
    <m/>
  </r>
  <r>
    <n v="21"/>
    <s v="0191-2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especializados para asesorar jurídicamente a la Dirección General en los asuntos que requiera la Caja de la Vivienda Popular para el desarrollo de sus proyectos misionales"/>
    <s v="1. Contratación directa"/>
    <n v="80121704"/>
    <n v="10000000"/>
    <n v="6"/>
    <n v="55666667"/>
    <s v="AGOSTO"/>
    <s v="AGOSTO"/>
    <s v="DIRECCIÓN DE GESTIÓN CORPORATIVA"/>
    <s v="MARTHA JANETH CARREÑO LIZARAZO"/>
    <s v="Direccion de Gestion Corporativa"/>
    <d v="2024-07-23T00:00:00"/>
    <n v="202417000060953"/>
    <s v="01 - Viabilización de Línea"/>
    <s v="N/A"/>
    <d v="2024-07-23T00:00:00"/>
    <s v="FOR-054"/>
    <d v="2024-07-30T00:00:00"/>
    <n v="55666667"/>
    <n v="0"/>
    <n v="1315"/>
    <d v="2024-07-30T00:00:00"/>
    <n v="55666667"/>
    <n v="0"/>
    <m/>
    <m/>
    <m/>
    <n v="55666667"/>
    <m/>
    <n v="0"/>
    <n v="55666667"/>
    <m/>
    <m/>
    <m/>
    <m/>
  </r>
  <r>
    <n v="22"/>
    <s v="0191-2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de asesoría, acompañamiento, control y seguimiento jurídico los temas transversales y misionales que son competencia de la Dirección General."/>
    <s v="1. Contratación directa"/>
    <n v="80121704"/>
    <n v="15000000"/>
    <n v="6"/>
    <n v="83500000"/>
    <s v="AGOSTO"/>
    <s v="AGOSTO"/>
    <s v="DIRECCIÓN DE GESTIÓN CORPORATIVA"/>
    <s v="MARTHA JANETH CARREÑO LIZARAZO"/>
    <s v="Direccion de Gestion Corporativa"/>
    <d v="2024-07-23T00:00:00"/>
    <n v="202417000060953"/>
    <s v="01 - Viabilización de Línea"/>
    <s v="N/A"/>
    <d v="2024-07-23T00:00:00"/>
    <s v="FOR-040"/>
    <d v="2024-07-24T00:00:00"/>
    <n v="83500000"/>
    <n v="0"/>
    <n v="1244"/>
    <d v="2024-07-26T00:00:00"/>
    <n v="83500000"/>
    <n v="0"/>
    <m/>
    <m/>
    <m/>
    <n v="83500000"/>
    <m/>
    <n v="0"/>
    <n v="83500000"/>
    <m/>
    <m/>
    <m/>
    <m/>
  </r>
  <r>
    <n v="23"/>
    <s v="0191-2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profesionales para apoyar, gestionar y acompañar el fortalecimiento de los procesos misionales y administrativos de la Dirección General de la Caja de Vivienda Popular"/>
    <s v="1. Contratación directa"/>
    <n v="80161500"/>
    <n v="9500000"/>
    <n v="6"/>
    <n v="52833333"/>
    <s v="AGOSTO"/>
    <s v="AGOSTO"/>
    <s v="DIRECCIÓN DE GESTIÓN CORPORATIVA"/>
    <s v="MARTHA JANETH CARREÑO LIZARAZO"/>
    <s v="Direccion de Gestion Corporativa"/>
    <d v="2024-07-23T00:00:00"/>
    <n v="202417000060953"/>
    <s v="01 - Viabilización de Línea"/>
    <s v="N/A"/>
    <d v="2024-07-23T00:00:00"/>
    <s v="FOR-055"/>
    <d v="2024-07-30T00:00:00"/>
    <n v="52833333"/>
    <n v="0"/>
    <n v="1316"/>
    <d v="2024-07-30T00:00:00"/>
    <n v="52833333"/>
    <n v="0"/>
    <m/>
    <m/>
    <m/>
    <n v="52833333"/>
    <m/>
    <n v="0"/>
    <n v="52833333"/>
    <m/>
    <m/>
    <m/>
    <m/>
  </r>
  <r>
    <n v="24"/>
    <s v="0191-2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apoyar la implementación, reporte, monitoreo y control de las herramientas de gestión del Modelo Integrado de Gestión y Planeación - MIPG para realizar acompañamiento a la Dirección de Gestión Corporativa"/>
    <s v="1. Contratación directa"/>
    <n v="80161500"/>
    <n v="7793333.4000000004"/>
    <n v="5"/>
    <n v="38966667"/>
    <s v="AGOSTO"/>
    <s v="AGOSTO"/>
    <s v="DIRECCIÓN DE GESTIÓN CORPORATIVA"/>
    <s v="MARTHA JANETH CARREÑO LIZARAZO"/>
    <s v="Direccion de Gestion Corporativa"/>
    <s v="31/07/2024_x000a_26/07/2024"/>
    <s v="202417000062893 _x000a_202417000062303"/>
    <s v="01 - Viabilización de Línea"/>
    <s v="N/A"/>
    <d v="2024-07-26T00:00:00"/>
    <s v="FOR-076"/>
    <d v="2024-07-30T00:00:00"/>
    <n v="38966667"/>
    <n v="0"/>
    <n v="1363"/>
    <d v="2024-07-31T00:00:00"/>
    <n v="38966667"/>
    <n v="0"/>
    <m/>
    <m/>
    <m/>
    <n v="38966667"/>
    <m/>
    <n v="0"/>
    <n v="38966667"/>
    <m/>
    <m/>
    <m/>
    <m/>
  </r>
  <r>
    <n v="25"/>
    <s v="0191-2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profesionales para realizar y atender las actividades administrativas de la Dirección de Gestión Corporativa."/>
    <s v="1. Contratación directa"/>
    <n v="80161500"/>
    <n v="5109438.833333333"/>
    <n v="6"/>
    <n v="30656633"/>
    <s v="AGOSTO"/>
    <s v="AGOSTO"/>
    <s v="DIRECCIÓN DE GESTIÓN CORPORATIVA"/>
    <s v="MARTHA JANETH CARREÑO LIZARAZO"/>
    <s v="Direccion de Gestion Corporativa"/>
    <s v="31/07/2024_x000a_26/07/2024"/>
    <s v="202417000062893 _x000a_202417000062303"/>
    <s v="01 - Viabilización de Línea"/>
    <s v="N/A"/>
    <d v="2024-07-26T00:00:00"/>
    <s v="FOR-077"/>
    <d v="2024-07-30T00:00:00"/>
    <n v="30656633"/>
    <n v="0"/>
    <n v="1362"/>
    <d v="2024-07-31T00:00:00"/>
    <n v="30656633"/>
    <n v="0"/>
    <m/>
    <m/>
    <m/>
    <n v="30656633"/>
    <m/>
    <n v="0"/>
    <n v="30656633"/>
    <m/>
    <m/>
    <m/>
    <m/>
  </r>
  <r>
    <n v="26"/>
    <s v="0191-2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para brindar apoyo en las actuaciones que se adelanten en el proceso de gestión contractual."/>
    <s v="1. Contratación directa"/>
    <n v="80121704"/>
    <n v="10000000"/>
    <n v="6"/>
    <n v="55666667"/>
    <s v="AGOSTO"/>
    <s v="AGOSTO"/>
    <s v="DIRECCIÓN DE GESTIÓN CORPORATIVA"/>
    <s v="MARTHA JANETH CARREÑO LIZARAZO"/>
    <s v="Direccion de Juridica contratacion"/>
    <d v="2024-07-17T00:00:00"/>
    <n v="202417000058983"/>
    <s v="01 - Viabilización de Línea"/>
    <s v="N/A"/>
    <d v="2024-07-18T00:00:00"/>
    <s v="FOR-017"/>
    <d v="2024-07-18T00:00:00"/>
    <n v="55666667"/>
    <n v="0"/>
    <n v="1061"/>
    <d v="2024-07-22T00:00:00"/>
    <n v="55666667"/>
    <n v="0"/>
    <m/>
    <m/>
    <m/>
    <n v="55666667"/>
    <m/>
    <n v="0"/>
    <n v="55666667"/>
    <m/>
    <m/>
    <m/>
    <m/>
  </r>
  <r>
    <n v="27"/>
    <s v="0191-2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para brindar apoyo en las actuaciones que se adelanten en el proceso de gestión contractual."/>
    <s v="1. Contratación directa"/>
    <n v="80121704"/>
    <n v="8000000"/>
    <n v="6"/>
    <n v="44533332"/>
    <s v="AGOSTO"/>
    <s v="AGOSTO"/>
    <s v="DIRECCIÓN DE GESTIÓN CORPORATIVA"/>
    <s v="MARTHA JANETH CARREÑO LIZARAZO"/>
    <s v="Direccion de Juridica contratacion"/>
    <d v="2024-07-17T00:00:00"/>
    <n v="202417000058983"/>
    <s v="01 - Viabilización de Línea"/>
    <s v="N/A"/>
    <d v="2024-07-18T00:00:00"/>
    <s v="FOR-018"/>
    <d v="2024-07-18T00:00:00"/>
    <n v="44533332"/>
    <n v="0"/>
    <n v="1062"/>
    <d v="2024-07-19T00:00:00"/>
    <n v="44533332"/>
    <n v="0"/>
    <m/>
    <m/>
    <m/>
    <n v="44533332"/>
    <m/>
    <n v="0"/>
    <n v="44533332"/>
    <m/>
    <m/>
    <m/>
    <m/>
  </r>
  <r>
    <n v="28"/>
    <s v="0191-2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para brindar apoyo en las actuaciones que se adelanten en el proceso de gestión contractual."/>
    <s v="1. Contratación directa"/>
    <n v="80121704"/>
    <n v="8000000"/>
    <n v="6"/>
    <n v="44533332"/>
    <s v="AGOSTO"/>
    <s v="AGOSTO"/>
    <s v="DIRECCIÓN DE GESTIÓN CORPORATIVA"/>
    <s v="MARTHA JANETH CARREÑO LIZARAZO"/>
    <s v="Direccion de Juridica contratacion"/>
    <d v="2024-07-17T00:00:00"/>
    <n v="202417000058983"/>
    <s v="01 - Viabilización de Línea"/>
    <s v="N/A"/>
    <d v="2024-07-18T00:00:00"/>
    <s v="FOR-019"/>
    <d v="2024-07-18T00:00:00"/>
    <n v="44533332"/>
    <n v="0"/>
    <n v="1063"/>
    <d v="2024-07-19T00:00:00"/>
    <n v="44533332"/>
    <n v="0"/>
    <m/>
    <m/>
    <m/>
    <n v="44533332"/>
    <m/>
    <n v="0"/>
    <n v="44533332"/>
    <m/>
    <m/>
    <m/>
    <m/>
  </r>
  <r>
    <n v="29"/>
    <s v="0191-2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para brindar apoyo en las actuaciones que se adelanten en el proceso de gestión contractual."/>
    <s v="1. Contratación directa"/>
    <n v="80121704"/>
    <n v="11000000"/>
    <n v="6"/>
    <n v="61233332"/>
    <s v="AGOSTO"/>
    <s v="AGOSTO"/>
    <s v="DIRECCIÓN DE GESTIÓN CORPORATIVA"/>
    <s v="MARTHA JANETH CARREÑO LIZARAZO"/>
    <s v="Direccion de Juridica contratacion"/>
    <d v="2024-07-17T00:00:00"/>
    <n v="202417000058983"/>
    <s v="01 - Viabilización de Línea"/>
    <s v="N/A"/>
    <d v="2024-07-18T00:00:00"/>
    <s v="FOR-020"/>
    <d v="2024-07-18T00:00:00"/>
    <n v="61233332"/>
    <n v="0"/>
    <n v="1064"/>
    <d v="2024-07-19T00:00:00"/>
    <n v="61233332"/>
    <n v="0"/>
    <m/>
    <m/>
    <m/>
    <n v="61233332"/>
    <m/>
    <n v="0"/>
    <n v="61233332"/>
    <m/>
    <m/>
    <m/>
    <m/>
  </r>
  <r>
    <n v="30"/>
    <s v="0191-3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profesionales para apoyar a la Dirección Jurídica en la actualización y manejo de la plataforma SECOP II."/>
    <s v="1. Contratación directa"/>
    <n v="80161500"/>
    <n v="8568000"/>
    <n v="6"/>
    <n v="47695200"/>
    <s v="AGOSTO"/>
    <s v="AGOSTO"/>
    <s v="DIRECCIÓN DE GESTIÓN CORPORATIVA"/>
    <s v="MARTHA JANETH CARREÑO LIZARAZO"/>
    <s v="Direccion de Juridica contratacion"/>
    <d v="2024-07-17T00:00:00"/>
    <n v="202417000058983"/>
    <s v="01 - Viabilización de Línea"/>
    <s v="N/A"/>
    <d v="2024-07-18T00:00:00"/>
    <s v="FOR-021"/>
    <d v="2024-07-18T00:00:00"/>
    <n v="47695200"/>
    <n v="0"/>
    <n v="1021"/>
    <d v="2024-07-19T00:00:00"/>
    <n v="47695200"/>
    <n v="0"/>
    <n v="3211"/>
    <d v="2024-07-22T00:00:00"/>
    <n v="47695200"/>
    <n v="0"/>
    <n v="0"/>
    <n v="47695200"/>
    <n v="0"/>
    <s v="CONTRATO DE PRESTACION DE SERVICIOS PROFESIONALES"/>
    <n v="465"/>
    <s v="HERNAN ALFREDO CASTELLANOS MORA"/>
    <m/>
  </r>
  <r>
    <n v="31"/>
    <s v="0191-3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para brindar apoyo en las actuaciones que se adelanten en el proceso de gestión contractual."/>
    <s v="1. Contratación directa"/>
    <n v="80121704"/>
    <n v="6950000"/>
    <n v="6"/>
    <n v="38688332"/>
    <s v="AGOSTO"/>
    <s v="AGOSTO"/>
    <s v="DIRECCIÓN DE GESTIÓN CORPORATIVA"/>
    <s v="MARTHA JANETH CARREÑO LIZARAZO"/>
    <s v="Direccion de Juridica contratacion"/>
    <d v="2024-07-17T00:00:00"/>
    <n v="202417000058983"/>
    <s v="01 - Viabilización de Línea"/>
    <s v="N/A"/>
    <d v="2024-07-18T00:00:00"/>
    <s v="FOR-022"/>
    <d v="2024-07-18T00:00:00"/>
    <n v="38688332"/>
    <n v="0"/>
    <n v="1066"/>
    <d v="2024-07-19T00:00:00"/>
    <n v="38688332"/>
    <n v="0"/>
    <m/>
    <m/>
    <m/>
    <n v="38688332"/>
    <m/>
    <n v="0"/>
    <n v="38688332"/>
    <m/>
    <m/>
    <m/>
    <m/>
  </r>
  <r>
    <n v="32"/>
    <s v="0191-3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para brindar apoyo en las actuaciones que se adelanten en el proceso de gestión contractual."/>
    <s v="1. Contratación directa"/>
    <n v="80121704"/>
    <n v="11000000"/>
    <n v="6"/>
    <n v="61233332"/>
    <s v="AGOSTO"/>
    <s v="AGOSTO"/>
    <s v="DIRECCIÓN DE GESTIÓN CORPORATIVA"/>
    <s v="MARTHA JANETH CARREÑO LIZARAZO"/>
    <s v="Direccion de Juridica contratacion"/>
    <d v="2024-07-17T00:00:00"/>
    <n v="202417000058983"/>
    <s v="01 - Viabilización de Línea"/>
    <s v="N/A"/>
    <d v="2024-07-18T00:00:00"/>
    <s v="FOR-023"/>
    <d v="2024-07-18T00:00:00"/>
    <n v="61233332"/>
    <n v="0"/>
    <n v="1067"/>
    <d v="2024-07-19T00:00:00"/>
    <n v="61233332"/>
    <n v="0"/>
    <m/>
    <m/>
    <m/>
    <n v="61233332"/>
    <m/>
    <n v="0"/>
    <n v="61233332"/>
    <m/>
    <m/>
    <m/>
    <m/>
  </r>
  <r>
    <n v="33"/>
    <s v="0191-3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para brindar apoyo en las actuaciones que se adelanten en el proceso de gestión contractual."/>
    <s v="1. Contratación directa"/>
    <n v="80121704"/>
    <n v="5000000"/>
    <n v="6"/>
    <n v="27833332"/>
    <s v="AGOSTO"/>
    <s v="AGOSTO"/>
    <s v="DIRECCIÓN DE GESTIÓN CORPORATIVA"/>
    <s v="MARTHA JANETH CARREÑO LIZARAZO"/>
    <s v="Direccion de Juridica contratacion"/>
    <d v="2024-07-24T00:00:00"/>
    <n v="202417000061343"/>
    <s v="01 - Viabilización de Línea"/>
    <s v="N/A"/>
    <d v="2024-07-25T00:00:00"/>
    <s v="FOR-043"/>
    <d v="2024-07-25T00:00:00"/>
    <n v="27833332"/>
    <n v="0"/>
    <n v="1172"/>
    <d v="2024-07-25T00:00:00"/>
    <n v="27833332"/>
    <n v="0"/>
    <n v="3353"/>
    <d v="2024-07-30T00:00:00"/>
    <n v="27833332"/>
    <n v="0"/>
    <n v="0"/>
    <n v="27833332"/>
    <n v="0"/>
    <s v="CONTRATO DE PRESTACION DE SERVICIOS PROFESIONALES"/>
    <n v="533"/>
    <s v="WILMER ANDRES ALBORNOZ SUA"/>
    <m/>
  </r>
  <r>
    <n v="34"/>
    <s v="0191-3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para apoyar a la Caja de Vivienda Popular desde un enfoque administrativo y financiero en los procesos que se le asignen."/>
    <s v="1. Contratación directa"/>
    <n v="80121704"/>
    <n v="6000000"/>
    <n v="6"/>
    <n v="33400000"/>
    <s v="AGOSTO"/>
    <s v="AGOSTO"/>
    <s v="DIRECCIÓN DE GESTIÓN CORPORATIVA"/>
    <s v="MARTHA JANETH CARREÑO LIZARAZO"/>
    <s v="Direccion de Juridica contratacion"/>
    <d v="2024-07-17T00:00:00"/>
    <n v="202417000058983"/>
    <s v="01 - Viabilización de Línea"/>
    <s v="N/A"/>
    <d v="2024-07-18T00:00:00"/>
    <s v="FOR-024"/>
    <d v="2024-07-18T00:00:00"/>
    <n v="33400000"/>
    <n v="0"/>
    <n v="1031"/>
    <d v="2024-07-19T00:00:00"/>
    <n v="33400000"/>
    <n v="0"/>
    <n v="3214"/>
    <d v="2024-07-23T00:00:00"/>
    <n v="33400000"/>
    <n v="0"/>
    <n v="0"/>
    <n v="33400000"/>
    <n v="0"/>
    <s v="CONTRATO DE PRESTACION DE SERVICIOS PROFESIONALES"/>
    <s v="469"/>
    <s v="ANDRES DAVID SANCHEZ ZUÑIGA"/>
    <m/>
  </r>
  <r>
    <n v="35"/>
    <s v="0191-3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de apoyo a la gestión administrativa y financiera en los procesos de contratación de la Entidad en todas sus etapas, y los demás procesos que la Entidad requiera adelantar."/>
    <s v="1. Contratación directa"/>
    <n v="80121704"/>
    <n v="4000000"/>
    <n v="6"/>
    <n v="22266667"/>
    <s v="AGOSTO"/>
    <s v="AGOSTO"/>
    <s v="DIRECCIÓN DE GESTIÓN CORPORATIVA"/>
    <s v="MARTHA JANETH CARREÑO LIZARAZO"/>
    <s v="Direccion de Juridica contratacion"/>
    <d v="2024-07-17T00:00:00"/>
    <n v="202417000058983"/>
    <s v="01 - Viabilización de Línea"/>
    <s v="N/A"/>
    <d v="2024-07-18T00:00:00"/>
    <s v="FOR-025"/>
    <d v="2024-07-18T00:00:00"/>
    <n v="22266667"/>
    <n v="0"/>
    <n v="1068"/>
    <d v="2024-07-19T00:00:00"/>
    <n v="22266667"/>
    <n v="0"/>
    <m/>
    <m/>
    <m/>
    <n v="22266667"/>
    <m/>
    <n v="0"/>
    <n v="22266667"/>
    <m/>
    <m/>
    <m/>
    <m/>
  </r>
  <r>
    <n v="36"/>
    <s v="0191-3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para brindar apoyo en las actuaciones que se adelanten en el proceso de gestión contractual."/>
    <s v="1. Contratación directa"/>
    <n v="80161500"/>
    <n v="6500000"/>
    <n v="6"/>
    <n v="36183332"/>
    <s v="AGOSTO"/>
    <s v="AGOSTO"/>
    <s v="DIRECCIÓN DE GESTIÓN CORPORATIVA"/>
    <s v="MARTHA JANETH CARREÑO LIZARAZO"/>
    <s v="Direccion de Juridica contratacion"/>
    <m/>
    <m/>
    <m/>
    <m/>
    <m/>
    <m/>
    <m/>
    <m/>
    <n v="36183332"/>
    <m/>
    <m/>
    <m/>
    <n v="0"/>
    <m/>
    <m/>
    <m/>
    <n v="0"/>
    <m/>
    <n v="0"/>
    <n v="36183332"/>
    <m/>
    <m/>
    <m/>
    <m/>
  </r>
  <r>
    <n v="37"/>
    <s v="0191-3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611 Servicios integrales de publicidad"/>
    <s v="1-100-F001 VA-Recursos distrito"/>
    <s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
    <s v="1. Contratación directa"/>
    <n v="80161500"/>
    <n v="6400000"/>
    <n v="5"/>
    <n v="32000000"/>
    <s v="AGOSTO"/>
    <s v="AGOSTO"/>
    <s v="DIRECCION DE GESTION CORPORTIVA"/>
    <s v="MARTHA JANETH CARREÑO"/>
    <s v="COMUNICACIONES"/>
    <d v="2024-07-18T00:00:00"/>
    <n v="202417000059113"/>
    <s v="01 - Viabilización de Línea"/>
    <s v="N/A"/>
    <d v="2024-07-18T00:00:00"/>
    <s v="FOR-028"/>
    <d v="2024-07-19T00:00:00"/>
    <n v="32000000"/>
    <n v="0"/>
    <n v="1151"/>
    <d v="2024-07-22T00:00:00"/>
    <n v="32000000"/>
    <n v="0"/>
    <m/>
    <m/>
    <m/>
    <n v="32000000"/>
    <m/>
    <n v="0"/>
    <n v="32000000"/>
    <m/>
    <m/>
    <m/>
    <m/>
  </r>
  <r>
    <n v="38"/>
    <s v="0191-3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611 Servicios integrales de publicidad"/>
    <s v="1-100-F001 VA-Recursos distrito"/>
    <s v="Prestar los servicios profesionales a la Oficina Asesora de Comunicaciones en la producción gráfica, comunicando de manera visual, la estrategia de  comunicaciones bajo la guía de imagen distrital y demás piezas requeridas para la promoción de los proyectos de la Caja de la Vivienda Popular"/>
    <s v="1. Contratación directa"/>
    <n v="80161500"/>
    <n v="5500000"/>
    <n v="6"/>
    <n v="30616667"/>
    <s v="AGOSTO"/>
    <s v="AGOSTO"/>
    <s v="DIRECCION DE GESTION CORPORTIVA"/>
    <s v="MARTHA JANETH CARREÑO"/>
    <s v="COMUNICACIONES"/>
    <d v="2024-07-18T00:00:00"/>
    <n v="202417000059113"/>
    <s v="01 - Viabilización de Línea"/>
    <s v="N/A"/>
    <d v="2024-07-18T00:00:00"/>
    <s v="FOR-029"/>
    <d v="2024-07-19T00:00:00"/>
    <n v="30616667"/>
    <n v="0"/>
    <n v="1152"/>
    <d v="2024-07-22T00:00:00"/>
    <n v="30616667"/>
    <n v="0"/>
    <n v="3334"/>
    <d v="2024-07-30T00:00:00"/>
    <n v="30616667"/>
    <n v="0"/>
    <n v="0"/>
    <n v="30616667"/>
    <n v="0"/>
    <s v="CONTRATO DE PRESTACION DE SERVICIOS PROFESIONALES"/>
    <s v="537"/>
    <s v="PAULA ANDREA ZAMUDIO LOZANO"/>
    <m/>
  </r>
  <r>
    <n v="39"/>
    <s v="0191-3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611 Servicios integrales de publicidad"/>
    <s v="1-100-F001 VA-Recursos distrito"/>
    <s v="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
    <s v="1. Contratación directa"/>
    <n v="80161500"/>
    <n v="6500000"/>
    <n v="6"/>
    <n v="36183332"/>
    <s v="AGOSTO"/>
    <s v="AGOSTO"/>
    <s v="DIRECCION DE GESTION CORPORTIVA"/>
    <s v="MARTHA JANETH CARREÑO"/>
    <s v="COMUNICACIONES"/>
    <d v="2024-07-18T00:00:00"/>
    <n v="202417000059113"/>
    <s v="01 - Viabilización de Línea"/>
    <s v="N/A"/>
    <d v="2024-07-18T00:00:00"/>
    <s v="FOR-030"/>
    <d v="2024-07-19T00:00:00"/>
    <n v="36183332"/>
    <n v="0"/>
    <n v="1153"/>
    <d v="2024-07-22T00:00:00"/>
    <n v="36183332"/>
    <n v="0"/>
    <n v="3333"/>
    <d v="2024-07-30T00:00:00"/>
    <n v="36183332"/>
    <n v="0"/>
    <n v="0"/>
    <n v="36183332"/>
    <n v="0"/>
    <s v="CONTRATO DE PRESTACION DE SERVICIOS PROFESIONALES"/>
    <s v="543"/>
    <s v="LUIS ALIRIO CASTRO PEÑA"/>
    <m/>
  </r>
  <r>
    <n v="40"/>
    <s v="0191-4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611 Servicios integrales de publicidad"/>
    <s v="1-100-F001 VA-Recursos distrito"/>
    <s v="Prestación de servicios profesionales a la Oficina Asesora de Comunicaciones para la creación de contenidos, campañas, productos audiovisuales y coordinación de estrategias de comunicación para difusión de proyectos, obras, avances, testimonios, entre otros productos, de acuerdo a las necesidades de las misionales y demás dependencias de la Caja de la Vivienda Popular."/>
    <s v="1. Contratación directa"/>
    <n v="80161500"/>
    <n v="7500000"/>
    <n v="5"/>
    <n v="37500000"/>
    <s v="AGOSTO"/>
    <s v="AGOSTO"/>
    <s v="DIRECCION DE GESTION CORPORTIVA"/>
    <s v="MARTHA JANETH CARREÑO"/>
    <s v="COMUNICACIONES"/>
    <d v="2024-07-18T00:00:00"/>
    <n v="202417000059113"/>
    <s v="01 - Viabilización de Línea"/>
    <s v="N/A"/>
    <d v="2024-07-30T00:00:00"/>
    <s v="FOR-053"/>
    <d v="2024-07-30T00:00:00"/>
    <n v="37500000"/>
    <n v="0"/>
    <n v="1352"/>
    <d v="2024-07-31T00:00:00"/>
    <n v="37500000"/>
    <n v="0"/>
    <m/>
    <m/>
    <m/>
    <n v="37500000"/>
    <m/>
    <n v="0"/>
    <n v="37500000"/>
    <m/>
    <m/>
    <m/>
    <s v="Se viabiliza, una vez se confirma el traslado entre POS-PRE remitido por la Dirección de Gestión Corporativa."/>
  </r>
  <r>
    <n v="41"/>
    <s v="0191-4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611 Servicios integrales de publicidad"/>
    <s v="1-100-F001 VA-Recursos distrito"/>
    <s v="Prestar servicios profesionales para el apoyo de los avances estratégicos de Comunicación Externa, relaciones públicas y gestión de medios - Free Press de la Caja de la Vivienda Popular, con el fin de garantizar la efectividad en medios masivos locales, regionales y nacionales"/>
    <s v="1. Contratación directa"/>
    <n v="80161500"/>
    <n v="6600000"/>
    <n v="6"/>
    <n v="36740000"/>
    <s v="AGOSTO"/>
    <s v="AGOSTO"/>
    <s v="DIRECCION DE GESTION CORPORTIVA"/>
    <s v="MARTHA JANETH CARREÑO"/>
    <s v="COMUNICACIONES"/>
    <d v="2024-07-18T00:00:00"/>
    <n v="202417000059113"/>
    <s v="01 - Viabilización de Línea"/>
    <s v="N/A"/>
    <d v="2024-07-18T00:00:00"/>
    <s v="FOR-031"/>
    <d v="2024-07-19T00:00:00"/>
    <n v="36740000"/>
    <n v="0"/>
    <n v="1154"/>
    <d v="2024-07-22T00:00:00"/>
    <n v="36740000"/>
    <n v="0"/>
    <m/>
    <m/>
    <m/>
    <n v="36740000"/>
    <m/>
    <n v="0"/>
    <n v="36740000"/>
    <m/>
    <m/>
    <m/>
    <m/>
  </r>
  <r>
    <n v="42"/>
    <s v="0191-4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611 Servicios integrales de publicidad"/>
    <s v="1-100-F001 VA-Recursos distrito"/>
    <s v="Prestación de servicios profesionales en comunicación social, para la producción de información en campo, que sirva de base para la divulgación de las políticas y programas de la caja de la vivienda popular."/>
    <s v="1. Contratación directa"/>
    <n v="80161500"/>
    <n v="5500000"/>
    <n v="5"/>
    <n v="27500000"/>
    <s v="AGOSTO"/>
    <s v="AGOSTO"/>
    <s v="DIRECCION DE GESTION CORPORTIVA"/>
    <s v="MARTHA JANETH CARREÑO"/>
    <s v="COMUNICACIONES"/>
    <d v="2024-07-18T00:00:00"/>
    <n v="202417000059113"/>
    <s v="01 - Viabilización de Línea"/>
    <s v="N/A"/>
    <d v="2024-07-18T00:00:00"/>
    <s v="FOR-032"/>
    <d v="2024-07-19T00:00:00"/>
    <n v="27500000"/>
    <n v="0"/>
    <n v="1155"/>
    <d v="2024-07-22T00:00:00"/>
    <n v="27500000"/>
    <n v="0"/>
    <m/>
    <m/>
    <m/>
    <n v="27500000"/>
    <m/>
    <n v="0"/>
    <n v="27500000"/>
    <m/>
    <m/>
    <m/>
    <m/>
  </r>
  <r>
    <n v="43"/>
    <s v="0191-4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662284 Comercio al por menor de computadores y programas de informática integrados en establecimientos especializados"/>
    <s v="1-100-F001 VA-Recursos distrito"/>
    <s v="Suministrar equipos de cómputo todo en uno de escritorio, para la renovación tecnológica de la Caja de la Vivienda Popular."/>
    <s v="5. Selección abreviada - acuerdo marco"/>
    <n v="43211500"/>
    <n v="1097735600"/>
    <n v="1"/>
    <n v="1097735600"/>
    <s v="AGOSTO"/>
    <s v="AGOSTO"/>
    <s v="DIRECCION DE GESTION CORPORTIVA"/>
    <s v="MARTHA JANETH CARREÑO"/>
    <s v="TIC"/>
    <d v="2024-07-26T00:00:00"/>
    <n v="202417000062243"/>
    <s v="01 - Viabilización de Línea"/>
    <s v="N/A"/>
    <d v="2024-07-29T00:00:00"/>
    <s v="FOR-046"/>
    <d v="2024-07-29T00:00:00"/>
    <n v="1079914160"/>
    <n v="17821440"/>
    <n v="1309"/>
    <d v="2024-07-30T00:00:00"/>
    <n v="1079914160"/>
    <n v="0"/>
    <m/>
    <m/>
    <m/>
    <n v="1079914160"/>
    <m/>
    <n v="0"/>
    <n v="1097735600"/>
    <m/>
    <m/>
    <m/>
    <m/>
  </r>
  <r>
    <n v="44"/>
    <s v="0191-4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662284 Comercio al por menor de computadores y programas de informática integrados en establecimientos especializados"/>
    <s v="1-100-F001 VA-Recursos distrito"/>
    <s v="Suministrar equipos tecnologicos de acuerdo a los requerimientos de la Caja de la Vivienda Popular"/>
    <s v="4. Selección abreviada subasta inversa"/>
    <n v="43211500"/>
    <n v="103688126"/>
    <n v="1"/>
    <n v="103688126"/>
    <s v="AGOSTO"/>
    <s v="AGOSTO"/>
    <s v="DIRECCION DE GESTION CORPORTIVA"/>
    <s v="MARTHA JANETH CARREÑO"/>
    <s v="TIC"/>
    <m/>
    <m/>
    <m/>
    <m/>
    <m/>
    <m/>
    <m/>
    <m/>
    <n v="103688126"/>
    <m/>
    <m/>
    <m/>
    <n v="0"/>
    <m/>
    <m/>
    <m/>
    <n v="0"/>
    <m/>
    <n v="0"/>
    <n v="103688126"/>
    <m/>
    <m/>
    <m/>
    <m/>
  </r>
  <r>
    <n v="45"/>
    <s v="0191-4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773311 Derechos de uso de programas informáticos"/>
    <s v="1-100-F001 VA-Recursos distrito"/>
    <s v="Adquirir la renovación del licenciamiento adobe creative cloud,  para la generación de piezas comunicativas de la Caja de la Vivienda Popular"/>
    <s v="4. Selección abreviada subasta inversa"/>
    <n v="43232100"/>
    <n v="47285000"/>
    <n v="1"/>
    <n v="47285000"/>
    <s v="AGOSTO"/>
    <s v="AGOSTO"/>
    <s v="DIRECCION DE GESTION CORPORTIVA"/>
    <s v="MARTHA JANETH CARREÑO"/>
    <s v="TIC"/>
    <m/>
    <m/>
    <m/>
    <m/>
    <m/>
    <m/>
    <m/>
    <m/>
    <n v="47285000"/>
    <m/>
    <m/>
    <m/>
    <n v="0"/>
    <m/>
    <m/>
    <m/>
    <n v="0"/>
    <m/>
    <n v="0"/>
    <n v="47285000"/>
    <m/>
    <m/>
    <m/>
    <m/>
  </r>
  <r>
    <n v="46"/>
    <s v="0191-4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773311 Derechos de uso de programas informáticos"/>
    <s v="1-100-F001 VA-Recursos distrito"/>
    <s v="Adquirir la renovación del licenciamiento para los equipos de seguridad perimetral del Sistema de detección y respuesta de punto final y la solución de WIFI para la Caja de la Vivienda Popular."/>
    <s v="6. Selección abreviada de menor cuantía"/>
    <n v="43233200"/>
    <n v="260000000"/>
    <n v="1"/>
    <n v="260000000"/>
    <s v="AGOSTO"/>
    <s v="AGOSTO"/>
    <s v="DIRECCION DE GESTION CORPORTIVA"/>
    <s v="MARTHA JANETH CARREÑO"/>
    <s v="TIC"/>
    <m/>
    <m/>
    <m/>
    <m/>
    <m/>
    <m/>
    <m/>
    <m/>
    <n v="260000000"/>
    <m/>
    <m/>
    <m/>
    <n v="0"/>
    <m/>
    <m/>
    <m/>
    <n v="0"/>
    <m/>
    <n v="0"/>
    <n v="260000000"/>
    <m/>
    <m/>
    <m/>
    <m/>
  </r>
  <r>
    <n v="47"/>
    <s v="0191-4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773311 Derechos de uso de programas informáticos"/>
    <s v="1-100-F001 VA-Recursos distrito"/>
    <s v="Prestar el servicio de infraestructura (IaaS Y PaaS) Oracle, según necesidad tecnológica de la Caja de la Vivienda Popular."/>
    <s v="5. Selección abreviada - acuerdo marco"/>
    <n v="81112100"/>
    <n v="227150000"/>
    <n v="1"/>
    <n v="227150000"/>
    <s v="AGOSTO"/>
    <s v="AGOSTO"/>
    <s v="DIRECCION DE GESTION CORPORTIVA"/>
    <s v="MARTHA JANETH CARREÑO"/>
    <s v="TIC"/>
    <m/>
    <m/>
    <m/>
    <m/>
    <m/>
    <m/>
    <m/>
    <m/>
    <n v="227150000"/>
    <m/>
    <m/>
    <m/>
    <n v="0"/>
    <m/>
    <m/>
    <m/>
    <n v="0"/>
    <m/>
    <n v="0"/>
    <n v="227150000"/>
    <m/>
    <m/>
    <m/>
    <m/>
  </r>
  <r>
    <n v="48"/>
    <s v="0191-4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773311 Derechos de uso de programas informáticos"/>
    <s v="1-100-F001 VA-Recursos distrito"/>
    <s v="Adquirir la renovación del software de administración y control de impresoras, para la Caja de la Vivienda Popular"/>
    <s v="7. Mínima cuantía"/>
    <n v="43233400"/>
    <n v="15386000"/>
    <n v="1"/>
    <n v="15386000"/>
    <s v="AGOSTO"/>
    <s v="AGOSTO"/>
    <s v="DIRECCION DE GESTION CORPORTIVA"/>
    <s v="MARTHA JANETH CARREÑO"/>
    <s v="TIC"/>
    <m/>
    <m/>
    <m/>
    <m/>
    <m/>
    <m/>
    <m/>
    <m/>
    <n v="15386000"/>
    <m/>
    <m/>
    <m/>
    <n v="0"/>
    <m/>
    <m/>
    <m/>
    <n v="0"/>
    <m/>
    <n v="0"/>
    <n v="15386000"/>
    <m/>
    <m/>
    <m/>
    <m/>
  </r>
  <r>
    <n v="49"/>
    <s v="0191-4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773311 Derechos de uso de programas informáticos"/>
    <s v="1-100-F001 VA-Recursos distrito"/>
    <s v="Adquirir la renovación del licenciamiento antivirus, incluida la consola de administración y soporte para la Caja de la Vivienda Popular"/>
    <s v="4. Selección abreviada subasta inversa"/>
    <n v="43233200"/>
    <n v="40000000"/>
    <n v="1"/>
    <n v="40000000"/>
    <s v="AGOSTO"/>
    <s v="AGOSTO"/>
    <s v="DIRECCION DE GESTION CORPORTIVA"/>
    <s v="MARTHA JANETH CARREÑO"/>
    <s v="TIC"/>
    <m/>
    <m/>
    <m/>
    <m/>
    <m/>
    <m/>
    <m/>
    <m/>
    <n v="40000000"/>
    <m/>
    <m/>
    <m/>
    <n v="0"/>
    <m/>
    <m/>
    <m/>
    <n v="0"/>
    <m/>
    <n v="0"/>
    <n v="40000000"/>
    <m/>
    <m/>
    <m/>
    <m/>
  </r>
  <r>
    <n v="50"/>
    <s v="0191-5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773311 Derechos de uso de programas informáticos"/>
    <s v="1-100-F001 VA-Recursos distrito"/>
    <s v="Adquirir la renovación del licenciamiento de la herramienta Microsoft office ®M365 Apps for Enterprise Open para la Caja de la Vivienda Popular."/>
    <s v="5. Selección abreviada - acuerdo marco"/>
    <n v="43231513"/>
    <n v="132663000"/>
    <n v="1"/>
    <n v="132663000"/>
    <s v="AGOSTO"/>
    <s v="AGOSTO"/>
    <s v="DIRECCION DE GESTION CORPORTIVA"/>
    <s v="MARTHA JANETH CARREÑO"/>
    <s v="TIC"/>
    <m/>
    <m/>
    <m/>
    <m/>
    <m/>
    <m/>
    <m/>
    <m/>
    <n v="132663000"/>
    <m/>
    <m/>
    <m/>
    <n v="0"/>
    <m/>
    <m/>
    <m/>
    <n v="0"/>
    <m/>
    <n v="0"/>
    <n v="132663000"/>
    <m/>
    <m/>
    <m/>
    <m/>
  </r>
  <r>
    <n v="51"/>
    <s v="0191-5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883159 Otros servicios de alojamiento y suministro de infraestructura en tecnología de la información (TI)"/>
    <s v="1-100-F001 VA-Recursos distrito"/>
    <s v="Adquirir la renovación de soporte y garantía de switches de borde para las redes de comunicación LAN de la Caja de la Vivienda Popular"/>
    <s v="6. Selección abreviada de menor cuantía"/>
    <s v="43231513;43233204;43222612;81111801;81111803"/>
    <n v="197278000"/>
    <n v="1"/>
    <n v="197278000"/>
    <s v="AGOSTO"/>
    <s v="AGOSTO"/>
    <s v="DIRECCION DE GESTION CORPORTIVA"/>
    <s v="MARTHA JANETH CARREÑO"/>
    <s v="TIC"/>
    <m/>
    <m/>
    <m/>
    <m/>
    <m/>
    <m/>
    <m/>
    <m/>
    <n v="197278000"/>
    <m/>
    <m/>
    <m/>
    <n v="0"/>
    <m/>
    <m/>
    <m/>
    <n v="0"/>
    <m/>
    <n v="0"/>
    <n v="197278000"/>
    <m/>
    <m/>
    <m/>
    <m/>
  </r>
  <r>
    <n v="52"/>
    <s v="0191-5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883159 Otros servicios de alojamiento y suministro de infraestructura en tecnología de la información (TI)"/>
    <s v="1-100-F001 VA-Recursos distrito"/>
    <s v="Adquirir la renovación de licenciamiento, mantenimiento y soporte de los Switches marca Cisco de propiedad de la Entidad"/>
    <s v="6. Selección abreviada de menor cuantía"/>
    <s v="43231513;43233204;43222612;81111801;81111803"/>
    <n v="50000000"/>
    <n v="1"/>
    <n v="50000000"/>
    <s v="AGOSTO"/>
    <s v="AGOSTO"/>
    <s v="DIRECCION DE GESTION CORPORTIVA"/>
    <s v="MARTHA JANETH CARREÑO"/>
    <s v="TIC"/>
    <m/>
    <m/>
    <m/>
    <m/>
    <m/>
    <m/>
    <m/>
    <m/>
    <n v="50000000"/>
    <m/>
    <m/>
    <m/>
    <n v="0"/>
    <m/>
    <m/>
    <m/>
    <n v="0"/>
    <m/>
    <n v="0"/>
    <n v="50000000"/>
    <m/>
    <m/>
    <m/>
    <m/>
  </r>
  <r>
    <n v="53"/>
    <s v="0191-5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885230 Servicios de sistemas de seguridad"/>
    <s v="1-100-F001 VA-Recursos distrito"/>
    <s v="Adquirir los certificados digitales Servidor Seguro SSL, para múltiples subdominios de función pública para la Caja de la Vivienda Popular"/>
    <s v="5. Selección abreviada - acuerdo marco"/>
    <n v="81111801"/>
    <n v="1000000"/>
    <n v="1"/>
    <n v="1000000"/>
    <s v="AGOSTO"/>
    <s v="AGOSTO"/>
    <s v="DIRECCION DE GESTION CORPORTIVA"/>
    <s v="MARTHA JANETH CARREÑO"/>
    <s v="TIC"/>
    <m/>
    <m/>
    <m/>
    <m/>
    <m/>
    <m/>
    <m/>
    <m/>
    <n v="1000000"/>
    <m/>
    <m/>
    <m/>
    <n v="0"/>
    <m/>
    <m/>
    <m/>
    <n v="0"/>
    <m/>
    <n v="0"/>
    <n v="1000000"/>
    <m/>
    <m/>
    <m/>
    <m/>
  </r>
  <r>
    <n v="54"/>
    <s v="0191-5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885230 Servicios de sistemas de seguridad"/>
    <s v="1-100-F001 VA-Recursos distrito"/>
    <s v="Adquirir los certificados de firma digital de función pública, para los funcionarios la Caja de la Vivienda Popular"/>
    <s v="5. Selección abreviada - acuerdo marco"/>
    <n v="81111801"/>
    <n v="3611920"/>
    <n v="1"/>
    <n v="3611920"/>
    <s v="AGOSTO"/>
    <s v="AGOSTO"/>
    <s v="DIRECCION DE GESTION CORPORTIVA"/>
    <s v="MARTHA JANETH CARREÑO"/>
    <s v="TIC"/>
    <m/>
    <m/>
    <m/>
    <m/>
    <m/>
    <m/>
    <m/>
    <m/>
    <n v="3611920"/>
    <m/>
    <m/>
    <m/>
    <n v="0"/>
    <m/>
    <m/>
    <m/>
    <n v="0"/>
    <m/>
    <n v="0"/>
    <n v="3611920"/>
    <m/>
    <m/>
    <m/>
    <m/>
  </r>
  <r>
    <n v="55"/>
    <s v="0191-5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88711001 Servicio de mantenimiento y reparación de productos metálicos estructurales y sus partes"/>
    <s v="1-100-F001 VA-Recursos distrito"/>
    <s v="Realizar el mantenimiento y soporte al sistema de control de acceso peatonal de la Caja de la Vivienda Popular."/>
    <s v="7. Mínima cuantía"/>
    <n v="72151701"/>
    <n v="15000000"/>
    <n v="1"/>
    <n v="15000000"/>
    <s v="AGOSTO"/>
    <s v="AGOSTO"/>
    <s v="DIRECCION DE GESTION CORPORTIVA"/>
    <s v="MARTHA JANETH CARREÑO"/>
    <s v="TIC"/>
    <d v="2024-07-26T00:00:00"/>
    <n v="202417000062243"/>
    <s v="01 - Viabilización de Línea"/>
    <s v="N/A"/>
    <d v="2024-07-29T00:00:00"/>
    <s v="FOR-047"/>
    <d v="2024-07-29T00:00:00"/>
    <n v="15000000"/>
    <n v="0"/>
    <n v="1311"/>
    <d v="2024-07-30T00:00:00"/>
    <n v="15000000"/>
    <n v="0"/>
    <m/>
    <m/>
    <m/>
    <n v="15000000"/>
    <m/>
    <n v="0"/>
    <n v="15000000"/>
    <m/>
    <m/>
    <m/>
    <m/>
  </r>
  <r>
    <n v="56"/>
    <s v="0191-5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887130 Servicios de mantenimiento y reparación de computadores y equipos periféricos"/>
    <s v="1-100-F001 VA-Recursos distrito"/>
    <s v="Prestar el servicio de mantenimiento preventivo y correctivo para los equipos de cómputo, servidores, impresoras y escáner de propiedad de la Caja de la Vivienda Popular."/>
    <s v="6. Selección abreviada de menor cuantía"/>
    <n v="81112300"/>
    <n v="50000000"/>
    <n v="1"/>
    <n v="50000000"/>
    <s v="AGOSTO"/>
    <s v="AGOSTO"/>
    <s v="DIRECCION DE GESTION CORPORTIVA"/>
    <s v="MARTHA JANETH CARREÑO"/>
    <s v="TIC"/>
    <d v="2024-07-26T00:00:00"/>
    <n v="202417000062243"/>
    <s v="01 - Viabilización de Línea"/>
    <s v="N/A"/>
    <d v="2024-07-29T00:00:00"/>
    <s v="FOR-048"/>
    <d v="2024-07-29T00:00:00"/>
    <n v="47737342"/>
    <n v="2262658"/>
    <n v="1313"/>
    <d v="2024-07-30T00:00:00"/>
    <n v="47737342"/>
    <n v="0"/>
    <m/>
    <m/>
    <m/>
    <n v="47737342"/>
    <m/>
    <n v="0"/>
    <n v="50000000"/>
    <m/>
    <m/>
    <m/>
    <m/>
  </r>
  <r>
    <n v="57"/>
    <s v="0191-5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88715399 Servicios de mantenimiento y reparación de equipos y aparatos de telecomunicaciones n.c.p."/>
    <s v="1-100-F001 VA-Recursos distrito"/>
    <s v="Prestar el servicio de mantenimiento, extensión de garantía con repuestos y soporte técnico, para el sistema de telefonía corporativa voz/IP de la Caja de la Vivienda Popular. "/>
    <s v="7. Mínima cuantía"/>
    <n v="81161708"/>
    <n v="30000000"/>
    <n v="1"/>
    <n v="30000000"/>
    <s v="AGOSTO"/>
    <s v="AGOSTO"/>
    <s v="DIRECCION DE GESTION CORPORTIVA"/>
    <s v="MARTHA JANETH CARREÑO"/>
    <s v="TIC"/>
    <d v="2024-07-26T00:00:00"/>
    <n v="202417000062243"/>
    <s v="01 - Viabilización de Línea"/>
    <s v="N/A"/>
    <d v="2024-07-29T00:00:00"/>
    <s v="FOR-049"/>
    <d v="2024-07-29T00:00:00"/>
    <n v="30000000"/>
    <n v="0"/>
    <n v="1314"/>
    <d v="2024-07-30T00:00:00"/>
    <n v="30000000"/>
    <n v="0"/>
    <m/>
    <m/>
    <m/>
    <n v="30000000"/>
    <m/>
    <n v="0"/>
    <n v="30000000"/>
    <m/>
    <m/>
    <m/>
    <m/>
  </r>
  <r>
    <n v="58"/>
    <s v="0191-5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88715399 Servicios de mantenimiento y reparación de equipos y aparatos de telecomunicaciones n.c.p."/>
    <s v="1-100-F001 VA-Recursos distrito"/>
    <s v="Prestar el servicio de mantenimiento preventivo y correctivo del sistema de carteleras digitales de la Caja de la Vivienda Popular"/>
    <s v="7. Mínima cuantía"/>
    <n v="81112215"/>
    <n v="35001000"/>
    <n v="1"/>
    <n v="35001000"/>
    <s v="AGOSTO"/>
    <s v="AGOSTO"/>
    <s v="DIRECCION DE GESTION CORPORTIVA"/>
    <s v="MARTHA JANETH CARREÑO"/>
    <s v="TIC"/>
    <d v="2024-07-26T00:00:00"/>
    <n v="202417000062243"/>
    <s v="01 - Viabilización de Línea"/>
    <s v="N/A"/>
    <d v="2024-07-29T00:00:00"/>
    <s v="FOR-050"/>
    <d v="2024-07-29T00:00:00"/>
    <n v="27570557"/>
    <n v="7430443"/>
    <n v="1308"/>
    <d v="2024-07-30T00:00:00"/>
    <n v="27570557"/>
    <n v="0"/>
    <m/>
    <m/>
    <m/>
    <n v="27570557"/>
    <m/>
    <n v="0"/>
    <n v="35001000"/>
    <m/>
    <m/>
    <m/>
    <m/>
  </r>
  <r>
    <n v="59"/>
    <s v="0191-5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88715999 Servicio de mantenimiento y reparación de otros equipos n.c.p."/>
    <s v="1-100-F001 VA-Recursos distrito"/>
    <s v="Prestar el servicio de mantenimiento preventivo y correctivo del sistema de aire acondicionado tipo mini-split ubicado en el centro de cómputo de la Caja de la Vivienda Popular"/>
    <s v="7. Mínima cuantía"/>
    <n v="72151207"/>
    <n v="4000000"/>
    <n v="1"/>
    <n v="4000000"/>
    <s v="AGOSTO"/>
    <s v="AGOSTO"/>
    <s v="DIRECCION DE GESTION CORPORTIVA"/>
    <s v="MARTHA JANETH CARREÑO"/>
    <s v="TIC"/>
    <d v="2024-07-26T00:00:00"/>
    <n v="202417000062243"/>
    <s v="01 - Viabilización de Línea"/>
    <s v="N/A"/>
    <d v="2024-07-29T00:00:00"/>
    <s v="FOR-051"/>
    <d v="2024-07-29T00:00:00"/>
    <n v="3500000"/>
    <n v="500000"/>
    <n v="1310"/>
    <d v="2024-07-30T00:00:00"/>
    <n v="3500000"/>
    <n v="0"/>
    <m/>
    <m/>
    <m/>
    <n v="3500000"/>
    <m/>
    <n v="0"/>
    <n v="4000000"/>
    <m/>
    <m/>
    <m/>
    <m/>
  </r>
  <r>
    <n v="60"/>
    <s v="0191-6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3. Implementar el 100.00 % del sistema de información misional de la CVP y garantizar la disponibilidad de la infraestructura tecnológica."/>
    <s v="PM/0208/0102/45990070191- PM/0208/0103/45990070191- PM/0208/0104/45990070191-PM/0208/0105/45990070191- PM/0208/0106/45990070191"/>
    <s v="O232020200662284 Comercio al por menor de computadores y programas de informática integrados en establecimientos especializados"/>
    <s v="1-100-F001 VA-Recursos distrito"/>
    <s v="Suministro de lentes inteligentes y camaras 360 de acuerdo a los requerimientos de la Caja de la Vivienda Popular"/>
    <s v="8. Régimen Esp. Selección comisionista"/>
    <n v="43211500"/>
    <n v="30000000"/>
    <n v="1"/>
    <n v="30000000"/>
    <s v="AGOSTO"/>
    <s v="AGOSTO"/>
    <s v="DIRECCION DE GESTION CORPORTIVA"/>
    <s v="MARTHA JANETH CARREÑO"/>
    <s v="TIC"/>
    <d v="2024-07-26T00:00:00"/>
    <n v="202417000062243"/>
    <s v="01 - Viabilización de Línea"/>
    <s v="N/A"/>
    <d v="2024-07-29T00:00:00"/>
    <s v="FOR-052"/>
    <d v="2024-07-29T00:00:00"/>
    <n v="30000000"/>
    <n v="0"/>
    <n v="1312"/>
    <d v="2024-07-30T00:00:00"/>
    <n v="30000000"/>
    <n v="0"/>
    <m/>
    <m/>
    <m/>
    <n v="30000000"/>
    <m/>
    <n v="0"/>
    <n v="30000000"/>
    <m/>
    <m/>
    <m/>
    <m/>
  </r>
  <r>
    <n v="61"/>
    <s v="0191-6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para apoyar la gestión de proyectos y gestión de los procesos contractuales de la oficina TIC de la Caja de la Vivienda Popular"/>
    <s v="1. Contratación directa"/>
    <n v="80161500"/>
    <n v="7500000"/>
    <n v="6"/>
    <n v="41750000"/>
    <s v="AGOSTO"/>
    <s v="AGOSTO"/>
    <s v="DIRECCION DE GESTION CORPORTIVA"/>
    <s v="MARTHA JANETH CARREÑO"/>
    <s v="TIC"/>
    <d v="2024-07-17T00:00:00"/>
    <n v="202411600058323"/>
    <s v="01 - Viabilización de Línea"/>
    <s v="N/A"/>
    <d v="2024-07-18T00:00:00"/>
    <s v="FOR-002"/>
    <d v="2024-07-18T00:00:00"/>
    <n v="41750000"/>
    <n v="0"/>
    <n v="1034"/>
    <d v="2024-07-19T00:00:00"/>
    <n v="41750000"/>
    <n v="0"/>
    <n v="3301"/>
    <d v="2024-07-25T00:00:00"/>
    <n v="41750000"/>
    <n v="0"/>
    <n v="0"/>
    <n v="41750000"/>
    <n v="0"/>
    <s v="CONTRATO DE PRESTACION DE SERVICIOS PROFESIONALES"/>
    <n v="486"/>
    <s v="LAURA YALILE ALVAREZ CASTAÑEDA"/>
    <m/>
  </r>
  <r>
    <n v="62"/>
    <s v="0191-6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para el soporte en el Sistema de Recursos Humanos de la Caja de la Vivienda Popular"/>
    <s v="1. Contratación directa"/>
    <n v="81111500"/>
    <n v="6000000"/>
    <n v="5"/>
    <n v="30000000"/>
    <s v="AGOSTO"/>
    <s v="AGOSTO"/>
    <s v="DIRECCION DE GESTION CORPORTIVA"/>
    <s v="MARTHA JANETH CARREÑO"/>
    <s v="TIC"/>
    <d v="2024-07-17T00:00:00"/>
    <n v="202411600058323"/>
    <s v="01 - Viabilización de Línea"/>
    <s v="N/A"/>
    <d v="2024-07-18T00:00:00"/>
    <s v="FOR-003"/>
    <d v="2024-07-18T00:00:00"/>
    <n v="30000000"/>
    <n v="0"/>
    <n v="1035"/>
    <d v="2024-07-19T00:00:00"/>
    <n v="30000000"/>
    <n v="0"/>
    <n v="3294"/>
    <d v="2024-07-25T00:00:00"/>
    <n v="30000000"/>
    <n v="0"/>
    <n v="0"/>
    <n v="30000000"/>
    <n v="0"/>
    <s v="CONTRATO DE PRESTACION DE SERVICIOS PROFESIONALES"/>
    <n v="496"/>
    <s v="JOHN KENNEDY LEON CASTIBLANCO"/>
    <m/>
  </r>
  <r>
    <n v="63"/>
    <s v="0191-6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los servicios profesionales para orientar y realizar actividades de desarrollo, administración y monitoreo de los componentes de los aplicativos misionales y de apoyo de propiedad de la Caja de la Vivienda Popular."/>
    <s v="1. Contratación directa"/>
    <n v="81111500"/>
    <n v="7730000"/>
    <n v="5"/>
    <n v="38650000"/>
    <s v="AGOSTO"/>
    <s v="AGOSTO"/>
    <s v="DIRECCION DE GESTION CORPORTIVA"/>
    <s v="MARTHA JANETH CARREÑO"/>
    <s v="TIC"/>
    <d v="2024-07-17T00:00:00"/>
    <n v="202411600058323"/>
    <s v="01 - Viabilización de Línea"/>
    <s v="N/A"/>
    <d v="2024-07-18T00:00:00"/>
    <s v="FOR-004"/>
    <d v="2024-07-18T00:00:00"/>
    <n v="38650000"/>
    <n v="0"/>
    <n v="1036"/>
    <d v="2024-07-19T00:00:00"/>
    <n v="38650000"/>
    <n v="0"/>
    <n v="3290"/>
    <d v="2024-07-25T00:00:00"/>
    <n v="38650000"/>
    <n v="0"/>
    <n v="0"/>
    <n v="38650000"/>
    <n v="0"/>
    <s v="CONTRATO DE PRESTACION DE SERVICIOS PROFESIONALES"/>
    <n v="492"/>
    <s v="HERNAN MAURICIO RINCON BEDOYA"/>
    <m/>
  </r>
  <r>
    <n v="64"/>
    <s v="0191-6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para apoyar la administración y monitoreo de los repositorios de datos y base de datos de la Caja de la Vivienda Popular"/>
    <s v="1. Contratación directa"/>
    <n v="81111500"/>
    <n v="6200000"/>
    <n v="5"/>
    <n v="31000000"/>
    <s v="AGOSTO"/>
    <s v="AGOSTO"/>
    <s v="DIRECCION DE GESTION CORPORTIVA"/>
    <s v="MARTHA JANETH CARREÑO"/>
    <s v="TIC"/>
    <d v="2024-07-17T00:00:00"/>
    <n v="202411600058323"/>
    <s v="01 - Viabilización de Línea"/>
    <s v="N/A"/>
    <d v="2024-07-18T00:00:00"/>
    <s v="FOR-005"/>
    <d v="2024-07-18T00:00:00"/>
    <n v="31000000"/>
    <n v="0"/>
    <n v="1037"/>
    <d v="2024-07-19T00:00:00"/>
    <n v="31000000"/>
    <n v="0"/>
    <m/>
    <m/>
    <m/>
    <n v="31000000"/>
    <m/>
    <n v="0"/>
    <n v="31000000"/>
    <m/>
    <m/>
    <m/>
    <m/>
  </r>
  <r>
    <n v="65"/>
    <s v="0191-6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ción de servicios profesionales para apoyar las actividades, configuración, soporte de las aplicaciones que inter operen con el sistema de información misional de la Caja de la Vivienda Popular"/>
    <s v="1. Contratación directa"/>
    <n v="81111500"/>
    <n v="5229000"/>
    <n v="5"/>
    <n v="26145000"/>
    <s v="AGOSTO"/>
    <s v="AGOSTO"/>
    <s v="DIRECCION DE GESTION CORPORTIVA"/>
    <s v="MARTHA JANETH CARREÑO"/>
    <s v="TIC"/>
    <d v="2024-07-17T00:00:00"/>
    <n v="202411600058323"/>
    <s v="01 - Viabilización de Línea"/>
    <s v="N/A"/>
    <d v="2024-07-18T00:00:00"/>
    <s v="FOR-006"/>
    <d v="2024-07-18T00:00:00"/>
    <n v="26145000"/>
    <n v="0"/>
    <n v="1038"/>
    <d v="2024-07-19T00:00:00"/>
    <n v="26145000"/>
    <n v="0"/>
    <n v="3299"/>
    <d v="2024-07-25T00:00:00"/>
    <n v="26145000"/>
    <n v="0"/>
    <n v="0"/>
    <n v="26145000"/>
    <n v="0"/>
    <s v="CONTRATO DE PRESTACION DE SERVICIOS PROFESIONALES"/>
    <n v="499"/>
    <s v="LUIS GABRIEL BAREÑO ROMERO"/>
    <m/>
  </r>
  <r>
    <n v="66"/>
    <s v="0191-6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para apoyar los trámites asociados al Modelo Integrado de Gestión MIPG, de Control Interno y actualización de la documentación de los procesos a cargo de la oficina "/>
    <s v="1. Contratación directa"/>
    <n v="80161500"/>
    <n v="5000000"/>
    <n v="5"/>
    <n v="25000000"/>
    <s v="AGOSTO"/>
    <s v="AGOSTO"/>
    <s v="DIRECCION DE GESTION CORPORTIVA"/>
    <s v="MARTHA JANETH CARREÑO"/>
    <s v="TIC"/>
    <d v="2024-07-17T00:00:00"/>
    <n v="202411600058323"/>
    <s v="01 - Viabilización de Línea"/>
    <s v="N/A"/>
    <d v="2024-07-18T00:00:00"/>
    <s v="FOR-007"/>
    <d v="2024-07-18T00:00:00"/>
    <n v="25000000"/>
    <n v="0"/>
    <n v="1039"/>
    <d v="2024-07-19T00:00:00"/>
    <n v="25000000"/>
    <n v="0"/>
    <n v="3296"/>
    <d v="2024-07-25T00:00:00"/>
    <n v="25000000"/>
    <n v="0"/>
    <n v="0"/>
    <n v="25000000"/>
    <n v="0"/>
    <s v="CONTRATO DE PRESTACION DE SERVICIOS PROFESIONALES"/>
    <n v="508"/>
    <s v="OLMER RAUL CURREA CALDERON"/>
    <m/>
  </r>
  <r>
    <n v="67"/>
    <s v="0191-6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los servicios profesionales para orientar los proyectos de desarrollo, administración y monitoreo de los componentes de software de los sistemas de información misional de la Caja de la Vivienda Popular"/>
    <s v="1. Contratación directa"/>
    <n v="81111500"/>
    <n v="7000000"/>
    <n v="5"/>
    <n v="35000000"/>
    <s v="AGOSTO"/>
    <s v="AGOSTO"/>
    <s v="DIRECCION DE GESTION CORPORTIVA"/>
    <s v="MARTHA JANETH CARREÑO"/>
    <s v="TIC"/>
    <d v="2024-07-17T00:00:00"/>
    <n v="202411600058323"/>
    <s v="01 - Viabilización de Línea"/>
    <s v="N/A"/>
    <d v="2024-07-18T00:00:00"/>
    <s v="FOR-008"/>
    <d v="2024-07-18T00:00:00"/>
    <n v="35000000"/>
    <n v="0"/>
    <n v="1040"/>
    <d v="2024-07-19T00:00:00"/>
    <n v="35000000"/>
    <n v="0"/>
    <n v="3298"/>
    <d v="2024-07-25T00:00:00"/>
    <n v="35000000"/>
    <n v="0"/>
    <n v="0"/>
    <n v="35000000"/>
    <n v="0"/>
    <s v="CONTRATO DE PRESTACION DE SERVICIOS PROFESIONALES"/>
    <s v="493"/>
    <s v="GUSTAVO JOSE CASTRO SANCHEZ"/>
    <m/>
  </r>
  <r>
    <n v="68"/>
    <s v="0191-6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para llevar a cabo el apoyo al seguimiento, administración y gestión en la atención del servicio técnico, que se presta a los usuarios de la Caja de la Vivienda Popular."/>
    <s v="1. Contratación directa"/>
    <n v="81111500"/>
    <n v="5000000"/>
    <n v="6"/>
    <n v="27833333"/>
    <s v="AGOSTO"/>
    <s v="AGOSTO"/>
    <s v="DIRECCION DE GESTION CORPORTIVA"/>
    <s v="MARTHA JANETH CARREÑO"/>
    <s v="TIC"/>
    <d v="2024-07-17T00:00:00"/>
    <n v="202411600058323"/>
    <s v="01 - Viabilización de Línea"/>
    <s v="N/A"/>
    <d v="2024-07-18T00:00:00"/>
    <s v="FOR-009"/>
    <d v="2024-07-18T00:00:00"/>
    <n v="27833333"/>
    <n v="0"/>
    <n v="1041"/>
    <d v="2024-07-19T00:00:00"/>
    <n v="27833333"/>
    <n v="0"/>
    <n v="3291"/>
    <d v="2024-07-25T00:00:00"/>
    <n v="27833333"/>
    <n v="0"/>
    <n v="0"/>
    <n v="27833333"/>
    <n v="0"/>
    <s v="CONTRATO DE PRESTACION DE SERVICIOS PROFESIONALES"/>
    <s v="494"/>
    <s v="LUIS FERNANDO CABRERA ROBAYO"/>
    <m/>
  </r>
  <r>
    <n v="69"/>
    <s v="0191-6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para el apoyo y soporte técnico en el desarrollo de software del sistema financiero de la Caja de la Vivienda Popular"/>
    <s v="1. Contratación directa"/>
    <n v="81111500"/>
    <n v="8000000"/>
    <n v="6"/>
    <n v="44533333"/>
    <s v="AGOSTO"/>
    <s v="AGOSTO"/>
    <s v="DIRECCION DE GESTION CORPORTIVA"/>
    <s v="MARTHA JANETH CARREÑO"/>
    <s v="TIC"/>
    <d v="2024-07-17T00:00:00"/>
    <n v="202411600058323"/>
    <s v="01 - Viabilización de Línea"/>
    <s v="N/A"/>
    <d v="2024-07-18T00:00:00"/>
    <s v="FOR-010"/>
    <d v="2024-07-18T00:00:00"/>
    <n v="44533333"/>
    <n v="0"/>
    <n v="1043"/>
    <d v="2024-07-19T00:00:00"/>
    <n v="44533333"/>
    <n v="0"/>
    <n v="3288"/>
    <d v="2024-07-25T00:00:00"/>
    <n v="44533333"/>
    <n v="0"/>
    <n v="0"/>
    <n v="44533333"/>
    <n v="0"/>
    <s v="CONTRATO DE PRESTACION DE SERVICIOS PROFESIONALES"/>
    <s v="485"/>
    <s v="SERGIO ALEJANDRO FRANCO PARRA"/>
    <m/>
  </r>
  <r>
    <n v="70"/>
    <s v="0191-7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en arquitectura de sofware desarrollo y monitoreo del sistema de informacion misional que soporta los procesos de la caja de la vivienda popular"/>
    <s v="1. Contratación directa"/>
    <n v="81111500"/>
    <n v="7000000"/>
    <n v="5"/>
    <n v="35000000"/>
    <s v="AGOSTO"/>
    <s v="AGOSTO"/>
    <s v="DIRECCION DE GESTION CORPORTIVA"/>
    <s v="MARTHA JANETH CARREÑO"/>
    <s v="TIC"/>
    <d v="2024-07-17T00:00:00"/>
    <n v="202411600058323"/>
    <s v="01 - Viabilización de Línea"/>
    <s v="N/A"/>
    <d v="2024-07-18T00:00:00"/>
    <s v="FOR-011"/>
    <d v="2024-07-18T00:00:00"/>
    <n v="35000000"/>
    <n v="0"/>
    <n v="1050"/>
    <d v="2024-07-19T00:00:00"/>
    <n v="35000000"/>
    <n v="0"/>
    <m/>
    <m/>
    <m/>
    <n v="35000000"/>
    <m/>
    <n v="0"/>
    <n v="35000000"/>
    <m/>
    <m/>
    <m/>
    <m/>
  </r>
  <r>
    <n v="71"/>
    <s v="0191-7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para el soporte técnico, desarrollo y monitoreo del Sistemas de Gestión Documental - ORFEO de la Caja de la Vivienda Popular"/>
    <s v="1. Contratación directa"/>
    <n v="81111500"/>
    <n v="6545000"/>
    <n v="6"/>
    <n v="36433833"/>
    <s v="AGOSTO"/>
    <s v="AGOSTO"/>
    <s v="DIRECCION DE GESTION CORPORTIVA"/>
    <s v="MARTHA JANETH CARREÑO"/>
    <s v="TIC"/>
    <d v="2024-07-17T00:00:00"/>
    <n v="202411600058323"/>
    <s v="01 - Viabilización de Línea"/>
    <s v="N/A"/>
    <d v="2024-07-18T00:00:00"/>
    <s v="FOR-012"/>
    <d v="2024-07-18T00:00:00"/>
    <n v="36433833"/>
    <n v="0"/>
    <n v="1051"/>
    <d v="2024-07-22T00:00:00"/>
    <n v="36433833"/>
    <n v="0"/>
    <m/>
    <m/>
    <m/>
    <n v="36433833"/>
    <m/>
    <n v="0"/>
    <n v="36433833"/>
    <m/>
    <m/>
    <m/>
    <m/>
  </r>
  <r>
    <n v="72"/>
    <s v="0191-7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ción de servicios profesionales de apoyo a la Oficina TIC, en la ejecución, articulación, gestión, monitoreo y seguimiento en los programas de Seguridad de la Información y Continuidad de Negocio de la Caja de la Vivienda Popular."/>
    <s v="1. Contratación directa"/>
    <n v="81101500"/>
    <n v="7000000"/>
    <n v="5"/>
    <n v="35000000"/>
    <s v="AGOSTO"/>
    <s v="AGOSTO"/>
    <s v="DIRECCION DE GESTION CORPORTIVA"/>
    <s v="MARTHA JANETH CARREÑO"/>
    <s v="TIC"/>
    <d v="2024-07-17T00:00:00"/>
    <n v="202411600058323"/>
    <s v="01 - Viabilización de Línea"/>
    <s v="N/A"/>
    <d v="2024-07-18T00:00:00"/>
    <s v="FOR-013"/>
    <d v="2024-07-18T00:00:00"/>
    <n v="35000000"/>
    <n v="0"/>
    <n v="1054"/>
    <d v="2024-07-19T00:00:00"/>
    <n v="35000000"/>
    <n v="0"/>
    <m/>
    <m/>
    <m/>
    <n v="35000000"/>
    <m/>
    <n v="0"/>
    <n v="35000000"/>
    <m/>
    <m/>
    <m/>
    <m/>
  </r>
  <r>
    <n v="73"/>
    <s v="0191-7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ción de servicios de apoyo técnico a los requerimientos funcionales de software y hardware, de los usuarios de la Caja de la Vivienda Popular"/>
    <s v="1. Contratación directa"/>
    <n v="81111800"/>
    <n v="4637417"/>
    <n v="6"/>
    <n v="25814955"/>
    <s v="AGOSTO"/>
    <s v="AGOSTO"/>
    <s v="DIRECCION DE GESTION CORPORTIVA"/>
    <s v="MARTHA JANETH CARREÑO"/>
    <s v="TIC"/>
    <d v="2024-07-31T00:00:00"/>
    <n v="202417000062863"/>
    <s v="01 - Viabilización de Línea"/>
    <s v="N/A"/>
    <d v="2024-07-31T00:00:00"/>
    <s v="FOR-093"/>
    <d v="2024-07-31T00:00:00"/>
    <n v="25814955"/>
    <n v="0"/>
    <m/>
    <m/>
    <m/>
    <n v="25814955"/>
    <m/>
    <m/>
    <m/>
    <n v="0"/>
    <m/>
    <n v="0"/>
    <n v="25814955"/>
    <m/>
    <m/>
    <m/>
    <m/>
  </r>
  <r>
    <n v="74"/>
    <s v="0191-7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los servicios profesionales para apoyar a la Oficina TIC con la definición, gestión y seguimiento del plan estratégico de tecnologías de la información y las comunicaciones PETI, los protocolos y procedimientos de Gobierno digital y la protección de datos dentro del marco legal vigente."/>
    <s v="1. Contratación directa"/>
    <n v="80161500"/>
    <n v="6500000"/>
    <n v="5"/>
    <n v="32500000"/>
    <s v="AGOSTO"/>
    <s v="AGOSTO"/>
    <s v="DIRECCION DE GESTION CORPORTIVA"/>
    <s v="MARTHA JANETH CARREÑO"/>
    <s v="TIC"/>
    <d v="2024-07-17T00:00:00"/>
    <n v="202411600058323"/>
    <s v="01 - Viabilización de Línea"/>
    <s v="N/A"/>
    <d v="2024-07-18T00:00:00"/>
    <s v="FOR-014"/>
    <d v="2024-07-18T00:00:00"/>
    <n v="32500000"/>
    <n v="0"/>
    <n v="1057"/>
    <d v="2024-07-22T00:00:00"/>
    <n v="32500000"/>
    <n v="0"/>
    <n v="3300"/>
    <d v="2024-07-25T00:00:00"/>
    <n v="32500000"/>
    <n v="0"/>
    <n v="0"/>
    <n v="32500000"/>
    <n v="0"/>
    <s v="CONTRATO DE PRESTACION DE SERVICIOS PROFESIONALES"/>
    <s v="495"/>
    <s v="GABINO  HERNANDEZ BLANCO"/>
    <m/>
  </r>
  <r>
    <n v="75"/>
    <s v="0191-7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ción de servicios profesionales en el componente jurídico de las actividades y/o proyectos de la Oficina de Tecnología de la Información y las Comunicaciones de la Caja de la Vivienda Popular."/>
    <s v="1. Contratación directa"/>
    <n v="80121704"/>
    <n v="6000000"/>
    <n v="5"/>
    <n v="30000000"/>
    <s v="AGOSTO"/>
    <s v="AGOSTO"/>
    <s v="DIRECCION DE GESTION CORPORTIVA"/>
    <s v="MARTHA JANETH CARREÑO"/>
    <s v="TIC"/>
    <d v="2024-07-17T00:00:00"/>
    <n v="202411600058323"/>
    <s v="01 - Viabilización de Línea"/>
    <s v="N/A"/>
    <d v="2024-07-18T00:00:00"/>
    <s v="FOR-015"/>
    <d v="2024-07-18T00:00:00"/>
    <n v="30000000"/>
    <n v="0"/>
    <n v="1058"/>
    <d v="2024-07-22T00:00:00"/>
    <n v="30000000"/>
    <n v="0"/>
    <n v="3297"/>
    <d v="2024-07-25T00:00:00"/>
    <n v="30000000"/>
    <n v="0"/>
    <n v="0"/>
    <n v="30000000"/>
    <n v="0"/>
    <s v="CONTRATO DE PRESTACION DE SERVICIOS PROFESIONALES"/>
    <s v="488"/>
    <s v="JULIO CESAR SIERRA LEON"/>
    <m/>
  </r>
  <r>
    <n v="76"/>
    <s v="0191-7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para la ejecución de los recursos informáticos, de telecomunicaciones y ciberseguridad, para el correcto funcionamiento de los servicios tecnológicos de la Caja de la Vivienda Popular"/>
    <s v="1. Contratación directa"/>
    <n v="81111500"/>
    <n v="7000000"/>
    <n v="6"/>
    <n v="38966667"/>
    <s v="AGOSTO"/>
    <s v="AGOSTO"/>
    <s v="DIRECCION DE GESTION CORPORTIVA"/>
    <s v="MARTHA JANETH CARREÑO"/>
    <s v="TIC"/>
    <d v="2024-07-17T00:00:00"/>
    <n v="202411600058323"/>
    <s v="01 - Viabilización de Línea"/>
    <s v="N/A"/>
    <d v="2024-07-18T00:00:00"/>
    <s v="FOR-016"/>
    <d v="2024-07-18T00:00:00"/>
    <n v="38966667"/>
    <n v="0"/>
    <n v="1059"/>
    <d v="2024-07-22T00:00:00"/>
    <n v="38966667"/>
    <n v="0"/>
    <n v="3283"/>
    <d v="2024-07-24T00:00:00"/>
    <n v="38966667"/>
    <n v="0"/>
    <n v="0"/>
    <n v="38966667"/>
    <n v="0"/>
    <s v="CONTRATO DE PRESTACION DE SERVICIOS PROFESIONALES"/>
    <s v="501"/>
    <s v="JOAN RENE CARVAJAL RAMIREZ"/>
    <m/>
  </r>
  <r>
    <n v="77"/>
    <s v="0191-7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31 Servicios de consultoría en tecnologías de la información (TI)"/>
    <s v="1-100-F001 VA-Recursos distrito"/>
    <s v="Prestar servicios profesionales para realizar tareas de especificación, levantamiento y actualizaciones de las aplicaciones del Sistema de Información Misional de la Caja de la Vivienda Popular."/>
    <s v="1. Contratación directa"/>
    <n v="81111500"/>
    <n v="4000000"/>
    <n v="5"/>
    <n v="20000000"/>
    <s v="AGOSTO"/>
    <s v="AGOSTO"/>
    <s v="DIRECCION DE GESTION CORPORTIVA"/>
    <s v="MARTHA JANETH CARREÑO"/>
    <s v="TIC"/>
    <d v="2024-07-31T00:00:00"/>
    <n v="202417000062863"/>
    <s v="01 - Viabilización de Línea"/>
    <s v="N/A"/>
    <d v="2024-07-31T00:00:00"/>
    <s v="FOR-094"/>
    <d v="2024-07-31T00:00:00"/>
    <n v="20000000"/>
    <n v="0"/>
    <s v="1377 _x000a_1378"/>
    <d v="2024-07-31T00:00:00"/>
    <n v="40000000"/>
    <n v="-20000000"/>
    <m/>
    <m/>
    <m/>
    <n v="40000000"/>
    <m/>
    <n v="0"/>
    <n v="20000000"/>
    <m/>
    <m/>
    <m/>
    <s v="Pendiente ajuste por parte de la Subdirección Finaciera. Anulación de CDP doble."/>
  </r>
  <r>
    <n v="78"/>
    <s v="0191-7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2 Servicios de consultoría en gestión financiera"/>
    <s v="1-100-F001 VA-Recursos distrito"/>
    <s v="Prestar servicios profesionales a la Subdirección Financiera con las operaciones presupuestales de la Caja de la Vivienda Popular en las etapas de programación, ejecución y cierre."/>
    <s v="1. Contratación directa"/>
    <n v="93151501"/>
    <n v="7200000"/>
    <n v="6"/>
    <n v="40080000"/>
    <s v="AGOSTO"/>
    <s v="AGOSTO"/>
    <s v="DIRECCIÓN DE GESTIÓN CORPORATIVA"/>
    <s v="MARTHA JANETH CARREÑO LIZARAZO"/>
    <s v="Subdireccion Financiera"/>
    <d v="2024-07-31T00:00:00"/>
    <n v="202417000063243"/>
    <s v="01 - Viabilización de Línea"/>
    <s v="N/A"/>
    <d v="2024-07-31T00:00:00"/>
    <s v="FOR-090"/>
    <d v="2024-07-31T00:00:00"/>
    <n v="40080000"/>
    <n v="0"/>
    <n v="1368"/>
    <d v="2024-07-31T00:00:00"/>
    <n v="40080000"/>
    <n v="0"/>
    <m/>
    <m/>
    <m/>
    <n v="40080000"/>
    <m/>
    <n v="0"/>
    <n v="40080000"/>
    <m/>
    <m/>
    <m/>
    <m/>
  </r>
  <r>
    <n v="79"/>
    <s v="0191-7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2 Servicios de consultoría en gestión financiera"/>
    <s v="1-100-F001 VA-Recursos distrito"/>
    <s v="Prestar servicios profesionales a Subdirección Financiera para realizar actividades relacionadas con el sistema integrado de gestión, implementación de MIPG, formulación de planes de mejoramiento derivados de auditorías internas y externas.     "/>
    <s v="1. Contratación directa"/>
    <n v="93151501"/>
    <n v="7200000"/>
    <n v="6"/>
    <n v="40080000"/>
    <s v="AGOSTO"/>
    <s v="AGOSTO"/>
    <s v="DIRECCIÓN DE GESTIÓN CORPORATIVA"/>
    <s v="MARTHA JANETH CARREÑO LIZARAZO"/>
    <s v="Subdireccion Financiera"/>
    <d v="2024-07-31T00:00:00"/>
    <n v="202417000063243"/>
    <s v="01 - Viabilización de Línea"/>
    <s v="N/A"/>
    <d v="2024-07-31T00:00:00"/>
    <s v="FOR-091"/>
    <d v="2024-07-31T00:00:00"/>
    <n v="40080000"/>
    <n v="0"/>
    <n v="1370"/>
    <d v="2024-07-31T00:00:00"/>
    <n v="40080000"/>
    <n v="0"/>
    <m/>
    <m/>
    <m/>
    <n v="40080000"/>
    <m/>
    <n v="0"/>
    <n v="40080000"/>
    <m/>
    <m/>
    <m/>
    <m/>
  </r>
  <r>
    <n v="80"/>
    <s v="0191-8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2 Servicios de consultoría en gestión financiera"/>
    <s v="1-100-F001 VA-Recursos distrito"/>
    <s v="Prestar servicios profesionales a la Subdirección Financiera para desempeñar actividades asociadas con las operaciones presupuestales de la Caja de la Vivienda Popular, en las etapas de programación, ejecución y cierre."/>
    <s v="1. Contratación directa"/>
    <n v="93151501"/>
    <n v="7200000"/>
    <n v="6"/>
    <n v="40080000"/>
    <s v="AGOSTO"/>
    <s v="AGOSTO"/>
    <s v="DIRECCIÓN DE GESTIÓN CORPORATIVA"/>
    <s v="MARTHA JANETH CARREÑO LIZARAZO"/>
    <s v="Subdireccion Financiera"/>
    <d v="2024-07-31T00:00:00"/>
    <n v="202417000063243"/>
    <s v="01 - Viabilización de Línea"/>
    <s v="N/A"/>
    <d v="2024-07-31T00:00:00"/>
    <s v="FOR-092"/>
    <d v="2024-07-31T00:00:00"/>
    <n v="40080000"/>
    <n v="0"/>
    <n v="1367"/>
    <d v="2024-07-31T00:00:00"/>
    <n v="40080000"/>
    <n v="0"/>
    <m/>
    <m/>
    <m/>
    <n v="40080000"/>
    <m/>
    <n v="0"/>
    <n v="40080000"/>
    <m/>
    <m/>
    <m/>
    <m/>
  </r>
  <r>
    <n v="81"/>
    <s v="0191-8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en la ejecución de las auditorías, seguimientos y evaluaciones del Plan Anual de Auditorías de la vigencia aprobado por el Comité ICCI con énfasis en temas de índole técnico y de gestión."/>
    <s v="1. Contratación directa"/>
    <n v="84111603"/>
    <n v="7350000"/>
    <n v="6"/>
    <n v="40915000"/>
    <s v="AGOSTO"/>
    <s v="AGOSTO"/>
    <s v="DIRECCIÓN DE GESTIÓN CORPORATIVA"/>
    <s v="MARTHA JANETH CARREÑO LIZARAZO"/>
    <s v="CONTROL INTERNO DE GESTION"/>
    <d v="2024-07-26T00:00:00"/>
    <n v="202417000062323"/>
    <s v="01 - Viabilización de Línea"/>
    <s v="N/A"/>
    <d v="2024-07-30T00:00:00"/>
    <s v="FOR-057"/>
    <d v="2024-07-30T00:00:00"/>
    <n v="40915000"/>
    <n v="0"/>
    <n v="1353"/>
    <d v="2024-07-31T00:00:00"/>
    <n v="40915000"/>
    <n v="0"/>
    <m/>
    <m/>
    <m/>
    <n v="40915000"/>
    <m/>
    <n v="0"/>
    <n v="40915000"/>
    <m/>
    <m/>
    <m/>
    <m/>
  </r>
  <r>
    <n v="82"/>
    <s v="0191-8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en la ejecución de auditorías, seguimientos y evaluaciones definidas en el Plan Anual de Auditorías aprobado por el Comité ICCI con énfasis en la atención de Entes de control Externo."/>
    <s v="1. Contratación directa"/>
    <n v="84111603"/>
    <n v="7350000"/>
    <n v="6"/>
    <n v="40915000"/>
    <s v="AGOSTO"/>
    <s v="AGOSTO"/>
    <s v="DIRECCIÓN DE GESTIÓN CORPORATIVA"/>
    <s v="MARTHA JANETH CARREÑO LIZARAZO"/>
    <s v="CONTROL INTERNO DE GESTION"/>
    <d v="2024-07-26T00:00:00"/>
    <n v="202417000062323"/>
    <s v="01 - Viabilización de Línea"/>
    <s v="N/A"/>
    <d v="2024-07-30T00:00:00"/>
    <s v="FOR-058"/>
    <d v="2024-07-30T00:00:00"/>
    <n v="40915000"/>
    <n v="0"/>
    <n v="1355"/>
    <d v="2024-07-31T00:00:00"/>
    <n v="40915000"/>
    <n v="0"/>
    <m/>
    <m/>
    <m/>
    <n v="40915000"/>
    <m/>
    <n v="0"/>
    <n v="40915000"/>
    <m/>
    <m/>
    <m/>
    <m/>
  </r>
  <r>
    <n v="83"/>
    <s v="0191-8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en la ejecución de las auditorías, seguimientos y evaluaciones del Plan Anual de Auditorías de la vigencia aprobado por el Comité ICCI con énfasis en temas de carácter Jurídico, Legal y Contractual."/>
    <s v="1. Contratación directa"/>
    <n v="84111603"/>
    <n v="7350000"/>
    <n v="6"/>
    <n v="40915000"/>
    <s v="AGOSTO"/>
    <s v="AGOSTO"/>
    <s v="DIRECCIÓN DE GESTIÓN CORPORATIVA"/>
    <s v="MARTHA JANETH CARREÑO LIZARAZO"/>
    <s v="CONTROL INTERNO DE GESTION"/>
    <d v="2024-07-26T00:00:00"/>
    <n v="202417000062323"/>
    <s v="01 - Viabilización de Línea"/>
    <s v="N/A"/>
    <d v="2024-07-30T00:00:00"/>
    <s v="FOR-059"/>
    <d v="2024-07-30T00:00:00"/>
    <n v="40915000"/>
    <n v="0"/>
    <n v="1357"/>
    <d v="2024-07-31T00:00:00"/>
    <n v="40915000"/>
    <n v="0"/>
    <m/>
    <m/>
    <m/>
    <n v="40915000"/>
    <m/>
    <n v="0"/>
    <n v="40915000"/>
    <m/>
    <m/>
    <m/>
    <m/>
  </r>
  <r>
    <n v="84"/>
    <s v="0191-8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en la ejecución de las auditorías, seguimientos y evaluaciones del Plan Anual de Auditorías de la vigencia aprobado por el Comité ICCI énfasis en control fiscal"/>
    <s v="1. Contratación directa"/>
    <n v="84111603"/>
    <n v="7350000"/>
    <n v="6"/>
    <n v="40915000"/>
    <s v="AGOSTO"/>
    <s v="AGOSTO"/>
    <s v="DIRECCIÓN DE GESTIÓN CORPORATIVA"/>
    <s v="MARTHA JANETH CARREÑO LIZARAZO"/>
    <s v="CONTROL INTERNO DE GESTION"/>
    <d v="2024-07-26T00:00:00"/>
    <n v="202417000062323"/>
    <s v="01 - Viabilización de Línea"/>
    <s v="N/A"/>
    <d v="2024-07-30T00:00:00"/>
    <s v="FOR-060"/>
    <d v="2024-07-30T00:00:00"/>
    <n v="40915000"/>
    <n v="0"/>
    <n v="1358"/>
    <d v="2024-07-31T00:00:00"/>
    <n v="40915000"/>
    <n v="0"/>
    <m/>
    <m/>
    <m/>
    <n v="40915000"/>
    <m/>
    <n v="0"/>
    <n v="40915000"/>
    <m/>
    <m/>
    <m/>
    <m/>
  </r>
  <r>
    <n v="85"/>
    <s v="0191-8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en la ejecución de las auditorías, seguimientos y evaluaciones del Plan Anual de Auditorías de la vigencia aprobado por el Comité ICCI con énfasis Sistema de Información y Modelo de Seguridad y Privacidad de Información"/>
    <s v="1. Contratación directa"/>
    <n v="84111603"/>
    <n v="7350000"/>
    <n v="6"/>
    <n v="40915000"/>
    <s v="AGOSTO"/>
    <s v="AGOSTO"/>
    <s v="DIRECCIÓN DE GESTIÓN CORPORATIVA"/>
    <s v="MARTHA JANETH CARREÑO LIZARAZO"/>
    <s v="CONTROL INTERNO DE GESTION"/>
    <d v="2024-07-26T00:00:00"/>
    <n v="202417000062323"/>
    <s v="01 - Viabilización de Línea"/>
    <s v="N/A"/>
    <d v="2024-07-30T00:00:00"/>
    <s v="FOR-061"/>
    <d v="2024-07-30T00:00:00"/>
    <n v="40915000"/>
    <n v="0"/>
    <n v="1374"/>
    <d v="2024-07-31T00:00:00"/>
    <n v="40915000"/>
    <n v="0"/>
    <m/>
    <m/>
    <m/>
    <n v="40915000"/>
    <m/>
    <n v="0"/>
    <n v="40915000"/>
    <m/>
    <m/>
    <m/>
    <m/>
  </r>
  <r>
    <n v="86"/>
    <s v="0191-8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en la ejecución de auditorías, seguimientos y evaluaciones del Plan Anual de Auditorías de la vigencia aprobado por el Comité ICCI con énfasis en el componente contable y financiero."/>
    <s v="1. Contratación directa"/>
    <n v="84111603"/>
    <n v="7350000"/>
    <n v="6"/>
    <n v="40915000"/>
    <s v="AGOSTO"/>
    <s v="AGOSTO"/>
    <s v="DIRECCIÓN DE GESTIÓN CORPORATIVA"/>
    <s v="MARTHA JANETH CARREÑO LIZARAZO"/>
    <s v="CONTROL INTERNO DE GESTION"/>
    <d v="2024-07-26T00:00:00"/>
    <n v="202417000062323"/>
    <s v="01 - Viabilización de Línea"/>
    <s v="N/A"/>
    <d v="2024-07-30T00:00:00"/>
    <s v="FOR-062"/>
    <d v="2024-07-30T00:00:00"/>
    <n v="40915000"/>
    <n v="0"/>
    <n v="1376"/>
    <d v="2024-07-31T00:00:00"/>
    <n v="40915000"/>
    <n v="0"/>
    <m/>
    <m/>
    <m/>
    <n v="40915000"/>
    <m/>
    <n v="0"/>
    <n v="40915000"/>
    <m/>
    <m/>
    <m/>
    <m/>
  </r>
  <r>
    <n v="87"/>
    <s v="0191-8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ción de servicios profesionales especializados en la emisión de conceptos, recomendaciones y análisis de casos de los asuntos que adelanta la Oficina de Control Disciplinario Interno de la Caja de la Vivienda Popular durante la etapa de instrucción de los procesos disciplinarios."/>
    <s v="1. Contratación directa"/>
    <n v="80121704"/>
    <n v="14280000"/>
    <n v="6"/>
    <n v="79492000"/>
    <s v="AGOSTO"/>
    <s v="AGOSTO"/>
    <s v="DIRECCIÓN DE GESTIÓN CORPORATIVA"/>
    <s v="MARTHA JANETH CARREÑO LIZARAZO"/>
    <s v="OFICINA DE CONTROL DISCIPLINARIO INTERNO"/>
    <d v="2024-07-19T00:00:00"/>
    <n v="202417000059753"/>
    <s v="01 - Viabilización de Línea"/>
    <s v="N/A"/>
    <d v="2024-07-19T00:00:00"/>
    <s v="FOR-034"/>
    <d v="2024-07-19T00:00:00"/>
    <n v="79492000"/>
    <n v="0"/>
    <n v="1156"/>
    <d v="2024-07-24T00:00:00"/>
    <n v="79492000"/>
    <n v="0"/>
    <m/>
    <m/>
    <m/>
    <n v="79492000"/>
    <m/>
    <n v="0"/>
    <n v="79492000"/>
    <m/>
    <m/>
    <m/>
    <m/>
  </r>
  <r>
    <n v="88"/>
    <s v="0191-8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jurídicos a la Oficina de Control Disciplinario Interno, en la prevención, en la revisión, elaboración, monitoreo e impulso de los procesos disciplinarios en primera instancia de la Caja de la Vivienda Popular."/>
    <s v="1. Contratación directa"/>
    <n v="80121704"/>
    <n v="9000000"/>
    <n v="6"/>
    <n v="50100000"/>
    <s v="AGOSTO"/>
    <s v="AGOSTO"/>
    <s v="DIRECCIÓN DE GESTIÓN CORPORATIVA"/>
    <s v="MARTHA JANETH CARREÑO LIZARAZO"/>
    <s v="OFICINA DE CONTROL DISCIPLINARIO INTERNO"/>
    <d v="2024-07-19T00:00:00"/>
    <n v="202417000059753"/>
    <s v="01 - Viabilización de Línea"/>
    <s v="N/A"/>
    <d v="2024-07-19T00:00:00"/>
    <s v="FOR-035"/>
    <d v="2024-07-19T00:00:00"/>
    <n v="50100000"/>
    <n v="0"/>
    <n v="1157"/>
    <d v="2024-07-24T00:00:00"/>
    <n v="50100000"/>
    <n v="0"/>
    <m/>
    <m/>
    <m/>
    <n v="50100000"/>
    <m/>
    <n v="0"/>
    <n v="50100000"/>
    <m/>
    <m/>
    <m/>
    <m/>
  </r>
  <r>
    <n v="89"/>
    <s v="0191-8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jurídicos a la Oficina de Control Disciplinario Interno, en la revisión, elaboración, monitoreo e impulso de los procesos disciplinarios en primera instancia de la Caja de la Vivienda Popular."/>
    <s v="1. Contratación directa"/>
    <n v="80121704"/>
    <n v="8000000"/>
    <n v="6"/>
    <n v="44533333"/>
    <s v="AGOSTO"/>
    <s v="AGOSTO"/>
    <s v="DIRECCIÓN DE GESTIÓN CORPORATIVA"/>
    <s v="MARTHA JANETH CARREÑO LIZARAZO"/>
    <s v="OFICINA DE CONTROL DISCIPLINARIO INTERNO"/>
    <d v="2024-07-19T00:00:00"/>
    <n v="202417000059753"/>
    <s v="01 - Viabilización de Línea"/>
    <s v="N/A"/>
    <d v="2024-07-19T00:00:00"/>
    <s v="FOR-036"/>
    <d v="2024-07-19T00:00:00"/>
    <n v="44533333"/>
    <n v="0"/>
    <n v="1158"/>
    <d v="2024-07-24T00:00:00"/>
    <n v="44533333"/>
    <n v="0"/>
    <m/>
    <m/>
    <m/>
    <n v="44533333"/>
    <m/>
    <n v="0"/>
    <n v="44533333"/>
    <m/>
    <m/>
    <m/>
    <m/>
  </r>
  <r>
    <n v="90"/>
    <s v="0191-9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los servicios profesionales jurídicos para apoyar el desarrollo y ejecución de las actuaciones administrativas de competencia en la Oficina de Control Disciplinario de la Caja de Vivienda Popular."/>
    <s v="1. Contratación directa"/>
    <n v="80121704"/>
    <n v="6950000"/>
    <n v="6"/>
    <n v="38688333"/>
    <s v="AGOSTO"/>
    <s v="AGOSTO"/>
    <s v="DIRECCIÓN DE GESTIÓN CORPORATIVA"/>
    <s v="MARTHA JANETH CARREÑO LIZARAZO"/>
    <s v="OFICINA DE CONTROL DISCIPLINARIO INTERNO"/>
    <d v="2024-07-19T00:00:00"/>
    <n v="202417000059763"/>
    <s v="01 - Viabilización de Línea"/>
    <s v="N/A"/>
    <d v="2024-07-19T00:00:00"/>
    <s v="FOR-037"/>
    <d v="2024-07-19T00:00:00"/>
    <n v="38688333"/>
    <n v="0"/>
    <n v="1336"/>
    <d v="2024-07-31T00:00:00"/>
    <n v="38688333"/>
    <n v="0"/>
    <m/>
    <m/>
    <m/>
    <n v="38688333"/>
    <m/>
    <n v="0"/>
    <n v="38688333"/>
    <m/>
    <m/>
    <m/>
    <m/>
  </r>
  <r>
    <n v="91"/>
    <s v="0191-9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jurídicos a la Oficina de Control Disciplinario Interno, en la prevención, en la revisión, elaboración, monitoreo e impulso de los procesos disciplinarios en primera instancia de la Caja de la Vivienda Popular."/>
    <s v="1. Contratación directa"/>
    <n v="80121704"/>
    <n v="5500000"/>
    <n v="6"/>
    <n v="30616667"/>
    <s v="AGOSTO"/>
    <s v="AGOSTO"/>
    <s v="DIRECCIÓN DE GESTIÓN CORPORATIVA"/>
    <s v="MARTHA JANETH CARREÑO LIZARAZO"/>
    <s v="OFICINA DE CONTROL DISCIPLINARIO INTERNO"/>
    <m/>
    <m/>
    <m/>
    <m/>
    <m/>
    <m/>
    <m/>
    <m/>
    <n v="30616667"/>
    <m/>
    <m/>
    <m/>
    <n v="0"/>
    <m/>
    <m/>
    <m/>
    <n v="0"/>
    <m/>
    <n v="0"/>
    <n v="30616667"/>
    <m/>
    <m/>
    <m/>
    <m/>
  </r>
  <r>
    <n v="92"/>
    <s v="0191-9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los servicios profesionales especializados en derecho a la dirección jurídica en el desarrollo y seguimiento de las actividades jurídicas en materia civil, administrativa  que se requieran en el área"/>
    <s v="1. Contratación directa"/>
    <n v="80121700"/>
    <n v="10000000"/>
    <n v="6"/>
    <n v="55666667"/>
    <s v="AGOSTO"/>
    <s v="AGOSTO"/>
    <s v="DIRECCIÓN DE GESTIÓN CORPORATIVA"/>
    <s v="MARTHA JANETH CARREÑO LIZARAZO"/>
    <s v="DIRECCION JURIDICA"/>
    <d v="2024-07-25T00:00:00"/>
    <n v="202417000062263"/>
    <s v="01 - Viabilización de Línea"/>
    <s v="N/A"/>
    <d v="2024-07-29T00:00:00"/>
    <s v="FOR-044"/>
    <d v="2024-07-29T00:00:00"/>
    <n v="55666667"/>
    <n v="0"/>
    <n v="1334"/>
    <d v="2024-07-30T00:00:00"/>
    <n v="55666667"/>
    <n v="0"/>
    <m/>
    <m/>
    <m/>
    <n v="55666667"/>
    <m/>
    <n v="0"/>
    <n v="55666667"/>
    <m/>
    <m/>
    <m/>
    <m/>
  </r>
  <r>
    <n v="93"/>
    <s v="0191-9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los servicios profesionales para el acompañamiento, soporte y seguimiento de las actividades jurídicas en materia de derecho comercial y procesos sancionatorios que requiera la Dirección Jurídica de la Caja de la Vivienda Popular."/>
    <s v="1. Contratación directa"/>
    <n v="80121700"/>
    <n v="8000000"/>
    <n v="5"/>
    <n v="40000000"/>
    <s v="AGOSTO"/>
    <s v="AGOSTO"/>
    <s v="DIRECCIÓN DE GESTIÓN CORPORATIVA"/>
    <s v="MARTHA JANETH CARREÑO LIZARAZO"/>
    <s v="DIRECCION JURIDICA"/>
    <d v="2024-07-31T00:00:00"/>
    <n v="202417000063773"/>
    <s v="01 - Viabilización de Línea"/>
    <s v="N/A"/>
    <d v="2024-07-31T00:00:00"/>
    <s v="FOR-095"/>
    <d v="2024-07-31T00:00:00"/>
    <n v="40000000"/>
    <n v="0"/>
    <m/>
    <m/>
    <m/>
    <n v="40000000"/>
    <m/>
    <m/>
    <m/>
    <n v="0"/>
    <m/>
    <n v="0"/>
    <n v="40000000"/>
    <m/>
    <m/>
    <m/>
    <m/>
  </r>
  <r>
    <n v="94"/>
    <s v="0191-9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los servicios como dependiente judicial, adelantando las acciones administrativas y apoyo jurídico que requiera la Dirección jurídica"/>
    <s v="1. Contratación directa"/>
    <n v="80121700"/>
    <n v="2500000"/>
    <n v="6"/>
    <n v="13916667"/>
    <s v="AGOSTO"/>
    <s v="AGOSTO"/>
    <s v="DIRECCIÓN DE GESTIÓN CORPORATIVA"/>
    <s v="MARTHA JANETH CARREÑO LIZARAZO"/>
    <s v="DIRECCION JURIDICA"/>
    <m/>
    <m/>
    <m/>
    <m/>
    <m/>
    <m/>
    <m/>
    <m/>
    <n v="13916667"/>
    <m/>
    <m/>
    <m/>
    <n v="0"/>
    <m/>
    <m/>
    <m/>
    <n v="0"/>
    <m/>
    <n v="0"/>
    <n v="13916667"/>
    <m/>
    <m/>
    <m/>
    <m/>
  </r>
  <r>
    <n v="95"/>
    <s v="0191-9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los servicios profesionales para la asesoría, asistencia, acompañamiento, control y seguimiento en los asuntos relacionados con la función de curaduría pública social y de derecho urbano que requiera la Caja de la Vivienda Popular"/>
    <s v="1. Contratación directa"/>
    <n v="80121700"/>
    <n v="8500000"/>
    <n v="5"/>
    <n v="42500000"/>
    <s v="AGOSTO"/>
    <s v="AGOSTO"/>
    <s v="DIRECCIÓN DE GESTIÓN CORPORATIVA"/>
    <s v="MARTHA JANETH CARREÑO LIZARAZO"/>
    <s v="DIRECCION JURIDICA"/>
    <d v="2024-07-24T00:00:00"/>
    <n v="202417000061343"/>
    <s v="01 - Viabilización de Línea"/>
    <s v="N/A"/>
    <d v="2024-07-25T00:00:00"/>
    <s v="FOR-041"/>
    <d v="2024-07-25T00:00:00"/>
    <n v="42500000"/>
    <n v="0"/>
    <n v="1234"/>
    <d v="2024-07-25T00:00:00"/>
    <n v="42500000"/>
    <n v="0"/>
    <n v="3355"/>
    <d v="2024-07-31T00:00:00"/>
    <n v="42500000"/>
    <n v="0"/>
    <n v="0"/>
    <n v="42500000"/>
    <n v="0"/>
    <s v="CONTRATO DE PRESTACION DE SERVICIOS PROFESIONALES"/>
    <s v="554"/>
    <s v="ANDREA CAROLINA BETANCOURT QUIROGA"/>
    <m/>
  </r>
  <r>
    <n v="96"/>
    <s v="0191-9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los servicios profesionales para apoyar las actuaciones jurídicas y administrativas en las que se encuentre la CVP."/>
    <s v="1. Contratación directa"/>
    <n v="80161500"/>
    <n v="5000000"/>
    <n v="6"/>
    <n v="27833333"/>
    <s v="AGOSTO"/>
    <s v="AGOSTO"/>
    <s v="DIRECCIÓN DE GESTIÓN CORPORATIVA"/>
    <s v="MARTHA JANETH CARREÑO LIZARAZO"/>
    <s v="DIRECCION JURIDICA"/>
    <d v="2024-07-31T00:00:00"/>
    <n v="202417000064073"/>
    <s v="01 - Viabilización de Línea"/>
    <s v="N/A"/>
    <d v="2024-07-31T00:00:00"/>
    <s v="FOR-097"/>
    <d v="2024-07-31T00:00:00"/>
    <n v="27833333"/>
    <n v="0"/>
    <m/>
    <m/>
    <m/>
    <n v="27833333"/>
    <m/>
    <m/>
    <m/>
    <n v="0"/>
    <m/>
    <n v="0"/>
    <n v="27833333"/>
    <m/>
    <m/>
    <m/>
    <m/>
  </r>
  <r>
    <n v="97"/>
    <s v="0191-9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ción de servicios profesionales para apoyar a laDirección Jurídica en el desarrollo y seguimiento de las actividades jurídicas y administrativas, así como la representación judicial y extrajudicial de la entidad en los procesos que le sean asignados"/>
    <s v="1. Contratación directa"/>
    <n v="80161500"/>
    <n v="8000000"/>
    <n v="6"/>
    <n v="44533333"/>
    <s v="AGOSTO"/>
    <s v="AGOSTO"/>
    <s v="DIRECCIÓN DE GESTIÓN CORPORATIVA"/>
    <s v="MARTHA JANETH CARREÑO LIZARAZO"/>
    <s v="DIRECCION JURIDICA"/>
    <d v="2024-07-24T00:00:00"/>
    <n v="202417000061343"/>
    <s v="01 - Viabilización de Línea"/>
    <s v="N/A"/>
    <d v="2024-07-25T00:00:00"/>
    <s v="FOR-042"/>
    <d v="2024-07-25T00:00:00"/>
    <n v="44533333"/>
    <n v="0"/>
    <n v="1235"/>
    <d v="2024-07-25T00:00:00"/>
    <n v="44533333"/>
    <n v="0"/>
    <m/>
    <m/>
    <m/>
    <n v="44533333"/>
    <m/>
    <n v="0"/>
    <n v="44533333"/>
    <m/>
    <m/>
    <m/>
    <m/>
  </r>
  <r>
    <n v="98"/>
    <s v="0191-9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profesionales apoyando la gestión de los procesos  relacionados con la gestión administrativa y contractual de la Subdirección Administrativa."/>
    <s v="1. Contratación directa"/>
    <n v="80161500"/>
    <n v="6200000"/>
    <n v="6"/>
    <n v="34513333"/>
    <s v="AGOSTO"/>
    <s v="AGOSTO"/>
    <s v="DIRECCIÓN DE GESTIÓN CORPORATIVA"/>
    <s v="MARTHA JANETH CARREÑO LIZARAZO"/>
    <s v="SUBDIRECCION ADMINISTRATIVA"/>
    <d v="2024-07-30T00:00:00"/>
    <n v="202417000062573"/>
    <s v="01 - Viabilización de Línea"/>
    <s v="N/A"/>
    <d v="2024-07-30T00:00:00"/>
    <s v="FOR-064"/>
    <d v="2024-07-30T00:00:00"/>
    <n v="34513333"/>
    <n v="0"/>
    <n v="1365"/>
    <d v="2024-07-31T00:00:00"/>
    <n v="34513333"/>
    <n v="0"/>
    <m/>
    <m/>
    <m/>
    <n v="34513333"/>
    <m/>
    <n v="0"/>
    <n v="34513333"/>
    <m/>
    <m/>
    <m/>
    <m/>
  </r>
  <r>
    <n v="99"/>
    <s v="0191-9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a la Subdirección Administrativa, para brindar apoyo en las actuaciones  contractuales, administrativas y jurídicas"/>
    <s v="1. Contratación directa"/>
    <n v="80121700"/>
    <n v="7000000"/>
    <n v="6"/>
    <n v="38966667"/>
    <s v="AGOSTO"/>
    <s v="AGOSTO"/>
    <s v="DIRECCIÓN DE GESTIÓN CORPORATIVA"/>
    <s v="MARTHA JANETH CARREÑO LIZARAZO"/>
    <s v="SUBDIRECCION ADMINISTRATIVA"/>
    <m/>
    <m/>
    <m/>
    <m/>
    <m/>
    <m/>
    <m/>
    <m/>
    <n v="38966667"/>
    <m/>
    <m/>
    <m/>
    <n v="0"/>
    <m/>
    <m/>
    <m/>
    <n v="0"/>
    <m/>
    <n v="0"/>
    <n v="38966667"/>
    <m/>
    <m/>
    <m/>
    <m/>
  </r>
  <r>
    <n v="100"/>
    <s v="0191-10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4520 Servicios de archivos"/>
    <s v="1-100-F001 VA-Recursos distrito"/>
    <s v="Prestación de servicios de apoyo en el fortalecimiento del proceso de gestión documental y administración de archivo de la Subdirección Administrativa."/>
    <s v="1. Contratación directa"/>
    <n v="80161500"/>
    <n v="2800000"/>
    <n v="6"/>
    <n v="15586667"/>
    <s v="AGOSTO"/>
    <s v="AGOSTO"/>
    <s v="DIRECCIÓN DE GESTIÓN CORPORATIVA"/>
    <s v="MARTHA JANETH CARREÑO LIZARAZO"/>
    <s v="SUBDIRECCION ADMINISTRATIVA"/>
    <d v="2024-07-30T00:00:00"/>
    <n v="202417000062573"/>
    <s v="01 - Viabilización de Línea"/>
    <s v="N/A"/>
    <d v="2024-07-30T00:00:00"/>
    <s v="FOR-065"/>
    <d v="2024-07-30T00:00:00"/>
    <n v="15586667"/>
    <n v="0"/>
    <n v="1345"/>
    <d v="2024-07-31T00:00:00"/>
    <n v="15586667"/>
    <n v="0"/>
    <m/>
    <m/>
    <m/>
    <n v="15586667"/>
    <m/>
    <n v="0"/>
    <n v="15586667"/>
    <m/>
    <m/>
    <m/>
    <m/>
  </r>
  <r>
    <n v="101"/>
    <s v="0191-10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servicios profesionales  desde el componente jurídico a la Subdirección Administrativa, para brindar apoyo en las actuaciones  contractuales, administrativas y jurídicas."/>
    <s v="1. Contratación directa"/>
    <n v="80121700"/>
    <n v="7000000"/>
    <n v="6"/>
    <n v="38966667"/>
    <s v="AGOSTO"/>
    <s v="AGOSTO"/>
    <s v="DIRECCIÓN DE GESTIÓN CORPORATIVA"/>
    <s v="MARTHA JANETH CARREÑO LIZARAZO"/>
    <s v="SUBDIRECCION ADMINISTRATIVA"/>
    <m/>
    <m/>
    <m/>
    <m/>
    <m/>
    <m/>
    <m/>
    <m/>
    <n v="38966667"/>
    <m/>
    <m/>
    <m/>
    <n v="0"/>
    <m/>
    <m/>
    <m/>
    <n v="0"/>
    <m/>
    <n v="0"/>
    <n v="38966667"/>
    <m/>
    <m/>
    <m/>
    <m/>
  </r>
  <r>
    <n v="102"/>
    <s v="0191-10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2. Afianzar el 100 % de la prestación de los servicios administrativos que permitan la operativIdad del funcionamiento en las áreas o dependencias de la entidad."/>
    <s v="PM/0208/0102/45990160191- PM/0208/0103/45990160191- PM/0208/0104/45990160191-PM/0208/0105/45990160191- PM/0208/0106/45990160191"/>
    <s v="O232020200771358 Servicios de seguros de vida colectiva"/>
    <s v="1-100-F001 VA-Recursos distrito"/>
    <s v="Contratar la póliza de seguros de vida grupo deudor requerida para la adecuada protección de los intereses patrimoniales actuales y futuros de la Caja de la Vivienda Popular"/>
    <s v="6. Selección abreviada de menor cuantía"/>
    <n v="84131500"/>
    <n v="92500000"/>
    <n v="1"/>
    <n v="92500000"/>
    <s v="AGOSTO"/>
    <s v="AGOSTO"/>
    <s v="DIRECCIÓN DE GESTIÓN CORPORATIVA"/>
    <s v="MARTHA JANETH CARREÑO LIZARAZO"/>
    <s v="SUBDIRECCION ADMINISTRATIVA"/>
    <m/>
    <m/>
    <m/>
    <m/>
    <m/>
    <m/>
    <m/>
    <m/>
    <n v="92500000"/>
    <m/>
    <m/>
    <m/>
    <n v="0"/>
    <m/>
    <m/>
    <m/>
    <n v="0"/>
    <m/>
    <n v="0"/>
    <n v="92500000"/>
    <m/>
    <m/>
    <m/>
    <m/>
  </r>
  <r>
    <n v="103"/>
    <s v="0191-10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2. Afianzar el 100 % de la prestación de los servicios administrativos que permitan la operativIdad del funcionamiento en las áreas o dependencias de la entidad."/>
    <s v="PM/0208/0102/45990160191- PM/0208/0103/45990160191- PM/0208/0104/45990160191-PM/0208/0105/45990160191- PM/0208/0106/45990160191"/>
    <s v="O232020200664112 Servicios de transporte terrestre local regular de pasajeros"/>
    <s v="1-100-F001 VA-Recursos distrito"/>
    <s v="Prestar el servicio público de transporte terrestre automotor especial para la caja de la vivienda popular"/>
    <s v="8. Régimen Esp. Selección comisionista"/>
    <n v="78111800"/>
    <n v="100000000"/>
    <n v="1"/>
    <n v="100000000"/>
    <s v="JULIO"/>
    <s v="JULIO"/>
    <s v="DIRECCIÓN DE GESTIÓN CORPORATIVA"/>
    <s v="MARTHA JANETH CARREÑO LIZARAZO"/>
    <s v="SUBDIRECCION ADMINISTRATIVA"/>
    <m/>
    <m/>
    <m/>
    <m/>
    <m/>
    <m/>
    <m/>
    <m/>
    <n v="100000000"/>
    <m/>
    <m/>
    <m/>
    <n v="0"/>
    <m/>
    <m/>
    <m/>
    <n v="0"/>
    <m/>
    <n v="0"/>
    <n v="100000000"/>
    <m/>
    <m/>
    <m/>
    <m/>
  </r>
  <r>
    <n v="104"/>
    <s v="0191-10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2. Afianzar el 100 % de la prestación de los servicios administrativos que permitan la operativIdad del funcionamiento en las áreas o dependencias de la entidad."/>
    <s v="PM/0208/0102/45990160191- PM/0208/0103/45990160191- PM/0208/0104/45990160191-PM/0208/0105/45990160191- PM/0208/0106/45990160191"/>
    <s v="O232020200885250 Servicios de protección (guardas de seguridad)"/>
    <s v="1-100-F001 VA-Recursos distrito"/>
    <s v="Prestar los servicios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s v="5. Selección abreviada - acuerdo marco"/>
    <n v="92121500"/>
    <n v="500000000"/>
    <n v="1"/>
    <n v="500000000"/>
    <s v="AGOSTO"/>
    <s v="AGOSTO"/>
    <s v="DIRECCIÓN DE GESTIÓN CORPORATIVA"/>
    <s v="MARTHA JANETH CARREÑO LIZARAZO"/>
    <s v="SUBDIRECCION ADMINISTRATIVA"/>
    <m/>
    <m/>
    <m/>
    <m/>
    <m/>
    <m/>
    <m/>
    <m/>
    <n v="500000000"/>
    <m/>
    <m/>
    <m/>
    <n v="0"/>
    <m/>
    <m/>
    <m/>
    <n v="0"/>
    <m/>
    <n v="0"/>
    <n v="500000000"/>
    <m/>
    <m/>
    <m/>
    <m/>
  </r>
  <r>
    <n v="105"/>
    <s v="0191-10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21 Servicios de relaciones públicas"/>
    <s v="1-100-F001 VA-Recursos distrito"/>
    <s v="Contratar los servicios integrales de un operador logístico que lleve a cabo las actividades que requiera la caja de la vivienda popular y que permita divulgar los avances de los diferentes programas misionales de la entidad"/>
    <s v="6. Selección abreviada de menor cuantía"/>
    <s v="81141601; 80141902; 56101600; 52161500; 45111700; 90111600"/>
    <n v="20000000"/>
    <n v="2"/>
    <n v="40000000"/>
    <s v="AGOSTO"/>
    <s v="AGOSTO"/>
    <s v="DIRECCIÓN DE GESTIÓN CORPORATIVA"/>
    <s v="MARTHA JANETH CARREÑO LIZARAZO"/>
    <s v="SUBDIRECCION ADMINISTRATIVA"/>
    <d v="2024-07-30T00:00:00"/>
    <n v="202417000063513"/>
    <s v="01 - Viabilización de Línea"/>
    <s v="N/A"/>
    <d v="2024-07-30T00:00:00"/>
    <s v="FOR-067"/>
    <d v="2024-07-30T00:00:00"/>
    <n v="40000000"/>
    <n v="0"/>
    <n v="1349"/>
    <d v="2024-07-31T00:00:00"/>
    <n v="40000000"/>
    <n v="0"/>
    <m/>
    <m/>
    <m/>
    <n v="40000000"/>
    <m/>
    <n v="0"/>
    <n v="40000000"/>
    <m/>
    <m/>
    <m/>
    <m/>
  </r>
  <r>
    <n v="106"/>
    <s v="0191-10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Servicios de consultoría en gestión estratégica"/>
    <s v="10. No aplica"/>
    <s v="No aplica"/>
    <n v="0"/>
    <s v="No aplica"/>
    <n v="7303159"/>
    <s v="AGOSTO"/>
    <s v="AGOSTO"/>
    <s v="DIRECCIÓN DE GESTIÓN CORPORATIVA"/>
    <s v="MARTHA JANETH CARREÑO LIZARAZO"/>
    <s v="Direccion de Gestion Corporativa"/>
    <d v="2024-07-26T00:00:00"/>
    <n v="202417000062303"/>
    <s v="03 - Modificación de Línea"/>
    <s v="N/A"/>
    <d v="2024-07-26T00:00:00"/>
    <m/>
    <m/>
    <m/>
    <n v="7303159"/>
    <m/>
    <m/>
    <m/>
    <n v="0"/>
    <m/>
    <m/>
    <m/>
    <n v="0"/>
    <m/>
    <n v="0"/>
    <n v="7303159"/>
    <m/>
    <m/>
    <m/>
    <m/>
  </r>
  <r>
    <n v="107"/>
    <s v="0191-10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Servicios de consultoría en gestión estratégica"/>
    <s v="10. No aplica"/>
    <s v="No aplica"/>
    <n v="0"/>
    <s v="No aplica"/>
    <n v="37226666"/>
    <s v="AGOSTO"/>
    <s v="AGOSTO"/>
    <s v="DIRECCIÓN DE GESTIÓN CORPORATIVA"/>
    <s v="MARTHA JANETH CARREÑO LIZARAZO"/>
    <s v="Direccion de Gestion Corporativa"/>
    <m/>
    <m/>
    <m/>
    <m/>
    <m/>
    <m/>
    <m/>
    <m/>
    <n v="37226666"/>
    <m/>
    <m/>
    <m/>
    <n v="0"/>
    <m/>
    <m/>
    <m/>
    <n v="0"/>
    <m/>
    <n v="0"/>
    <n v="37226666"/>
    <m/>
    <m/>
    <m/>
    <m/>
  </r>
  <r>
    <n v="108"/>
    <s v="0191-10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Ahorro del 10% para la reducción del gasto en contratos de prestación de servicios profesionales y de apoyo a la gestión en cumplimiento del artículo 6 del Decreto 062 de 2024. "/>
    <s v="10. No aplica"/>
    <s v="No aplica"/>
    <n v="0"/>
    <s v="No aplica"/>
    <n v="591309349"/>
    <s v="NO APLICA"/>
    <s v="NO APLICA"/>
    <s v="DIRECCIÓN DE GESTIÓN CORPORATIVA"/>
    <s v="MARTHA JANETH CARREÑO LIZARAZO"/>
    <s v="Direccion de Gestion Corporativa"/>
    <d v="2024-07-18T00:00:00"/>
    <n v="202417000059593"/>
    <s v="01 - Viabilización de Línea"/>
    <s v="N/A"/>
    <d v="2024-07-18T00:00:00"/>
    <s v="FOR-026"/>
    <d v="2024-07-18T00:00:00"/>
    <n v="591309349"/>
    <n v="0"/>
    <n v="1007"/>
    <d v="2024-07-19T00:00:00"/>
    <n v="591309349"/>
    <n v="0"/>
    <m/>
    <m/>
    <m/>
    <n v="591309349"/>
    <m/>
    <n v="0"/>
    <n v="591309349"/>
    <m/>
    <m/>
    <m/>
    <m/>
  </r>
  <r>
    <n v="109"/>
    <s v="0191-10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611 Servicios integrales de publicidad"/>
    <s v="1-100-F001 VA-Recursos distrito"/>
    <s v="Prestación de servicios profesionales en comunicación social, para la producción de información en campo, que sirva de base para la divulgación de las políticas y programas de la caja de la vivienda popular hacia la comunidad y hacia la opinión pública general."/>
    <s v="1. Contratación directa"/>
    <n v="80161500"/>
    <n v="6500000"/>
    <n v="6"/>
    <n v="36183333"/>
    <s v="AGOSTO"/>
    <s v="AGOSTO"/>
    <s v="DIRECCION DE GESTION CORPORTIVA"/>
    <s v="MARTHA JANETH CARREÑO"/>
    <s v="COMUNICACIONES"/>
    <d v="2024-07-18T00:00:00"/>
    <n v="202417000059113"/>
    <s v="01 - Viabilización de Línea"/>
    <s v="N/A"/>
    <d v="2024-07-18T00:00:00"/>
    <s v="FOR-033"/>
    <d v="2024-07-19T00:00:00"/>
    <n v="36183333"/>
    <n v="0"/>
    <n v="1119"/>
    <d v="2024-07-22T00:00:00"/>
    <n v="36183333"/>
    <n v="0"/>
    <m/>
    <m/>
    <m/>
    <n v="36183333"/>
    <m/>
    <n v="0"/>
    <n v="36183333"/>
    <m/>
    <m/>
    <m/>
    <m/>
  </r>
  <r>
    <n v="110"/>
    <s v="0191-11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611 Servicios integrales de publicidad"/>
    <s v="1-100-F001 VA-Recursos distrito"/>
    <s v="Prestación de servicios profesionales y de apoyo a la gestión de la Oficina Asesora de Comunicaciones en la elaboración y ejecución de contenido conforme a las estrategias de comunicación institucional de la Caja de la Vivienda Popular._x000a__x000a_"/>
    <s v="1. Contratación directa"/>
    <n v="80161500"/>
    <n v="4700000"/>
    <n v="5"/>
    <n v="23500000"/>
    <s v="AGOSTO"/>
    <s v="AGOSTO"/>
    <s v="DIRECCION DE GESTION CORPORTIVA"/>
    <s v="MARTHA JANETH CARREÑO"/>
    <s v="COMUNICACIONES"/>
    <d v="2024-07-31T00:00:00"/>
    <n v="202417000063763"/>
    <s v="01 - Viabilización de Línea"/>
    <s v="N/A"/>
    <d v="2024-07-31T00:00:00"/>
    <s v="FOR-096"/>
    <d v="2024-07-31T00:00:00"/>
    <n v="23500000"/>
    <n v="0"/>
    <m/>
    <m/>
    <m/>
    <n v="23500000"/>
    <m/>
    <m/>
    <m/>
    <n v="0"/>
    <m/>
    <n v="0"/>
    <n v="23500000"/>
    <m/>
    <m/>
    <m/>
    <m/>
  </r>
  <r>
    <n v="111"/>
    <s v="0191-11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21 Servicios de relaciones públicas"/>
    <s v="1-100-F001 VA-Recursos distrito"/>
    <s v="Adquirir a título de compraventa chaquetas institucionales y cintas porta carné para la Caja de Vivienda Popular"/>
    <s v="7. Mínima cuantía"/>
    <s v="53101804;_x000a_53101802;_x000a_11162123"/>
    <n v="50000000"/>
    <n v="2"/>
    <n v="36400000"/>
    <s v="AGOSTO"/>
    <s v="AGOSTO"/>
    <s v="DIRECCIÓN DE GESTIÓN CORPORATIVA"/>
    <s v="MARTHA JANETH CARREÑO LIZARAZO"/>
    <s v="COMUNICACIONES"/>
    <d v="2024-07-24T00:00:00"/>
    <n v="202417000061813"/>
    <s v="03 - Modificación de Línea"/>
    <s v="N/A"/>
    <d v="2024-07-24T00:00:00"/>
    <s v="FOR-063"/>
    <d v="2024-07-30T00:00:00"/>
    <n v="36400000"/>
    <n v="0"/>
    <n v="1344"/>
    <d v="2024-07-31T00:00:00"/>
    <n v="36400000"/>
    <n v="0"/>
    <m/>
    <m/>
    <m/>
    <n v="36400000"/>
    <m/>
    <n v="0"/>
    <n v="36400000"/>
    <m/>
    <m/>
    <m/>
    <m/>
  </r>
  <r>
    <n v="112"/>
    <s v="0191-11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los servicios profesionales brindando acompañamiento legal en asuntos relacionados con la estructuración de proyectos de vivienda y en procesos estratégicos de la Caja de la Vivienda Popular."/>
    <s v="1. Contratación directa"/>
    <n v="80161500"/>
    <n v="14000000"/>
    <n v="5"/>
    <n v="70000000"/>
    <s v="AGOSTO"/>
    <s v="AGOSTO"/>
    <s v="DIRECCIÓN DE GESTIÓN CORPORATIVA"/>
    <s v="MARTHA JANETH CARREÑO LIZARAZO"/>
    <s v="Direccion de Gestion Corporativa"/>
    <d v="2024-07-23T00:00:00"/>
    <n v="202417000060953"/>
    <s v="01 - Viabilización de Línea"/>
    <s v="N/A"/>
    <d v="2024-07-23T00:00:00"/>
    <s v="FOR-039"/>
    <d v="2024-07-23T00:00:00"/>
    <n v="70000000"/>
    <n v="0"/>
    <n v="1283"/>
    <d v="2024-07-25T00:00:00"/>
    <n v="70000000"/>
    <n v="0"/>
    <m/>
    <m/>
    <m/>
    <n v="70000000"/>
    <m/>
    <n v="0"/>
    <n v="70000000"/>
    <m/>
    <m/>
    <m/>
    <m/>
  </r>
  <r>
    <n v="113"/>
    <s v="0191-11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la realización de acciones y análisis necesarios en el fortalecimiento de la Dirección de Gestión Corporativa – Proceso de Servicio al Ciudadano de la CVP."/>
    <s v="1. Contratación directa"/>
    <n v="80161500"/>
    <n v="4000000"/>
    <n v="6"/>
    <n v="22266667"/>
    <s v="AGOSTO"/>
    <s v="AGOSTO"/>
    <s v="DIRECCIÓN DE GESTIÓN CORPORATIVA"/>
    <s v="MARTHA JANETH CARREÑO LIZARAZO"/>
    <s v="Direccion de Gestion Corporativa"/>
    <d v="2024-07-31T00:00:00"/>
    <n v="202417000062893"/>
    <s v="01 - Viabilización de Línea"/>
    <s v="N/A"/>
    <d v="2024-07-31T00:00:00"/>
    <s v="FOR-078"/>
    <d v="2024-07-30T00:00:00"/>
    <n v="22266667"/>
    <n v="0"/>
    <n v="1371"/>
    <d v="2024-07-31T00:00:00"/>
    <n v="22266667"/>
    <n v="0"/>
    <m/>
    <m/>
    <m/>
    <n v="22266667"/>
    <m/>
    <n v="0"/>
    <n v="22266667"/>
    <m/>
    <m/>
    <m/>
    <m/>
  </r>
  <r>
    <n v="114"/>
    <s v="0191-11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adelantar el acompañamiento y seguimiento desde la Dirección General en lo relacionado con componente social de la Caja de la Vivienda Popular y la articulación con Entidades asignadas por el supervisor del contrato."/>
    <s v="1. Contratación directa"/>
    <n v="80161500"/>
    <n v="8000000"/>
    <n v="6"/>
    <n v="44533333"/>
    <s v="AGOSTO"/>
    <s v="AGOSTO"/>
    <s v="DIRECCIÓN DE GESTIÓN CORPORATIVA"/>
    <s v="MARTHA JANETH CARREÑO LIZARAZO"/>
    <s v="Direccion de Gestion Corporativa"/>
    <d v="2024-07-23T00:00:00"/>
    <n v="202417000060953"/>
    <s v="01 - Viabilización de Línea"/>
    <s v="N/A"/>
    <d v="2024-07-23T00:00:00"/>
    <s v="FOR-056"/>
    <d v="2024-07-30T00:00:00"/>
    <n v="44533333"/>
    <n v="0"/>
    <n v="1317"/>
    <d v="2024-07-30T00:00:00"/>
    <n v="44533333"/>
    <n v="0"/>
    <m/>
    <m/>
    <m/>
    <n v="44533333"/>
    <m/>
    <n v="0"/>
    <n v="44533333"/>
    <m/>
    <m/>
    <m/>
    <m/>
  </r>
  <r>
    <n v="115"/>
    <s v="0191-11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servicios de apoyo a la gestión en las actividades técnicas requeridas a cargo de la dirección de gestión corporativa"/>
    <s v="1. Contratación directa"/>
    <n v="80161500"/>
    <n v="3705000"/>
    <n v="6"/>
    <n v="20624500"/>
    <s v="AGOSTO"/>
    <s v="AGOSTO"/>
    <s v="DIRECCIÓN DE GESTIÓN CORPORATIVA"/>
    <s v="MARTHA JANETH CARREÑO LIZARAZO"/>
    <s v="Direccion de Gestion Corporativa"/>
    <d v="2024-07-31T00:00:00"/>
    <n v="202417000063573"/>
    <s v="01 - Viabilización de Línea"/>
    <s v="N/A"/>
    <d v="2024-08-01T00:00:00"/>
    <s v="FOR-099"/>
    <d v="2024-08-01T00:00:00"/>
    <n v="18525000"/>
    <n v="2099500"/>
    <m/>
    <m/>
    <m/>
    <n v="18525000"/>
    <m/>
    <m/>
    <m/>
    <n v="0"/>
    <m/>
    <n v="0"/>
    <n v="20624500"/>
    <m/>
    <m/>
    <m/>
    <m/>
  </r>
  <r>
    <n v="116"/>
    <s v="0191-11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fortalecer el proceso de servicio al ciudadano de la Dirección de Gestión Corporativa, relacionado con la atención al ciudadano a través de los diferentes canales de comunicación."/>
    <s v="1. Contratación directa"/>
    <n v="80161500"/>
    <n v="5000000"/>
    <n v="5"/>
    <n v="25000000"/>
    <s v="AGOSTO"/>
    <s v="AGOSTO"/>
    <s v="DIRECCIÓN DE GESTIÓN CORPORATIVA"/>
    <s v="MARTHA JANETH CARREÑO LIZARAZO"/>
    <s v="Direccion de Gestion Corporativa"/>
    <d v="2024-07-31T00:00:00"/>
    <n v="202417000063573"/>
    <s v="01 - Viabilización de Línea"/>
    <s v="N/A"/>
    <d v="2024-08-01T00:00:00"/>
    <s v="FOR-100"/>
    <d v="2024-08-01T00:00:00"/>
    <n v="25000000"/>
    <n v="0"/>
    <m/>
    <m/>
    <m/>
    <n v="25000000"/>
    <m/>
    <m/>
    <m/>
    <n v="0"/>
    <m/>
    <n v="0"/>
    <n v="25000000"/>
    <m/>
    <m/>
    <m/>
    <m/>
  </r>
  <r>
    <n v="117"/>
    <s v="0191-11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3111 Servicios de consultoría en gestión estratégica"/>
    <s v="1-100-F001 VA-Recursos distrito"/>
    <s v="Prestar los servicios de apoyo a la gestión para realizar y atender las actividades  administrativas y operativas de la dirección de gestión corporativa."/>
    <s v="1. Contratación directa"/>
    <n v="80161500"/>
    <n v="4000000"/>
    <n v="5"/>
    <n v="20000000"/>
    <s v="AGOSTO"/>
    <s v="AGOSTO"/>
    <s v="DIRECCIÓN DE GESTIÓN CORPORATIVA"/>
    <s v="MARTHA JANETH CARREÑO LIZARAZO"/>
    <s v="Direccion de Gestion Corporativa"/>
    <d v="2024-07-31T00:00:00"/>
    <n v="202417000063573"/>
    <s v="01 - Viabilización de Línea"/>
    <s v="N/A"/>
    <d v="2024-08-01T00:00:00"/>
    <s v="FOR-101"/>
    <d v="2024-08-01T00:00:00"/>
    <n v="19946667"/>
    <n v="53333"/>
    <m/>
    <m/>
    <m/>
    <n v="19946667"/>
    <m/>
    <m/>
    <m/>
    <n v="0"/>
    <m/>
    <n v="0"/>
    <n v="20000000"/>
    <m/>
    <m/>
    <m/>
    <m/>
  </r>
  <r>
    <n v="118"/>
    <s v="0191-11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PROFESIONALES PARA REALIZAR Y ATENDER LAS ACTIVIDADES ADMINISTRATIVAS Y OPERATIVAS DE LA DIRECCIÓN DE GESTIÓN CORPORATIVA"/>
    <s v="1. Contratación directa"/>
    <n v="80161500"/>
    <n v="7000000"/>
    <n v="6"/>
    <n v="38966667"/>
    <s v="AGOSTO"/>
    <s v="AGOSTO"/>
    <s v="DIRECCIÓN DE GESTIÓN CORPORATIVA"/>
    <s v="MARTHA JANETH CARREÑO LIZARAZO"/>
    <s v="Direccion de Gestion Corporativa"/>
    <d v="2024-07-31T00:00:00"/>
    <n v="202417000062893"/>
    <s v="01 - Viabilización de Línea"/>
    <s v="N/A"/>
    <d v="2024-07-31T00:00:00"/>
    <s v="FOR-079"/>
    <d v="2024-07-30T00:00:00"/>
    <n v="38966667"/>
    <n v="0"/>
    <n v="1372"/>
    <d v="2024-07-31T00:00:00"/>
    <n v="38966667"/>
    <n v="0"/>
    <m/>
    <m/>
    <m/>
    <n v="38966667"/>
    <m/>
    <n v="0"/>
    <n v="38966667"/>
    <m/>
    <m/>
    <m/>
    <m/>
  </r>
  <r>
    <n v="119"/>
    <s v="0191-11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de apoyo a la gestión en el desarrollo de actividades relacionadas con el procedimiento de archivo de gestión contractual a cargo de la dirección de gestión corporativa"/>
    <s v="1. Contratación directa"/>
    <n v="80161500"/>
    <n v="3000000"/>
    <n v="5"/>
    <n v="15000000"/>
    <s v="AGOSTO"/>
    <s v="AGOSTO"/>
    <s v="DIRECCIÓN DE GESTIÓN CORPORATIVA"/>
    <s v="MARTHA JANETH CARREÑO LIZARAZO"/>
    <s v="Direccion de Gestion Corporativa"/>
    <d v="2024-07-31T00:00:00"/>
    <n v="202417000062893"/>
    <s v="01 - Viabilización de Línea"/>
    <s v="N/A"/>
    <d v="2024-07-31T00:00:00"/>
    <s v="FOR-102"/>
    <d v="2024-08-01T00:00:00"/>
    <n v="15000000"/>
    <n v="0"/>
    <m/>
    <m/>
    <m/>
    <n v="15000000"/>
    <m/>
    <m/>
    <m/>
    <n v="0"/>
    <m/>
    <n v="0"/>
    <n v="15000000"/>
    <m/>
    <m/>
    <m/>
    <m/>
  </r>
  <r>
    <n v="120"/>
    <s v="0191-12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profesionales para realizar y atender las actividades administrativas de la Dirección de Gestión Corporativa."/>
    <s v="1. Contratación directa"/>
    <n v="80161500"/>
    <n v="3700000"/>
    <n v="6"/>
    <n v="20596667"/>
    <s v="AGOSTO"/>
    <s v="AGOSTO"/>
    <s v="DIRECCIÓN DE GESTIÓN CORPORATIVA"/>
    <s v="MARTHA JANETH CARREÑO LIZARAZO"/>
    <s v="Direccion de Gestion Corporativa"/>
    <d v="2024-07-31T00:00:00"/>
    <n v="202417000062893"/>
    <s v="01 - Viabilización de Línea"/>
    <s v="N/A"/>
    <d v="2024-07-31T00:00:00"/>
    <s v="FOR-103"/>
    <d v="2024-08-01T00:00:00"/>
    <n v="18500000"/>
    <n v="2096667"/>
    <m/>
    <m/>
    <m/>
    <n v="18500000"/>
    <m/>
    <m/>
    <m/>
    <n v="0"/>
    <m/>
    <n v="0"/>
    <n v="20596667"/>
    <m/>
    <m/>
    <m/>
    <m/>
  </r>
  <r>
    <n v="121"/>
    <s v="0191-12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de apoyo a la gestión para realizar y atender las actividades administrativas y de fiducia de la Dirección de Gestión Corporativa."/>
    <s v="1. Contratación directa"/>
    <n v="80161500"/>
    <n v="6000000"/>
    <n v="6"/>
    <n v="33400000"/>
    <s v="AGOSTO"/>
    <s v="AGOSTO"/>
    <s v="DIRECCIÓN DE GESTIÓN CORPORATIVA"/>
    <s v="MARTHA JANETH CARREÑO LIZARAZO"/>
    <s v="Direccion de Gestion Corporativa"/>
    <d v="2024-07-31T00:00:00"/>
    <n v="202417000062893"/>
    <s v="01 - Viabilización de Línea"/>
    <s v="N/A"/>
    <d v="2024-07-31T00:00:00"/>
    <s v="FOR-080"/>
    <d v="2024-07-30T00:00:00"/>
    <n v="33400000"/>
    <n v="0"/>
    <n v="1366"/>
    <d v="2024-07-31T00:00:00"/>
    <n v="33400000"/>
    <n v="0"/>
    <m/>
    <m/>
    <m/>
    <n v="33400000"/>
    <m/>
    <n v="0"/>
    <n v="33400000"/>
    <m/>
    <m/>
    <m/>
    <m/>
  </r>
  <r>
    <n v="122"/>
    <s v="0191-12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de apoyo a la gestión para realizar y atender las actividades administrativas, operativas y de atención del proceso de Servicio al Ciudadano."/>
    <s v="1. Contratación directa"/>
    <n v="80161500"/>
    <n v="3000000"/>
    <n v="6"/>
    <n v="17096667"/>
    <s v="AGOSTO"/>
    <s v="AGOSTO"/>
    <s v="DIRECCIÓN DE GESTIÓN CORPORATIVA"/>
    <s v="MARTHA JANETH CARREÑO LIZARAZO"/>
    <s v="Direccion de Gestion Corporativa"/>
    <d v="2024-07-31T00:00:00"/>
    <n v="202417000062893"/>
    <s v="01 - Viabilización de Línea"/>
    <s v="N/A"/>
    <d v="2024-07-31T00:00:00"/>
    <s v="FOR-081"/>
    <d v="2024-07-30T00:00:00"/>
    <n v="17096667"/>
    <n v="0"/>
    <n v="1369"/>
    <d v="2024-07-31T00:00:00"/>
    <n v="17096667"/>
    <n v="0"/>
    <m/>
    <m/>
    <m/>
    <n v="17096667"/>
    <m/>
    <n v="0"/>
    <n v="17096667"/>
    <m/>
    <m/>
    <m/>
    <m/>
  </r>
  <r>
    <n v="123"/>
    <s v="0191-12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de apoyo a la gestion para realizar actividades menores de conservación y mantenimiento necesarios en la sede principal de la caja de la vivienda popular ubicada en Bogotá D.C._x000a_"/>
    <s v="1. Contratación directa"/>
    <n v="80161500"/>
    <n v="2900000"/>
    <n v="5"/>
    <n v="14500000"/>
    <s v="AGOSTO"/>
    <s v="AGOSTO"/>
    <s v="DIRECCIÓN DE GESTIÓN CORPORATIVA"/>
    <s v="MARTHA JANETH CARREÑO LIZARAZO"/>
    <s v="Direccion de Gestion Corporativa"/>
    <d v="2024-07-31T00:00:00"/>
    <n v="202417000062893"/>
    <s v="01 - Viabilización de Línea"/>
    <s v="N/A"/>
    <d v="2024-07-31T00:00:00"/>
    <s v="FOR-104"/>
    <d v="2024-08-01T00:00:00"/>
    <n v="14500000"/>
    <n v="0"/>
    <m/>
    <m/>
    <m/>
    <n v="14500000"/>
    <m/>
    <m/>
    <m/>
    <n v="0"/>
    <m/>
    <n v="0"/>
    <n v="14500000"/>
    <m/>
    <m/>
    <m/>
    <m/>
  </r>
  <r>
    <n v="124"/>
    <s v="0191-124"/>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profesionales en la Dirección Corporativa gestionando herramientas comunicativas de carácter a cargo de la  Subdirección Administrativa y la Direccion de Gestion Corporativa._x000a_"/>
    <s v="1. Contratación directa"/>
    <n v="80161500"/>
    <n v="5000000"/>
    <n v="6"/>
    <n v="27833333"/>
    <s v="AGOSTO"/>
    <s v="AGOSTO"/>
    <s v="DIRECCIÓN DE GESTIÓN CORPORATIVA"/>
    <s v="MARTHA JANETH CARREÑO LIZARAZO"/>
    <s v="Direccion de Gestion Corporativa"/>
    <d v="2024-07-31T00:00:00"/>
    <n v="202417000062893"/>
    <s v="01 - Viabilización de Línea"/>
    <s v="N/A"/>
    <d v="2024-07-31T00:00:00"/>
    <s v="FOR-082"/>
    <d v="2024-07-30T00:00:00"/>
    <n v="27833333"/>
    <n v="0"/>
    <n v="1373"/>
    <d v="2024-07-31T00:00:00"/>
    <n v="27833333"/>
    <n v="0"/>
    <m/>
    <m/>
    <m/>
    <n v="27833333"/>
    <m/>
    <n v="0"/>
    <n v="27833333"/>
    <m/>
    <m/>
    <m/>
    <m/>
  </r>
  <r>
    <n v="125"/>
    <s v="0191-125"/>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profesionales a la Subdirección Administrativa y a la Dirección de Gestión Corporativa en la ejecución de las actividades técnicas requeridas para la gestión y trámites, de bienestar laboral de la Caja de Vivienda Popular."/>
    <s v="1. Contratación directa"/>
    <n v="80161500"/>
    <n v="5000000"/>
    <n v="5"/>
    <n v="25000000"/>
    <s v="AGOSTO"/>
    <s v="AGOSTO"/>
    <s v="DIRECCIÓN DE GESTIÓN CORPORATIVA"/>
    <s v="MARTHA JANETH CARREÑO LIZARAZO"/>
    <s v="Direccion de Gestion Corporativa"/>
    <d v="2024-07-31T00:00:00"/>
    <n v="202417000062893"/>
    <s v="01 - Viabilización de Línea"/>
    <s v="N/A"/>
    <d v="2024-07-31T00:00:00"/>
    <s v="FOR-105"/>
    <d v="2024-08-01T00:00:00"/>
    <n v="25000000"/>
    <n v="0"/>
    <m/>
    <m/>
    <m/>
    <n v="25000000"/>
    <m/>
    <m/>
    <m/>
    <n v="0"/>
    <m/>
    <n v="0"/>
    <n v="25000000"/>
    <m/>
    <m/>
    <m/>
    <m/>
  </r>
  <r>
    <n v="126"/>
    <s v="0191-126"/>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de apoyo a la gestión para realizar y atender las actividades administrativas, operativas y de atención al ciudadano."/>
    <s v="1. Contratación directa"/>
    <n v="80161500"/>
    <n v="3700000"/>
    <n v="6"/>
    <n v="20596667"/>
    <s v="AGOSTO"/>
    <s v="AGOSTO"/>
    <s v="DIRECCIÓN DE GESTIÓN CORPORATIVA"/>
    <s v="MARTHA JANETH CARREÑO LIZARAZO"/>
    <s v="Direccion de Gestion Corporativa"/>
    <d v="2024-07-31T00:00:00"/>
    <n v="202417000062893"/>
    <s v="01 - Viabilización de Línea"/>
    <s v="N/A"/>
    <d v="2024-07-31T00:00:00"/>
    <s v="FOR-083"/>
    <d v="2024-07-30T00:00:00"/>
    <n v="20596667"/>
    <n v="0"/>
    <n v="1375"/>
    <d v="2024-07-31T00:00:00"/>
    <n v="20596667"/>
    <n v="0"/>
    <m/>
    <m/>
    <m/>
    <n v="20596667"/>
    <m/>
    <n v="0"/>
    <n v="20596667"/>
    <m/>
    <m/>
    <m/>
    <m/>
  </r>
  <r>
    <n v="127"/>
    <s v="0191-127"/>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profesionales a la Subdirección Administrativa realizando un seguimiento y reporte a las herramientas de gestión y brindar apoyo financiero y presupuestal a los recursos asignados a la direccion de gestión corporativa"/>
    <s v="1. Contratación directa"/>
    <n v="80161500"/>
    <n v="9000000"/>
    <n v="6"/>
    <n v="50100000"/>
    <s v="AGOSTO"/>
    <s v="AGOSTO"/>
    <s v="DIRECCIÓN DE GESTIÓN CORPORATIVA"/>
    <s v="MARTHA JANETH CARREÑO LIZARAZO"/>
    <s v="Direccion de Gestion Corporativa"/>
    <d v="2024-07-26T00:00:00"/>
    <n v="202417000062583"/>
    <s v="01 - Viabilización de Línea"/>
    <s v="N/A"/>
    <d v="2024-07-30T00:00:00"/>
    <s v="FOR-066"/>
    <d v="2024-07-30T00:00:00"/>
    <n v="50100000"/>
    <n v="0"/>
    <n v="1347"/>
    <d v="2024-07-31T00:00:00"/>
    <n v="50100000"/>
    <n v="0"/>
    <m/>
    <m/>
    <m/>
    <n v="50100000"/>
    <m/>
    <n v="0"/>
    <n v="50100000"/>
    <m/>
    <m/>
    <m/>
    <m/>
  </r>
  <r>
    <n v="128"/>
    <s v="0191-128"/>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de apoyo a la gestión para dar soporte en la elaboración, revisión y control de procesos a cargo de la Subdirección Administrativa y la Dirección de Gestión Corporativa."/>
    <s v="1. Contratación directa"/>
    <n v="80161500"/>
    <n v="4954333.4000000004"/>
    <n v="5"/>
    <n v="24771667"/>
    <s v="AGOSTO"/>
    <s v="AGOSTO"/>
    <s v="DIRECCIÓN DE GESTIÓN CORPORATIVA"/>
    <s v="MARTHA JANETH CARREÑO LIZARAZO"/>
    <s v="Direccion de Gestion Corporativa"/>
    <s v="31/07/2024_x000a_26/07/2024"/>
    <s v="202417000062893_x000a_202417000062303"/>
    <s v="01 - Viabilización de Línea"/>
    <s v="N/A"/>
    <d v="2024-07-30T00:00:00"/>
    <s v="FOR-084"/>
    <d v="2024-07-30T00:00:00"/>
    <n v="24771667"/>
    <n v="0"/>
    <n v="1350"/>
    <d v="2024-07-31T00:00:00"/>
    <n v="24771667"/>
    <n v="0"/>
    <m/>
    <m/>
    <m/>
    <n v="24771667"/>
    <m/>
    <n v="0"/>
    <n v="24771667"/>
    <m/>
    <m/>
    <m/>
    <m/>
  </r>
  <r>
    <n v="129"/>
    <s v="0191-129"/>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los servicios de apoyo a la gestión para realizar y atender las actividades administrativas, operativas y de atención del proceso de Servicio al Ciudadano."/>
    <s v="1. Contratación directa"/>
    <n v="80161500"/>
    <n v="3000000"/>
    <n v="6"/>
    <n v="16700000"/>
    <s v="AGOSTO"/>
    <s v="AGOSTO"/>
    <s v="DIRECCIÓN DE GESTIÓN CORPORATIVA"/>
    <s v="MARTHA JANETH CARREÑO LIZARAZO"/>
    <s v="Direccion de Gestion Corporativa"/>
    <m/>
    <m/>
    <m/>
    <m/>
    <m/>
    <m/>
    <m/>
    <m/>
    <n v="16700000"/>
    <m/>
    <m/>
    <m/>
    <n v="0"/>
    <m/>
    <m/>
    <m/>
    <n v="0"/>
    <m/>
    <n v="0"/>
    <n v="16700000"/>
    <m/>
    <m/>
    <m/>
    <m/>
  </r>
  <r>
    <n v="130"/>
    <s v="0191-130"/>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los servicios profesionales para el acompañamiento en las diferentes actividades asociadas a la etapa de implementación del Sistema Administrativo de Lavado de Activos y Financiación del Terrorismo (SARLAF) que requiera la Caja de Vivienda Popular."/>
    <s v="1. Contratación directa"/>
    <n v="80161500"/>
    <n v="8000000"/>
    <n v="5"/>
    <n v="40000000"/>
    <s v="AGOSTO"/>
    <s v="AGOSTO"/>
    <s v="DIRECCIÓN DE GESTIÓN CORPORATIVA"/>
    <s v="MARTHA JANETH CARREÑO LIZARAZO"/>
    <s v="DIRECCION JURIDICA"/>
    <m/>
    <m/>
    <m/>
    <m/>
    <m/>
    <m/>
    <m/>
    <m/>
    <n v="40000000"/>
    <m/>
    <m/>
    <m/>
    <n v="0"/>
    <m/>
    <m/>
    <m/>
    <n v="0"/>
    <m/>
    <n v="0"/>
    <n v="40000000"/>
    <m/>
    <m/>
    <m/>
    <m/>
  </r>
  <r>
    <n v="131"/>
    <s v="0191-131"/>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882120 Servicios de asesoramiento y representación jurídica relativos a otros campos del derecho"/>
    <s v="1-100-F001 VA-Recursos distrito"/>
    <s v="Prestar los servicios de apoyo a la gestión en el desarrollo de actividades administrativas que se requieran de la Dirección Jurídica"/>
    <s v="1. Contratación directa"/>
    <n v="80161500"/>
    <n v="4000000"/>
    <n v="5"/>
    <n v="20000000"/>
    <s v="AGOSTO"/>
    <s v="AGOSTO"/>
    <s v="DIRECCIÓN DE GESTIÓN CORPORATIVA"/>
    <s v="MARTHA JANETH CARREÑO LIZARAZO"/>
    <s v="DIRECCION JURIDICA"/>
    <d v="2024-07-25T00:00:00"/>
    <n v="202417000062263"/>
    <s v="01 - Viabilización de Línea"/>
    <s v="N/A"/>
    <d v="2024-07-29T00:00:00"/>
    <s v="FOR-045"/>
    <d v="2024-07-29T00:00:00"/>
    <n v="20000000"/>
    <n v="0"/>
    <n v="1320"/>
    <d v="2024-07-30T00:00:00"/>
    <n v="20000000"/>
    <n v="0"/>
    <m/>
    <m/>
    <m/>
    <n v="20000000"/>
    <m/>
    <n v="0"/>
    <n v="20000000"/>
    <m/>
    <m/>
    <m/>
    <m/>
  </r>
  <r>
    <n v="132"/>
    <s v="0191-132"/>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Prestar servicios profesionales para la elaboración, revisión y control en relación con los procesos a cargo de la Dirección de Gestión Corporativa."/>
    <s v="1. Contratación directa"/>
    <n v="80161500"/>
    <n v="7000000"/>
    <n v="5"/>
    <n v="35000000"/>
    <s v="AGOSTO"/>
    <s v="AGOSTO"/>
    <s v="DIRECCIÓN DE GESTIÓN CORPORATIVA"/>
    <s v="MARTHA JANETH CARREÑO LIZARAZO"/>
    <s v="Direccion de Gestion Corporativa"/>
    <d v="2024-07-23T00:00:00"/>
    <n v="202417000060953"/>
    <s v="02 - Creación de Nueva Línea "/>
    <s v="N/A"/>
    <d v="2024-07-23T00:00:00"/>
    <m/>
    <m/>
    <m/>
    <n v="35000000"/>
    <m/>
    <m/>
    <m/>
    <n v="0"/>
    <m/>
    <m/>
    <m/>
    <n v="0"/>
    <m/>
    <n v="0"/>
    <n v="35000000"/>
    <m/>
    <m/>
    <m/>
    <m/>
  </r>
  <r>
    <n v="133"/>
    <s v="0191-133"/>
    <s v="O230117459920240191"/>
    <s v="Fortalecimiento de la capacidad institucional para la modernización de la Caja de la Vivienda Popular de la ciudad de Bogotá D.C."/>
    <s v="Fortalecer el 100% de la capacidad de gestión de las entidades del Sector Hábitat que promueva la innovación gubernamental la eficiencia administrativa y operativa como generadores de confianza ciudadana (Secretaría de Hábitat CVP Renobo UAESP)"/>
    <s v="1.  Fortalecer el 100 % del Modelo Integrado de Planeación y Gestión -MIPG- de la CVP, modernizando las políticas de gestión y desempeño que lo componen."/>
    <s v="PM/0208/0102/45990230191 - PM/0208/0103/45990230191 - PM/0208/0104/45990230191 - PM/0208/0105/45990230191- PM/0208/0106/45990230191"/>
    <s v="O232020200991119 Otros servicios de la administración pública n.c.p."/>
    <s v="1-100-F001 VA-Recursos distrito"/>
    <s v="Otros servicios de la administración pública n.c.p."/>
    <s v="10. No aplica"/>
    <s v="No aplica"/>
    <n v="0"/>
    <s v="No aplica"/>
    <n v="13600000"/>
    <s v="AGOSTO"/>
    <s v="AGOSTO"/>
    <s v="DIRECCIÓN DE GESTIÓN CORPORATIVA"/>
    <s v="MARTHA JANETH CARREÑO LIZARAZO"/>
    <s v="COMUNICACIONES"/>
    <m/>
    <m/>
    <m/>
    <m/>
    <m/>
    <m/>
    <m/>
    <m/>
    <n v="13600000"/>
    <m/>
    <m/>
    <m/>
    <n v="0"/>
    <m/>
    <m/>
    <m/>
    <n v="0"/>
    <m/>
    <n v="0"/>
    <n v="13600000"/>
    <m/>
    <m/>
    <m/>
    <m/>
  </r>
  <r>
    <n v="1"/>
    <s v="0094-1"/>
    <s v="O230117400120240094"/>
    <s v="Mejoramiento integral de vivienda a familias en condiciones de vulnerabilidad"/>
    <s v="Mejorar Integralmente o reforzar 4.000 viviendas "/>
    <s v="1.Contratar mejoramiento y/o reforzamiento 4.000 viviendas de estrato 1 y 2"/>
    <s v="PM/0208/0106/40010440094"/>
    <s v="O232020200884520 Servicios de archivos"/>
    <s v="1-100-F001  VA-Recursos distrito"/>
    <s v=" Prestar servicios profesionales  como apoyo técnico desde el componente de arquitectura en el desarrollo de la ejecución de los proyectos de mejoramiento  a cargo de la Dirección de Mejoramiento de Vivivenda."/>
    <s v="1. Contratación directa"/>
    <n v="80111600"/>
    <n v="6935000"/>
    <s v="4,4 meses"/>
    <n v="30745167"/>
    <s v="JULIO"/>
    <s v="AGOSTO"/>
    <s v="DIRECCIÓN DE MEJORAMIENTO DE VIVIENDA"/>
    <s v="NELSON YOVANI JIMÉNEZ GONZÁLEZ"/>
    <s v="DIRECCIÓN DE MEJORAMIENTO DE VIVIENDA"/>
    <d v="2024-07-19T00:00:00"/>
    <n v="202414000059743"/>
    <s v="01 - Viabilización de Línea"/>
    <s v="10. No aplica"/>
    <d v="2024-08-02T00:00:00"/>
    <s v="MIV-083"/>
    <d v="2024-08-07T00:00:00"/>
    <n v="30745167"/>
    <n v="0"/>
    <m/>
    <m/>
    <m/>
    <n v="30745167"/>
    <m/>
    <m/>
    <m/>
    <n v="0"/>
    <m/>
    <n v="0"/>
    <n v="30745167"/>
    <m/>
    <m/>
    <m/>
    <m/>
  </r>
  <r>
    <n v="2"/>
    <s v="0094-2"/>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F001  VA-Recursos distrito"/>
    <s v="Prestar servicios profesionales  para brindar acompañamiento social a las actividades  desarrolladas  en el marco de los programas de la Direccion de Mejoramiento de vivienda"/>
    <s v="1. Contratación directa"/>
    <n v="93141500"/>
    <n v="5930000"/>
    <s v="5 meses"/>
    <n v="29847667"/>
    <s v="JULIO"/>
    <s v="AGOSTO"/>
    <s v="DIRECCIÓN DE MEJORAMIENTO DE VIVIENDA"/>
    <s v="NELSON YOVANI JIMÉNEZ GONZÁLEZ"/>
    <s v="DIRECCIÓN DE MEJORAMIENTO DE VIVIENDA"/>
    <d v="2024-08-16T00:00:00"/>
    <n v="202414000058763"/>
    <s v="01 - Viabilización de Línea"/>
    <s v="10. No aplica"/>
    <d v="2024-08-18T00:00:00"/>
    <s v="MIV-005"/>
    <d v="2024-08-18T00:00:00"/>
    <n v="29847667"/>
    <n v="0"/>
    <n v="1120"/>
    <d v="2024-07-24T00:00:00"/>
    <n v="29847667"/>
    <n v="0"/>
    <m/>
    <m/>
    <m/>
    <n v="29847667"/>
    <m/>
    <n v="0"/>
    <n v="29847667"/>
    <m/>
    <m/>
    <m/>
    <m/>
  </r>
  <r>
    <n v="3"/>
    <s v="0094-3"/>
    <s v="O230117400120240094"/>
    <s v="Mejoramiento integral de vivienda a familias en condiciones de vulnerabilidad"/>
    <s v="Mejorar Integralmente o reforzar 4.000 viviendas "/>
    <s v="1.Contratar mejoramiento y/o reforzamiento 4.000 viviendas de estrato 1 y 2"/>
    <s v="PM/0208/0106/40010440094"/>
    <s v="O232020200884520 Servicios de archivos"/>
    <s v="1-100-F001  VA-Recursos distrito"/>
    <s v="Prestar servicios de apoyo a la gestión documental en relación con la implementación y ejecución de los programas de la Dirección de Mejoramiento de Vivienda"/>
    <s v="1. Contratación directa"/>
    <n v="80111600"/>
    <n v="2910000"/>
    <s v="4,6 meses"/>
    <n v="13483000"/>
    <s v="JULIO"/>
    <s v="AGOSTO"/>
    <s v="DIRECCIÓN DE MEJORAMIENTO DE VIVIENDA"/>
    <s v="NELSON YOVANI JIMÉNEZ GONZÁLEZ"/>
    <s v="DIRECCIÓN DE MEJORAMIENTO DE VIVIENDA"/>
    <d v="2024-08-16T00:00:00"/>
    <n v="202414000058763"/>
    <s v="01 - Viabilización de Línea"/>
    <s v="10. No aplica"/>
    <d v="2024-08-18T00:00:00"/>
    <s v="MIV-006"/>
    <d v="2024-08-18T00:00:00"/>
    <n v="13483000"/>
    <n v="0"/>
    <n v="1121"/>
    <d v="2024-07-24T00:00:00"/>
    <n v="13483000"/>
    <n v="0"/>
    <m/>
    <m/>
    <m/>
    <n v="13483000"/>
    <m/>
    <n v="0"/>
    <n v="13483000"/>
    <m/>
    <m/>
    <m/>
    <m/>
  </r>
  <r>
    <n v="4"/>
    <s v="0094-4"/>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F001  VA-Recursos distrito"/>
    <s v="Prestar servicios profesionales especializados para realizar el seguimiento, control y monitoreo del Sistema Integrado de Gestión de la Dirección de Mejoramiento de Vivienda, brindando apoyo para la implementación efectiva de sus componentes y el cumplimiento de los estándares de calidad establecidos."/>
    <s v="1. Contratación directa"/>
    <n v="80111600"/>
    <n v="8712000"/>
    <s v="4,7 meses"/>
    <n v="40656000"/>
    <s v="JULIO"/>
    <s v="AGOSTO"/>
    <s v="DIRECCIÓN DE MEJORAMIENTO DE VIVIENDA"/>
    <s v="NELSON YOVANI JIMÉNEZ GONZÁLEZ"/>
    <s v="DIRECCIÓN DE MEJORAMIENTO DE VIVIENDA"/>
    <d v="2024-08-16T00:00:00"/>
    <n v="202414000058763"/>
    <s v="01 - Viabilización de Línea"/>
    <s v="10. No aplica"/>
    <d v="2024-08-18T00:00:00"/>
    <s v="MIV-007"/>
    <d v="2024-08-18T00:00:00"/>
    <n v="40656000"/>
    <n v="0"/>
    <n v="1127"/>
    <d v="2024-07-24T00:00:00"/>
    <n v="40656000"/>
    <n v="0"/>
    <m/>
    <m/>
    <m/>
    <n v="40656000"/>
    <m/>
    <n v="0"/>
    <n v="40656000"/>
    <m/>
    <m/>
    <m/>
    <m/>
  </r>
  <r>
    <n v="5"/>
    <s v="0094-5"/>
    <s v="O230117400120240094"/>
    <s v="Mejoramiento integral de vivienda a familias en condiciones de vulnerabilidad"/>
    <s v="Mejorar Integralmente o reforzar 4.000 viviendas "/>
    <s v="1.Contratar mejoramiento y/o reforzamiento 4.000 viviendas de estrato 1 y 2"/>
    <s v="PM/0208/0106/40010440094"/>
    <s v="O232020200883321 Servicios de ingeniería en proyectos de construcción"/>
    <s v="1-100-F001  VA-Recursos distrito"/>
    <s v="Prestar los servicios profesionales especializados para analizar, levantar, evaluar y gestionar la documentación de proyectos postulados a la expedición de actos de reconocimiento y/o_x000a_licenciamiento a cargo de la Dirección de Mejoramiento de Vivienda"/>
    <s v="1. Contratación directa"/>
    <n v="81101500"/>
    <n v="8712000"/>
    <s v="4,4 meses"/>
    <n v="38623200"/>
    <s v="JULIO"/>
    <s v="JULIO"/>
    <s v="DIRECCIÓN DE MEJORAMIENTO DE VIVIENDA"/>
    <s v="NELSON YOVANI JIMÉNEZ GONZÁLEZ"/>
    <s v="DIRECCIÓN DE MEJORAMIENTO DE VIVIENDA"/>
    <d v="2024-08-16T00:00:00"/>
    <n v="202414000058763"/>
    <s v="01 - Viabilización de Línea"/>
    <s v="10. No aplica"/>
    <d v="2024-08-18T00:00:00"/>
    <s v="MIV-008"/>
    <d v="2024-08-18T00:00:00"/>
    <n v="38623200"/>
    <n v="0"/>
    <n v="1128"/>
    <d v="2024-07-24T00:00:00"/>
    <n v="38623200"/>
    <n v="0"/>
    <m/>
    <m/>
    <m/>
    <n v="38623200"/>
    <m/>
    <n v="0"/>
    <n v="38623200"/>
    <m/>
    <m/>
    <m/>
    <m/>
  </r>
  <r>
    <n v="6"/>
    <s v="0094-6"/>
    <s v="O230117400120240094"/>
    <s v="Mejoramiento integral de vivienda a familias en condiciones de vulnerabilidad"/>
    <s v="Mejorar Integralmente o reforzar 4.000 viviendas "/>
    <s v="1.Contratar mejoramiento y/o reforzamiento 4.000 viviendas de estrato 1 y 2"/>
    <s v="PM/0208/0106/40010440094"/>
    <s v="O2320202005030253290 Otras obras de ingeniería civil"/>
    <s v="1-100-F001  VA-Recursos distrito"/>
    <s v="Prestar los servicios profesionales para realizar, analizar y  elaborar viabilidades técncas de cumplimiento de requisitos para trámites de licenciamiento,  apoyo en el seguimiento de bases de datos técnicos de atención al diudadano  y   manejo de herramientas de diseño en el marco del   Mejoramiento integral de vivienda a familias en condiciones de vulnerabilidad."/>
    <s v="1. Contratación directa"/>
    <n v="80111617"/>
    <n v="4946000"/>
    <s v="4,6 meses"/>
    <n v="22751600"/>
    <s v="JULIO"/>
    <s v="AGOSTO"/>
    <s v="DIRECCIÓN DE MEJORAMIENTO DE VIVIENDA"/>
    <s v="NELSON YOVANI JIMÉNEZ GONZÁLEZ"/>
    <s v="DIRECCIÓN DE MEJORAMIENTO DE VIVIENDA"/>
    <d v="2024-07-19T00:00:00"/>
    <n v="202414000059743"/>
    <s v="01 - Viabilización de Línea"/>
    <s v="10. No aplica"/>
    <d v="2024-07-25T00:00:00"/>
    <s v="MIV-069"/>
    <d v="2024-07-25T00:00:00"/>
    <n v="22751600"/>
    <n v="0"/>
    <n v="1284"/>
    <d v="2024-07-28T00:00:00"/>
    <n v="22751600"/>
    <n v="0"/>
    <m/>
    <m/>
    <m/>
    <n v="22751600"/>
    <m/>
    <n v="0"/>
    <n v="22751600"/>
    <m/>
    <m/>
    <m/>
    <m/>
  </r>
  <r>
    <n v="7"/>
    <s v="0094-7"/>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F001  VA-Recursos distrito"/>
    <s v="Prestar servicios profesionales especializados para apoyar la coordinación, supervision,  ejecución y seguimiento a los programas y proyectos de a cargo de la Dirección de Mejoramiento de Vivienda de la Caja de la Vivienda Popular de la Alcaldía de Bogotá."/>
    <s v="1. Contratación directa"/>
    <n v="80111607"/>
    <n v="12100000"/>
    <s v="4,6 meses"/>
    <n v="55660000"/>
    <s v="JULIO"/>
    <s v="AGOSTO"/>
    <s v="DIRECCIÓN DE MEJORAMIENTO DE VIVIENDA"/>
    <s v="NELSON YOVANI JIMÉNEZ GONZÁLEZ"/>
    <s v="DIRECCIÓN DE MEJORAMIENTO DE VIVIENDA"/>
    <d v="2024-08-16T00:00:00"/>
    <n v="202414000058763"/>
    <s v="01 - Viabilización de Línea"/>
    <s v="10. No aplica"/>
    <d v="2024-08-18T00:00:00"/>
    <s v="MIV-009"/>
    <d v="2024-08-18T00:00:00"/>
    <n v="55660000"/>
    <n v="0"/>
    <n v="1129"/>
    <d v="2024-07-24T00:00:00"/>
    <n v="55660000"/>
    <n v="0"/>
    <m/>
    <m/>
    <m/>
    <n v="55660000"/>
    <m/>
    <n v="0"/>
    <n v="55660000"/>
    <m/>
    <m/>
    <m/>
    <m/>
  </r>
  <r>
    <n v="8"/>
    <s v="0094-8"/>
    <s v="O230117400120240094"/>
    <s v="Mejoramiento integral de vivienda a familias en condiciones de vulnerabilidad"/>
    <s v="Mejorar Integralmente o reforzar 4.000 viviendas "/>
    <s v="1.Contratar mejoramiento y/o reforzamiento 4.000 viviendas de estrato 1 y 2"/>
    <s v="PM/0208/0106/40010440094"/>
    <s v="O232020200883321 Servicios de ingeniería en proyectos de construcción"/>
    <s v="1-100-F001  VA-Recursos distrito"/>
    <s v="Prestar servicios profesionales especializados para brindar apoyo en la supervisión de los proyectos contratados por la Caja de la Vivienda Popular a cargo de la Dirección de Mejoramiento de vivienda."/>
    <s v="1. Contratación directa"/>
    <n v="81101500"/>
    <n v="8712000"/>
    <s v="5,2 meses"/>
    <n v="45012000"/>
    <s v="AGOSTO"/>
    <s v="SEPTIEMBRE"/>
    <s v="DIRECCIÓN DE MEJORAMIENTO DE VIVIENDA"/>
    <s v="NELSON YOVANI JIMÉNEZ GONZÁLEZ"/>
    <s v="DIRECCIÓN DE MEJORAMIENTO DE VIVIENDA"/>
    <d v="2024-07-19T00:00:00"/>
    <n v="202414000059743"/>
    <s v="01 - Viabilización de Línea"/>
    <s v="10. No aplica"/>
    <d v="2024-07-25T00:00:00"/>
    <s v="MIV-070"/>
    <d v="2024-07-25T00:00:00"/>
    <n v="45012000"/>
    <n v="0"/>
    <n v="1285"/>
    <d v="2024-07-28T00:00:00"/>
    <n v="45012000"/>
    <n v="0"/>
    <m/>
    <m/>
    <m/>
    <n v="45012000"/>
    <m/>
    <n v="0"/>
    <n v="45012000"/>
    <m/>
    <m/>
    <m/>
    <m/>
  </r>
  <r>
    <n v="9"/>
    <s v="0094-9"/>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F001  VA-Recursos distrito"/>
    <s v="Prestar servicios profesionales especializados para brindar apoyo técnico en la supervisión de contratos y proyectos contratados por la Caja de la Vivienda Popular a cargo de la Dirección de Mejoramiento de vivienda."/>
    <s v="1. Contratación directa"/>
    <n v="80111617"/>
    <n v="10000000"/>
    <s v="4,4 meses"/>
    <n v="44333333"/>
    <s v="JULIO"/>
    <s v="JULIO"/>
    <s v="DIRECCIÓN DE MEJORAMIENTO DE VIVIENDA"/>
    <s v="NELSON YOVANI JIMÉNEZ GONZÁLEZ"/>
    <s v="DIRECCIÓN DE MEJORAMIENTO DE VIVIENDA"/>
    <d v="2024-08-16T00:00:00"/>
    <n v="202414000058763"/>
    <s v="01 - Viabilización de Línea"/>
    <s v="10. No aplica"/>
    <d v="2024-08-18T00:00:00"/>
    <s v="MIV-010"/>
    <d v="2024-08-18T00:00:00"/>
    <n v="44333333"/>
    <n v="0"/>
    <m/>
    <m/>
    <m/>
    <n v="44333333"/>
    <m/>
    <m/>
    <m/>
    <n v="0"/>
    <m/>
    <n v="0"/>
    <n v="44333333"/>
    <m/>
    <m/>
    <m/>
    <m/>
  </r>
  <r>
    <n v="10"/>
    <s v="0094-10"/>
    <s v="O230117400120240094"/>
    <s v="Mejoramiento integral de vivienda a familias en condiciones de vulnerabilidad"/>
    <s v="Mejorar Integralmente o reforzar 4.000 viviendas "/>
    <s v="1.Contratar mejoramiento y/o reforzamiento 4.000 viviendas de estrato 1 y 2"/>
    <s v="PM/0208/0106/40010440094"/>
    <s v="O2320202005030253290 Otras obras de ingeniería civil"/>
    <s v="1-100-F001  VA-Recursos distrito"/>
    <s v="Prestar los servicios profesionales para realizar la revisión y análisis cartográficos, de los proyectos y predios priorizados a cargo de la Dirección de Mejoramiento de Vivienda"/>
    <s v="1. Contratación directa"/>
    <n v="81101500"/>
    <n v="6935000"/>
    <s v="4,4 meses"/>
    <n v="30745167"/>
    <s v="JULIO"/>
    <s v="AGOSTO"/>
    <s v="DIRECCIÓN DE MEJORAMIENTO DE VIVIENDA"/>
    <s v="NELSON YOVANI JIMÉNEZ GONZÁLEZ"/>
    <s v="DIRECCIÓN DE MEJORAMIENTO DE VIVIENDA"/>
    <d v="2024-08-16T00:00:00"/>
    <n v="202414000058763"/>
    <s v="01 - Viabilización de Línea"/>
    <s v="10. No aplica"/>
    <d v="2024-08-18T00:00:00"/>
    <s v="MIV-011"/>
    <d v="2024-08-18T00:00:00"/>
    <n v="30745167"/>
    <n v="0"/>
    <n v="1130"/>
    <d v="2024-07-24T00:00:00"/>
    <n v="30745167"/>
    <n v="0"/>
    <m/>
    <m/>
    <m/>
    <n v="30745167"/>
    <m/>
    <n v="0"/>
    <n v="30745167"/>
    <m/>
    <m/>
    <m/>
    <m/>
  </r>
  <r>
    <n v="11"/>
    <s v="0094-11"/>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F001  VA-Recursos distrito"/>
    <s v="Prestar servicios profesionales especializados en los procesos de gestión social y acompañamiento a la comunidad en los programas de la Dirección de Mejoramiento de Vivienda"/>
    <s v="1. Contratación directa"/>
    <n v="93141500"/>
    <n v="8712000"/>
    <s v="4,6 meses"/>
    <n v="40075200"/>
    <s v="AGOSTO"/>
    <s v="SEPTIEMBRE"/>
    <s v="DIRECCIÓN DE MEJORAMIENTO DE VIVIENDA"/>
    <s v="NELSON YOVANI JIMÉNEZ GONZÁLEZ"/>
    <s v="DIRECCIÓN DE MEJORAMIENTO DE VIVIENDA"/>
    <d v="2024-08-16T00:00:00"/>
    <n v="202414000058763"/>
    <s v="01 - Viabilización de Línea"/>
    <s v="10. No aplica"/>
    <d v="2024-08-18T00:00:00"/>
    <s v="MIV-012"/>
    <d v="2024-08-18T00:00:00"/>
    <n v="40075200"/>
    <n v="0"/>
    <m/>
    <m/>
    <m/>
    <n v="40075200"/>
    <m/>
    <m/>
    <m/>
    <n v="0"/>
    <m/>
    <n v="0"/>
    <n v="40075200"/>
    <m/>
    <m/>
    <m/>
    <m/>
  </r>
  <r>
    <n v="12"/>
    <s v="0094-12"/>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F001  VA-Recursos distrito"/>
    <s v="Prestar servicios profesionales para el análisis, revisión, gestión y seguimiento financiero de los diferentes programas o contratos fiduciarios a cargo de la Dirección de Mejoramiento de Vivienda."/>
    <s v="1. Contratación directa"/>
    <n v="80111607"/>
    <n v="8000000"/>
    <s v="4,8 meses"/>
    <n v="38666667"/>
    <s v="JULIO"/>
    <s v="AGOSTO"/>
    <s v="DIRECCIÓN DE MEJORAMIENTO DE VIVIENDA"/>
    <s v="NELSON YOVANI JIMÉNEZ GONZÁLEZ"/>
    <s v="DIRECCIÓN DE MEJORAMIENTO DE VIVIENDA"/>
    <d v="2024-08-16T00:00:00"/>
    <n v="202414000058763"/>
    <s v="01 - Viabilización de Línea"/>
    <s v="10. No aplica"/>
    <d v="2024-08-18T00:00:00"/>
    <s v="MIV-013"/>
    <d v="2024-08-18T00:00:00"/>
    <n v="38666667"/>
    <n v="0"/>
    <n v="1124"/>
    <d v="2024-07-24T00:00:00"/>
    <n v="38666667"/>
    <n v="0"/>
    <m/>
    <m/>
    <m/>
    <n v="38666667"/>
    <m/>
    <n v="0"/>
    <n v="38666667"/>
    <m/>
    <m/>
    <m/>
    <m/>
  </r>
  <r>
    <n v="13"/>
    <s v="0094-13"/>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F001  VA-Recursos distrito"/>
    <s v="Prestar servicios profesionales especializados en el seguimiento jurídico y estratégico a la Dirección General de la Caja de la Vivienda Popular, en concordancia con el plan de acción y las prioridades misionales  de la entidad."/>
    <s v="1. Contratación directa"/>
    <n v="80111607"/>
    <n v="14200000"/>
    <s v="5,1 meses"/>
    <n v="73024162"/>
    <s v="JULIO"/>
    <s v="JULIO"/>
    <s v="DIRECCIÓN DE MEJORAMIENTO DE VIVIENDA"/>
    <s v="NELSON YOVANI JIMÉNEZ GONZÁLEZ"/>
    <s v="DIRECCIÓN DE MEJORAMIENTO DE VIVIENDA"/>
    <d v="2024-07-19T00:00:00"/>
    <n v="202414000059743"/>
    <s v="01 - Viabilización de Línea"/>
    <s v="10. No aplica"/>
    <d v="2024-07-25T00:00:00"/>
    <s v="MIV-071"/>
    <d v="2024-07-25T00:00:00"/>
    <n v="73024162"/>
    <n v="0"/>
    <n v="1286"/>
    <d v="2024-07-28T00:00:00"/>
    <n v="73024162"/>
    <n v="0"/>
    <m/>
    <m/>
    <m/>
    <n v="73024162"/>
    <m/>
    <n v="0"/>
    <n v="73024162"/>
    <m/>
    <m/>
    <m/>
    <m/>
  </r>
  <r>
    <n v="14"/>
    <s v="0094-14"/>
    <s v="O230117400120240094"/>
    <s v="Mejoramiento integral de vivienda a familias en condiciones de vulnerabilidad"/>
    <s v="Mejorar Integralmente o reforzar 4.000 viviendas "/>
    <s v="1.Contratar mejoramiento y/o reforzamiento 4.000 viviendas de estrato 1 y 2"/>
    <s v="PM/0208/0106/40010440094"/>
    <s v="O232020200883321 Servicios de ingeniería en proyectos de construcción"/>
    <s v="1-100-F001  VA-Recursos distrito"/>
    <s v="Prestar servicios profesionales para el seguimiento, control y monitoreo de las bases de datos e indicadores generados en la ejecución de los programas y procesos de la Dirección de Mejoramiento de Vivienda."/>
    <s v="1. Contratación directa"/>
    <n v="81101500"/>
    <n v="5507000"/>
    <s v="4,6 meses"/>
    <n v="25332200"/>
    <s v="JULIO"/>
    <s v="AGOSTO"/>
    <s v="DIRECCIÓN DE MEJORAMIENTO DE VIVIENDA"/>
    <s v="NELSON YOVANI JIMÉNEZ GONZÁLEZ"/>
    <s v="DIRECCIÓN DE MEJORAMIENTO DE VIVIENDA"/>
    <d v="2024-07-19T00:00:00"/>
    <n v="202414000059743"/>
    <s v="01 - Viabilización de Línea"/>
    <s v="10. No aplica"/>
    <d v="2024-07-25T00:00:00"/>
    <s v="MIV-072"/>
    <d v="2024-07-25T00:00:00"/>
    <n v="25332200"/>
    <n v="0"/>
    <n v="1287"/>
    <d v="2024-07-28T00:00:00"/>
    <n v="25332200"/>
    <n v="0"/>
    <m/>
    <m/>
    <m/>
    <n v="25332200"/>
    <m/>
    <n v="0"/>
    <n v="25332200"/>
    <m/>
    <m/>
    <m/>
    <m/>
  </r>
  <r>
    <n v="15"/>
    <s v="0094-15"/>
    <s v="O230117400120240094"/>
    <s v="Mejoramiento integral de vivienda a familias en condiciones de vulnerabilidad"/>
    <s v="Mejorar Integralmente o reforzar 4.000 viviendas "/>
    <s v="1.Contratar mejoramiento y/o reforzamiento 4.000 viviendas de estrato 1 y 2"/>
    <s v="PM/0208/0106/40010440094"/>
    <s v="O232020200885991 Otros servicios de información"/>
    <s v="1-100-F001  VA-Recursos distrito"/>
    <s v="Prestar servicios profesionales para el seguimiento financiero a los diferentes programas, contratos o encargos fiduciarios donde se administran los recursos de la Dirección Mejoramiento de Vivienda."/>
    <s v="1. Contratación directa"/>
    <n v="80111600"/>
    <n v="4946000"/>
    <s v="3,6 meses"/>
    <n v="17970467"/>
    <s v="JULIO"/>
    <s v="AGOSTO"/>
    <s v="DIRECCIÓN DE MEJORAMIENTO DE VIVIENDA"/>
    <s v="NELSON YOVANI JIMÉNEZ GONZÁLEZ"/>
    <s v="DIRECCIÓN DE MEJORAMIENTO DE VIVIENDA"/>
    <d v="2024-08-16T00:00:00"/>
    <n v="202414000058763"/>
    <s v="01 - Viabilización de Línea"/>
    <s v="10. No aplica"/>
    <d v="2024-08-18T00:00:00"/>
    <s v="MIV-014"/>
    <d v="2024-08-18T00:00:00"/>
    <n v="17970467"/>
    <n v="0"/>
    <m/>
    <m/>
    <m/>
    <n v="17970467"/>
    <m/>
    <m/>
    <m/>
    <n v="0"/>
    <m/>
    <n v="0"/>
    <n v="17970467"/>
    <m/>
    <m/>
    <m/>
    <m/>
  </r>
  <r>
    <n v="16"/>
    <s v="0094-16"/>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F001  VA-Recursos distrito"/>
    <s v="Prestar los servicios profesionales para realizar el análisis , evaluación, aprobación y gestión de documentación de los proyectos a cargo de la Dirección de Mejoramiento de vivienda_x000a_"/>
    <s v="1. Contratación directa"/>
    <n v="80111617"/>
    <n v="9710000"/>
    <s v="4,9 meses"/>
    <n v="47902667"/>
    <s v="JULIO"/>
    <s v="JULIO"/>
    <s v="DIRECCIÓN DE MEJORAMIENTO DE VIVIENDA"/>
    <s v="NELSON YOVANI JIMÉNEZ GONZÁLEZ"/>
    <s v="DIRECCIÓN DE MEJORAMIENTO DE VIVIENDA"/>
    <d v="2024-08-16T00:00:00"/>
    <n v="202414000058763"/>
    <s v="01 - Viabilización de Línea"/>
    <s v="10. No aplica"/>
    <d v="2024-08-18T00:00:00"/>
    <s v="MIV-015"/>
    <d v="2024-08-18T00:00:00"/>
    <n v="47902667"/>
    <n v="0"/>
    <n v="1133"/>
    <d v="2024-07-24T00:00:00"/>
    <n v="47902667"/>
    <n v="0"/>
    <m/>
    <m/>
    <m/>
    <n v="47902667"/>
    <m/>
    <n v="0"/>
    <n v="47902667"/>
    <m/>
    <m/>
    <m/>
    <m/>
  </r>
  <r>
    <n v="17"/>
    <s v="0094-17"/>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F001  VA-Recursos distrito"/>
    <s v="Prestar servicios de apoyo a la gestión para la ejecución de las actividades administrativas y financieras de la Dirección de Mejoramiento de Vivienda"/>
    <s v="1. Contratación directa"/>
    <n v="80111600"/>
    <n v="4640000"/>
    <s v="5,1 meses"/>
    <n v="23818667"/>
    <s v="JULIO"/>
    <s v="AGOSTO"/>
    <s v="DIRECCIÓN DE MEJORAMIENTO DE VIVIENDA"/>
    <s v="NELSON YOVANI JIMÉNEZ GONZÁLEZ"/>
    <s v="DIRECCIÓN DE MEJORAMIENTO DE VIVIENDA"/>
    <d v="2024-08-16T00:00:00"/>
    <n v="202414000058763"/>
    <s v="01 - Viabilización de Línea"/>
    <s v="10. No aplica"/>
    <d v="2024-08-18T00:00:00"/>
    <s v="MIV-016"/>
    <d v="2024-08-18T00:00:00"/>
    <n v="23818667"/>
    <n v="0"/>
    <m/>
    <m/>
    <m/>
    <n v="23818667"/>
    <m/>
    <m/>
    <m/>
    <n v="0"/>
    <m/>
    <n v="0"/>
    <n v="23818667"/>
    <m/>
    <m/>
    <m/>
    <m/>
  </r>
  <r>
    <n v="18"/>
    <s v="0094-18"/>
    <s v="O230117400120240094"/>
    <s v="Mejoramiento integral de vivienda a familias en condiciones de vulnerabilidad"/>
    <s v="Mejorar Integralmente o reforzar 4.000 viviendas "/>
    <s v="1.Contratar mejoramiento y/o reforzamiento 4.000 viviendas de estrato 1 y 2"/>
    <s v="PM/0208/0106/40010440094"/>
    <s v="O2320202005030253290 Otras obras de ingeniería civil"/>
    <s v="1-100-F001  VA-Recursos distrito"/>
    <s v="Prestar los servicios profesionales para apoyar la elaboración de  insumos  técnicos para la estructuración de  proyectos, así como apoyar  la elaboración de levantamientos y diseños arquitectónicos de los proyectos que requiera adelantar la Dirección de Mejoramiento de vivienda en el marco de  Mejoramiento integral de vivienda a familias en condiciones de vulnerabilidad."/>
    <s v="1. Contratación directa"/>
    <n v="80111617"/>
    <n v="5930000"/>
    <s v="4,6 meses"/>
    <n v="27278000"/>
    <s v="JULIO"/>
    <s v="AGOSTO"/>
    <s v="DIRECCIÓN DE MEJORAMIENTO DE VIVIENDA"/>
    <s v="NELSON YOVANI JIMÉNEZ GONZÁLEZ"/>
    <s v="DIRECCIÓN DE MEJORAMIENTO DE VIVIENDA"/>
    <d v="2024-07-19T00:00:00"/>
    <n v="202414000059743"/>
    <s v="01 - Viabilización de Línea"/>
    <s v="10. No aplica"/>
    <d v="2024-07-25T00:00:00"/>
    <s v="MIV-073"/>
    <d v="2024-07-25T00:00:00"/>
    <n v="27278000"/>
    <n v="0"/>
    <n v="1288"/>
    <d v="2024-07-28T00:00:00"/>
    <n v="27278000"/>
    <n v="0"/>
    <m/>
    <m/>
    <m/>
    <n v="27278000"/>
    <m/>
    <n v="0"/>
    <n v="27278000"/>
    <m/>
    <m/>
    <m/>
    <m/>
  </r>
  <r>
    <n v="19"/>
    <s v="0094-19"/>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F001  VA-Recursos distrito"/>
    <s v="Prestar servicios profesionales especializados para realizar el seguimiento y control de los procesos técnicos para el cumplimiento de metas que requiera desarrollar la dirección de mejoramiento de vivienda."/>
    <s v="1. Contratación directa"/>
    <n v="80111617"/>
    <n v="13400000"/>
    <s v="5,1 meses"/>
    <n v="67893333"/>
    <s v="JULIO"/>
    <s v="AGOSTO"/>
    <s v="DIRECCIÓN DE MEJORAMIENTO DE VIVIENDA"/>
    <s v="NELSON YOVANI JIMÉNEZ GONZÁLEZ"/>
    <s v="DIRECCIÓN DE MEJORAMIENTO DE VIVIENDA"/>
    <d v="2024-08-16T00:00:00"/>
    <n v="202414000058763"/>
    <s v="01 - Viabilización de Línea"/>
    <s v="10. No aplica"/>
    <d v="2024-08-18T00:00:00"/>
    <s v="MIV-017"/>
    <d v="2024-08-18T00:00:00"/>
    <n v="67893333"/>
    <n v="0"/>
    <n v="1138"/>
    <d v="2024-07-24T00:00:00"/>
    <n v="67893333"/>
    <n v="0"/>
    <m/>
    <m/>
    <m/>
    <n v="67893333"/>
    <m/>
    <n v="0"/>
    <n v="67893333"/>
    <m/>
    <m/>
    <m/>
    <m/>
  </r>
  <r>
    <n v="20"/>
    <s v="0094-20"/>
    <s v="O230117400120240094"/>
    <s v="Mejoramiento integral de vivienda a familias en condiciones de vulnerabilidad"/>
    <s v="Mejorar Integralmente o reforzar 4.000 viviendas "/>
    <s v="1.Contratar mejoramiento y/o reforzamiento 4.000 viviendas de estrato 1 y 2"/>
    <s v="PM/0208/0106/40010440094"/>
    <s v="O232020200883321 Servicios de ingeniería en proyectos de construcción"/>
    <s v="1-100-I023  VA-Plusvalía"/>
    <s v="Prestar servicios profesionales especializados para apoyar la supervisión de los contratos de interventoría y  realizar el seguimiento técnico de los programas y proyectos de la Dirección de Mejoramiento de Vivienda, asegurando la eficiencia y eficacia en la gestión y ejecución de dichos proyectos desde el componente técnico."/>
    <s v="1. Contratación directa"/>
    <n v="81101500"/>
    <n v="12100000"/>
    <s v="4,9 meses"/>
    <n v="59693333"/>
    <s v="JULIO"/>
    <s v="AGOSTO"/>
    <s v="DIRECCIÓN DE MEJORAMIENTO DE VIVIENDA"/>
    <s v="NELSON YOVANI JIMÉNEZ GONZÁLEZ"/>
    <s v="DIRECCIÓN DE MEJORAMIENTO DE VIVIENDA"/>
    <d v="2024-08-16T00:00:00"/>
    <n v="202414000058763"/>
    <s v="01 - Viabilización de Línea"/>
    <s v="10. No aplica"/>
    <d v="2024-08-18T00:00:00"/>
    <s v="MIV-018"/>
    <d v="2024-08-18T00:00:00"/>
    <n v="59693333"/>
    <n v="0"/>
    <n v="1143"/>
    <d v="2024-07-24T00:00:00"/>
    <n v="59693333"/>
    <n v="0"/>
    <m/>
    <m/>
    <m/>
    <n v="59693333"/>
    <m/>
    <n v="0"/>
    <n v="59693333"/>
    <m/>
    <m/>
    <m/>
    <m/>
  </r>
  <r>
    <n v="21"/>
    <s v="0094-21"/>
    <s v="O230117400120240094"/>
    <s v="Mejoramiento integral de vivienda a familias en condiciones de vulnerabilidad"/>
    <s v="Mejorar Integralmente o reforzar 4.000 viviendas "/>
    <s v="1.Contratar mejoramiento y/o reforzamiento 4.000 viviendas de estrato 1 y 2"/>
    <s v="PM/0208/0106/40010440094"/>
    <s v="O232020200883321 Servicios de ingeniería en proyectos de construcción"/>
    <s v="1-100-I023  VA-Plusvalía"/>
    <s v="Prestar los servicios profesionales para analizar, levantar, evaluar y  gestionar la documentación de proyectos postulados a la expedición de actos de reconocimiento y/o licenciamiento a cargo de la Dirección de Mejoramiento de Vivienda."/>
    <s v="1. Contratación directa"/>
    <n v="81101500"/>
    <n v="8712000"/>
    <s v="4,6 meses"/>
    <n v="40075200"/>
    <s v="JULIO"/>
    <s v="AGOSTO"/>
    <s v="DIRECCIÓN DE MEJORAMIENTO DE VIVIENDA"/>
    <s v="NELSON YOVANI JIMÉNEZ GONZÁLEZ"/>
    <s v="DIRECCIÓN DE MEJORAMIENTO DE VIVIENDA"/>
    <d v="2024-07-19T00:00:00"/>
    <n v="202414000059743"/>
    <s v="01 - Viabilización de Línea"/>
    <s v="10. No aplica"/>
    <d v="2024-07-25T00:00:00"/>
    <s v="MIV-074"/>
    <d v="2024-07-25T00:00:00"/>
    <n v="40075200"/>
    <n v="0"/>
    <n v="1289"/>
    <d v="2024-07-28T00:00:00"/>
    <n v="40075200"/>
    <n v="0"/>
    <m/>
    <m/>
    <m/>
    <n v="40075200"/>
    <m/>
    <n v="0"/>
    <n v="40075200"/>
    <m/>
    <m/>
    <m/>
    <m/>
  </r>
  <r>
    <n v="22"/>
    <s v="0094-22"/>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de apoyo a la gestión para brindar acompañamiento social a las actividades  desarrolladas  en el marco de los programas de la Direccion de Mejoramiento de vivienda"/>
    <s v="1. Contratación directa"/>
    <n v="93141500"/>
    <n v="3927000"/>
    <s v="4,6 meses"/>
    <n v="18195100"/>
    <s v="JULIO"/>
    <s v="AGOSTO"/>
    <s v="DIRECCIÓN DE MEJORAMIENTO DE VIVIENDA"/>
    <s v="NELSON YOVANI JIMÉNEZ GONZÁLEZ"/>
    <s v="DIRECCIÓN DE MEJORAMIENTO DE VIVIENDA"/>
    <d v="2024-08-16T00:00:00"/>
    <n v="202414000058763"/>
    <s v="01 - Viabilización de Línea"/>
    <s v="10. No aplica"/>
    <d v="2024-08-18T00:00:00"/>
    <s v="MIV-019"/>
    <d v="2024-08-18T00:00:00"/>
    <n v="18195100"/>
    <n v="0"/>
    <n v="1100"/>
    <d v="2024-07-24T00:00:00"/>
    <n v="18195100"/>
    <n v="0"/>
    <m/>
    <m/>
    <m/>
    <n v="18195100"/>
    <m/>
    <n v="0"/>
    <n v="18195100"/>
    <m/>
    <m/>
    <m/>
    <m/>
  </r>
  <r>
    <n v="23"/>
    <s v="0094-23"/>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especializados para apoyar las actividades de procedimientos administrativos sancionatorios contractuales  y soporte jurídico en los proyectos de inversión a cargo la Dirección de Mejoramiento de Vivienda de la Caja de Vivienda Popular."/>
    <s v="1. Contratación directa"/>
    <n v="80111607"/>
    <n v="10000000"/>
    <s v="4,7 meses"/>
    <n v="46666667"/>
    <s v="JULIO"/>
    <s v="AGOSTO"/>
    <s v="DIRECCIÓN DE MEJORAMIENTO DE VIVIENDA"/>
    <s v="NELSON YOVANI JIMÉNEZ GONZÁLEZ"/>
    <s v="DIRECCIÓN DE MEJORAMIENTO DE VIVIENDA"/>
    <d v="2024-08-16T00:00:00"/>
    <n v="202414000058763"/>
    <s v="01 - Viabilización de Línea"/>
    <s v="10. No aplica"/>
    <d v="2024-08-18T00:00:00"/>
    <s v="MIV-020"/>
    <d v="2024-08-18T00:00:00"/>
    <n v="46666667"/>
    <n v="0"/>
    <n v="1140"/>
    <d v="2024-07-24T00:00:00"/>
    <n v="46666667"/>
    <n v="0"/>
    <m/>
    <m/>
    <m/>
    <n v="46666667"/>
    <m/>
    <n v="0"/>
    <n v="46666667"/>
    <m/>
    <m/>
    <m/>
    <m/>
  </r>
  <r>
    <n v="24"/>
    <s v="0094-24"/>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profesionales  para brindar acompañamiento social a las actividades  desarrolladas  en el marco de los programas de la Direccion de Mejoramiento de vivienda"/>
    <s v="1. Contratación directa"/>
    <n v="93141500"/>
    <n v="5507000"/>
    <s v="4,8 meses"/>
    <n v="26617167"/>
    <s v="JULIO"/>
    <s v="AGOSTO"/>
    <s v="DIRECCIÓN DE MEJORAMIENTO DE VIVIENDA"/>
    <s v="NELSON YOVANI JIMÉNEZ GONZÁLEZ"/>
    <s v="DIRECCIÓN DE MEJORAMIENTO DE VIVIENDA"/>
    <d v="2024-07-19T00:00:00"/>
    <n v="202414000059743"/>
    <s v="01 - Viabilización de Línea"/>
    <s v="10. No aplica"/>
    <d v="2024-08-02T00:00:00"/>
    <s v="MIV-084"/>
    <d v="2024-08-07T00:00:00"/>
    <n v="26617167"/>
    <n v="0"/>
    <m/>
    <m/>
    <m/>
    <n v="26617167"/>
    <m/>
    <m/>
    <m/>
    <n v="0"/>
    <m/>
    <n v="0"/>
    <n v="26617167"/>
    <m/>
    <m/>
    <m/>
    <m/>
  </r>
  <r>
    <n v="25"/>
    <s v="0094-25"/>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Prestar servicios profesionales desde el componente arquitectonico en el desarrollo de la ejecución de los proyectos de mejoramiento, así como elaboración de insumos técnicos y seguimientos de control de información a cargo de la Dirección de Mejoramiento de Vivienda.  "/>
    <s v="1. Contratación directa"/>
    <n v="80111617"/>
    <n v="7500000"/>
    <s v="3,8 meses"/>
    <n v="28750000"/>
    <s v="JULIO"/>
    <s v="AGOSTO"/>
    <s v="DIRECCIÓN DE MEJORAMIENTO DE VIVIENDA"/>
    <s v="NELSON YOVANI JIMÉNEZ GONZÁLEZ"/>
    <s v="DIRECCIÓN DE MEJORAMIENTO DE VIVIENDA"/>
    <d v="2024-08-16T00:00:00"/>
    <n v="202414000058763"/>
    <s v="01 - Viabilización de Línea"/>
    <s v="10. No aplica"/>
    <d v="2024-08-18T00:00:00"/>
    <s v="MIV-021"/>
    <d v="2024-08-18T00:00:00"/>
    <n v="28750000"/>
    <n v="0"/>
    <n v="1141"/>
    <d v="2024-07-24T00:00:00"/>
    <n v="28750000"/>
    <n v="0"/>
    <m/>
    <m/>
    <m/>
    <n v="28750000"/>
    <m/>
    <n v="0"/>
    <n v="28750000"/>
    <m/>
    <m/>
    <m/>
    <m/>
  </r>
  <r>
    <n v="26"/>
    <s v="0094-26"/>
    <s v="O230117400120240094"/>
    <s v="Mejoramiento integral de vivienda a familias en condiciones de vulnerabilidad"/>
    <s v="Mejorar Integralmente o reforzar 4.000 viviendas "/>
    <s v="1.Contratar mejoramiento y/o reforzamiento 4.000 viviendas de estrato 1 y 2"/>
    <s v="PM/0208/0106/40010440094"/>
    <s v="O2320202005030253290 Otras obras de ingeniería civil"/>
    <s v="1-100-I023  VA-Plusvalía"/>
    <s v="Prestar los servicios profesionales para brindar apoyo en la actualización de  insumos  de obra, solicitud de cotizaciones, revisión de presupuestos y actividades de obra no previstas  a cargo de la Dirección de Mejoramiento de vivienda,  que se requieran adelantar en el marco de Mejoramiento integral de vivienda a familias en condiciones de vulnerabilidad."/>
    <s v="1. Contratación directa"/>
    <n v="93141500"/>
    <n v="8712000"/>
    <s v="5 meses"/>
    <n v="43850400"/>
    <s v="JULIO"/>
    <s v="AGOSTO"/>
    <s v="DIRECCIÓN DE MEJORAMIENTO DE VIVIENDA"/>
    <s v="NELSON YOVANI JIMÉNEZ GONZÁLEZ"/>
    <s v="DIRECCIÓN DE MEJORAMIENTO DE VIVIENDA"/>
    <d v="2024-07-19T00:00:00"/>
    <n v="202414000059743"/>
    <s v="01 - Viabilización de Línea"/>
    <s v="10. No aplica"/>
    <m/>
    <m/>
    <m/>
    <n v="0"/>
    <n v="43850400"/>
    <m/>
    <m/>
    <m/>
    <n v="0"/>
    <m/>
    <m/>
    <m/>
    <n v="0"/>
    <m/>
    <n v="0"/>
    <n v="43850400"/>
    <m/>
    <m/>
    <m/>
    <m/>
  </r>
  <r>
    <n v="27"/>
    <s v="0094-27"/>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profesionales  para brindar acompañamiento social a las actividades  desarrolladas  en el marco de los programas de la Direccion de Mejoramiento de vivienda"/>
    <s v="1. Contratación directa"/>
    <n v="93141500"/>
    <n v="5930000"/>
    <s v="4,9 meses"/>
    <n v="29254667"/>
    <s v="JULIO"/>
    <s v="AGOSTO"/>
    <s v="DIRECCIÓN DE MEJORAMIENTO DE VIVIENDA"/>
    <s v="NELSON YOVANI JIMÉNEZ GONZÁLEZ"/>
    <s v="DIRECCIÓN DE MEJORAMIENTO DE VIVIENDA"/>
    <d v="2024-08-16T00:00:00"/>
    <n v="202414000058763"/>
    <s v="01 - Viabilización de Línea"/>
    <s v="10. No aplica"/>
    <d v="2024-08-18T00:00:00"/>
    <s v="MIV-022"/>
    <d v="2024-08-18T00:00:00"/>
    <n v="29254667"/>
    <n v="0"/>
    <m/>
    <m/>
    <m/>
    <n v="29254667"/>
    <m/>
    <m/>
    <m/>
    <n v="0"/>
    <m/>
    <n v="0"/>
    <n v="29254667"/>
    <m/>
    <m/>
    <m/>
    <m/>
  </r>
  <r>
    <n v="28"/>
    <s v="0094-28"/>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I023  VA-Plusvalía"/>
    <s v="Prestar servicios profesionales para realizar el apoyo al  control  de seguimiento  administrativo y técnico en la coordinación de los procesos contractuales y postcontractuales que desarrolle la Dirección de Mejoramietno de vivienda. "/>
    <s v="1. Contratación directa"/>
    <n v="80111600"/>
    <n v="5507000"/>
    <s v="4,6 meses"/>
    <n v="25515767"/>
    <s v="JULIO"/>
    <s v="AGOSTO"/>
    <s v="DIRECCIÓN DE MEJORAMIENTO DE VIVIENDA"/>
    <s v="NELSON YOVANI JIMÉNEZ GONZÁLEZ"/>
    <s v="DIRECCIÓN DE MEJORAMIENTO DE VIVIENDA"/>
    <d v="2024-08-16T00:00:00"/>
    <n v="202414000058763"/>
    <s v="01 - Viabilización de Línea"/>
    <s v="10. No aplica"/>
    <d v="2024-08-18T00:00:00"/>
    <s v="MIV-023"/>
    <d v="2024-08-18T00:00:00"/>
    <n v="25515767"/>
    <n v="0"/>
    <n v="1110"/>
    <d v="2024-07-24T00:00:00"/>
    <n v="25515767"/>
    <n v="0"/>
    <m/>
    <m/>
    <m/>
    <n v="25515767"/>
    <m/>
    <n v="0"/>
    <n v="25515767"/>
    <m/>
    <m/>
    <m/>
    <m/>
  </r>
  <r>
    <n v="29"/>
    <s v="0094-29"/>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I023  VA-Plusvalía"/>
    <s v="Prestar servicios profesionales para el análisis, seguimiento y legalización de recursos para el desarrollo e implementación de los programas de la Dirección de Mejoramiento de Vivienda."/>
    <s v="1. Contratación directa"/>
    <n v="80111600"/>
    <n v="5507000"/>
    <s v="4,4 meses"/>
    <n v="24414367"/>
    <s v="JULIO"/>
    <s v="JULIO"/>
    <s v="DIRECCIÓN DE MEJORAMIENTO DE VIVIENDA"/>
    <s v="NELSON YOVANI JIMÉNEZ GONZÁLEZ"/>
    <s v="DIRECCIÓN DE MEJORAMIENTO DE VIVIENDA"/>
    <d v="2024-08-16T00:00:00"/>
    <n v="202414000058763"/>
    <s v="01 - Viabilización de Línea"/>
    <s v="10. No aplica"/>
    <d v="2024-08-18T00:00:00"/>
    <s v="MIV-024"/>
    <d v="2024-08-18T00:00:00"/>
    <n v="24414367"/>
    <n v="0"/>
    <n v="1111"/>
    <d v="2024-07-24T00:00:00"/>
    <n v="24414367"/>
    <n v="0"/>
    <m/>
    <m/>
    <m/>
    <n v="24414367"/>
    <m/>
    <n v="0"/>
    <n v="24414367"/>
    <m/>
    <m/>
    <m/>
    <m/>
  </r>
  <r>
    <n v="30"/>
    <s v="0094-30"/>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Prestar servicios profesionales para brindar apoyo en la supervisión de los proyectos contratados por la Caja de la Vivienda Popular a cargo de la Dirección de Mejoramiento de vivienda."/>
    <s v="1. Contratación directa"/>
    <n v="80111617"/>
    <n v="5930000"/>
    <s v="5 meses"/>
    <n v="30638333"/>
    <s v="JULIO"/>
    <s v="AGOSTO"/>
    <s v="DIRECCIÓN DE MEJORAMIENTO DE VIVIENDA"/>
    <s v="NELSON YOVANI JIMÉNEZ GONZÁLEZ"/>
    <s v="DIRECCIÓN DE MEJORAMIENTO DE VIVIENDA"/>
    <d v="2024-08-16T00:00:00"/>
    <n v="202414000058763"/>
    <s v="01 - Viabilización de Línea"/>
    <s v="10. No aplica"/>
    <d v="2024-08-18T00:00:00"/>
    <s v="MIV-025"/>
    <d v="2024-08-18T00:00:00"/>
    <n v="30638333"/>
    <n v="0"/>
    <n v="1112"/>
    <d v="2024-07-24T00:00:00"/>
    <n v="30638333"/>
    <n v="0"/>
    <m/>
    <m/>
    <m/>
    <n v="30638333"/>
    <m/>
    <n v="0"/>
    <n v="30638333"/>
    <m/>
    <m/>
    <m/>
    <m/>
  </r>
  <r>
    <n v="31"/>
    <s v="0094-31"/>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profesionales  para brindar acompañamiento social a las actividades  desarrolladas  en el marco de los programas de la Direccion de Mejoramiento de vivienda"/>
    <s v="1. Contratación directa"/>
    <n v="93141500"/>
    <n v="5507000"/>
    <s v="4,8 meses"/>
    <n v="26617167"/>
    <s v="JULIO"/>
    <s v="AGOSTO"/>
    <s v="DIRECCIÓN DE MEJORAMIENTO DE VIVIENDA"/>
    <s v="NELSON YOVANI JIMÉNEZ GONZÁLEZ"/>
    <s v="DIRECCIÓN DE MEJORAMIENTO DE VIVIENDA"/>
    <d v="2024-08-16T00:00:00"/>
    <n v="202414000058763"/>
    <s v="01 - Viabilización de Línea"/>
    <s v="10. No aplica"/>
    <d v="2024-08-18T00:00:00"/>
    <s v="MIV-026"/>
    <d v="2024-08-18T00:00:00"/>
    <n v="26617167"/>
    <n v="0"/>
    <n v="1113"/>
    <d v="2024-07-24T00:00:00"/>
    <n v="26617167"/>
    <n v="0"/>
    <m/>
    <m/>
    <m/>
    <n v="26617167"/>
    <m/>
    <n v="0"/>
    <n v="26617167"/>
    <m/>
    <m/>
    <m/>
    <m/>
  </r>
  <r>
    <n v="32"/>
    <s v="0094-32"/>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especializados para realizar  la estructuración de procesos contractuales y el seguimiento a procesos en la etapa precontractual contractual y postcontractual de los procesos y proyectos que se adelanten en la Dirección de Mejorameinto de Vivienda.  "/>
    <s v="1. Contratación directa"/>
    <n v="80111607"/>
    <n v="8000000"/>
    <s v="5,2 meses"/>
    <n v="41333333"/>
    <s v="JULIO"/>
    <s v="JULIO"/>
    <s v="DIRECCIÓN DE MEJORAMIENTO DE VIVIENDA"/>
    <s v="NELSON YOVANI JIMÉNEZ GONZÁLEZ"/>
    <s v="DIRECCIÓN DE MEJORAMIENTO DE VIVIENDA"/>
    <d v="2024-08-16T00:00:00"/>
    <n v="202414000058763"/>
    <s v="01 - Viabilización de Línea"/>
    <s v="10. No aplica"/>
    <d v="2024-08-18T00:00:00"/>
    <s v="MIV-027"/>
    <d v="2024-08-18T00:00:00"/>
    <n v="41333333"/>
    <n v="0"/>
    <n v="1114"/>
    <d v="2024-07-24T00:00:00"/>
    <n v="41333333"/>
    <n v="0"/>
    <m/>
    <m/>
    <m/>
    <n v="41333333"/>
    <m/>
    <n v="0"/>
    <n v="41333333"/>
    <m/>
    <m/>
    <m/>
    <m/>
  </r>
  <r>
    <n v="33"/>
    <s v="0094-33"/>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prfesionales para aroyar los procesos organizacionales requeridos para la ejecución de los planes y proyectos de la Dirección de Mejoramiento de Vivienda"/>
    <s v="1. Contratación directa"/>
    <n v="93141500"/>
    <n v="5507000"/>
    <s v="4,8 meses"/>
    <n v="26617167"/>
    <s v="JULIO"/>
    <s v="JULIO"/>
    <s v="DIRECCIÓN DE MEJORAMIENTO DE VIVIENDA"/>
    <s v="NELSON YOVANI JIMÉNEZ GONZÁLEZ"/>
    <s v="DIRECCIÓN DE MEJORAMIENTO DE VIVIENDA"/>
    <d v="2024-08-16T00:00:00"/>
    <n v="202414000058763"/>
    <s v="01 - Viabilización de Línea"/>
    <s v="10. No aplica"/>
    <d v="2024-08-18T00:00:00"/>
    <s v="MIV-028"/>
    <d v="2024-08-18T00:00:00"/>
    <n v="26617167"/>
    <n v="0"/>
    <n v="1115"/>
    <d v="2024-07-24T00:00:00"/>
    <n v="26617167"/>
    <n v="0"/>
    <m/>
    <m/>
    <m/>
    <n v="26617167"/>
    <m/>
    <n v="0"/>
    <n v="26617167"/>
    <m/>
    <m/>
    <m/>
    <m/>
  </r>
  <r>
    <n v="34"/>
    <s v="0094-34"/>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en el componente jurídico en el marco de las competencias y funciones  de la Dirección de Mejoramiento de vivienda "/>
    <s v="1. Contratación directa"/>
    <n v="80111607"/>
    <n v="6500000"/>
    <s v="4,8 meses"/>
    <n v="31416667"/>
    <s v="JULIO"/>
    <s v="JULIO"/>
    <s v="DIRECCIÓN DE MEJORAMIENTO DE VIVIENDA"/>
    <s v="NELSON YOVANI JIMÉNEZ GONZÁLEZ"/>
    <s v="DIRECCIÓN DE MEJORAMIENTO DE VIVIENDA"/>
    <d v="2024-08-16T00:00:00"/>
    <n v="202414000058763"/>
    <s v="01 - Viabilización de Línea"/>
    <s v="10. No aplica"/>
    <d v="2024-08-18T00:00:00"/>
    <s v="MIV-029"/>
    <d v="2024-08-18T00:00:00"/>
    <n v="31416667"/>
    <n v="0"/>
    <n v="1117"/>
    <d v="2024-07-24T00:00:00"/>
    <n v="31416667"/>
    <n v="0"/>
    <m/>
    <m/>
    <m/>
    <n v="31416667"/>
    <m/>
    <n v="0"/>
    <n v="31416667"/>
    <m/>
    <m/>
    <m/>
    <m/>
  </r>
  <r>
    <n v="35"/>
    <s v="0094-35"/>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para realizar actividades relacionadas con la gestión contractual y  jurídica, en la ejecución y seguimiento de los programas a cargo de la Dirección de Mejoramiento de Vivienda de la Caja de Vivienda Popular"/>
    <s v="1. Contratación directa"/>
    <n v="80111607"/>
    <n v="8000000"/>
    <s v="4,8 meses"/>
    <n v="38666667"/>
    <s v="JULIO"/>
    <s v="AGOSTO"/>
    <s v="DIRECCIÓN DE MEJORAMIENTO DE VIVIENDA"/>
    <s v="NELSON YOVANI JIMÉNEZ GONZÁLEZ"/>
    <s v="DIRECCIÓN DE MEJORAMIENTO DE VIVIENDA"/>
    <d v="2024-08-16T00:00:00"/>
    <n v="202414000058763"/>
    <s v="01 - Viabilización de Línea"/>
    <s v="10. No aplica"/>
    <d v="2024-08-18T00:00:00"/>
    <s v="MIV-030"/>
    <d v="2024-08-18T00:00:00"/>
    <n v="38666667"/>
    <n v="0"/>
    <n v="1118"/>
    <d v="2024-07-24T00:00:00"/>
    <n v="38666667"/>
    <n v="0"/>
    <m/>
    <m/>
    <m/>
    <n v="38666667"/>
    <m/>
    <n v="0"/>
    <n v="38666667"/>
    <m/>
    <m/>
    <m/>
    <m/>
  </r>
  <r>
    <n v="36"/>
    <s v="0094-36"/>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especializados para brindar orientacion jurídica en la formulación, implementación, seguimiento y cierre de proyectos, así como el apoyo  la coordinación y supervision de la  ejecución a los programas de Mejoramiento de Vivienda  a cargo de la Dirección de Mejoramiento de Vivienda de la Caja de la Vivienda Popular."/>
    <s v="1. Contratación directa"/>
    <n v="80111607"/>
    <n v="14400000"/>
    <s v="4,6 meses"/>
    <n v="66240000"/>
    <s v="JULIO"/>
    <s v="AGOSTO"/>
    <s v="DIRECCIÓN DE MEJORAMIENTO DE VIVIENDA"/>
    <s v="NELSON YOVANI JIMÉNEZ GONZÁLEZ"/>
    <s v="DIRECCIÓN DE MEJORAMIENTO DE VIVIENDA"/>
    <d v="2024-08-16T00:00:00"/>
    <n v="202414000058763"/>
    <s v="01 - Viabilización de Línea"/>
    <s v="10. No aplica"/>
    <d v="2024-08-18T00:00:00"/>
    <s v="MIV-031"/>
    <d v="2024-08-18T00:00:00"/>
    <n v="66240000"/>
    <n v="0"/>
    <n v="1122"/>
    <d v="2024-07-24T00:00:00"/>
    <n v="66240000"/>
    <n v="0"/>
    <m/>
    <m/>
    <m/>
    <n v="66240000"/>
    <m/>
    <n v="0"/>
    <n v="66240000"/>
    <m/>
    <m/>
    <m/>
    <m/>
  </r>
  <r>
    <n v="37"/>
    <s v="0094-37"/>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los servicios profesionales especializados para ejecutar acciones jurídicas relacionadas con las diferentes etapas de los proceso de contratación que adelante la Dirección de Mejoramiento de Vivienda en el marco de los proyectos inversión que deban ser ejecutados."/>
    <s v="1. Contratación directa"/>
    <n v="80111607"/>
    <n v="8712000"/>
    <s v="5,2 meses"/>
    <n v="45012000"/>
    <s v="JULIO"/>
    <s v="AGOSTO"/>
    <s v="DIRECCIÓN DE MEJORAMIENTO DE VIVIENDA"/>
    <s v="NELSON YOVANI JIMÉNEZ GONZÁLEZ"/>
    <s v="DIRECCIÓN DE MEJORAMIENTO DE VIVIENDA"/>
    <d v="2024-08-16T00:00:00"/>
    <n v="202414000058763"/>
    <s v="01 - Viabilización de Línea"/>
    <s v="10. No aplica"/>
    <d v="2024-08-18T00:00:00"/>
    <s v="MIV-032"/>
    <d v="2024-08-18T00:00:00"/>
    <n v="45012000"/>
    <n v="0"/>
    <n v="1123"/>
    <d v="2024-07-24T00:00:00"/>
    <n v="45012000"/>
    <n v="0"/>
    <m/>
    <m/>
    <m/>
    <n v="45012000"/>
    <m/>
    <n v="0"/>
    <n v="45012000"/>
    <m/>
    <m/>
    <m/>
    <m/>
  </r>
  <r>
    <n v="38"/>
    <s v="0094-38"/>
    <s v="O230117400120240094"/>
    <s v="Mejoramiento integral de vivienda a familias en condiciones de vulnerabilidad"/>
    <s v="Mejorar Integralmente o reforzar 4.000 viviendas "/>
    <s v="1.Contratar mejoramiento y/o reforzamiento 4.000 viviendas de estrato 1 y 2"/>
    <s v="PM/0208/0106/40010440094"/>
    <s v="O232020200884520 Servicios de archivos"/>
    <s v="1-100-I023  VA-Plusvalía"/>
    <s v="Prestar servicios de apoyo a la gestión que soporten los procesos administrativos relacionados con el manejo documental requeridos en la ejecución de los programas de la Dirección de Mejoramiento de Vivienda"/>
    <s v="1. Contratación directa"/>
    <n v="80111600"/>
    <n v="2400000"/>
    <s v="4,9 meses"/>
    <n v="11760000"/>
    <s v="JULIO"/>
    <s v="AGOSTO"/>
    <s v="DIRECCIÓN DE MEJORAMIENTO DE VIVIENDA"/>
    <s v="NELSON YOVANI JIMÉNEZ GONZÁLEZ"/>
    <s v="DIRECCIÓN DE MEJORAMIENTO DE VIVIENDA"/>
    <d v="2024-08-16T00:00:00"/>
    <n v="202414000058763"/>
    <s v="01 - Viabilización de Línea"/>
    <s v="10. No aplica"/>
    <d v="2024-08-18T00:00:00"/>
    <s v="MIV-033"/>
    <d v="2024-08-18T00:00:00"/>
    <n v="11760000"/>
    <n v="0"/>
    <m/>
    <m/>
    <m/>
    <n v="11760000"/>
    <m/>
    <m/>
    <m/>
    <n v="0"/>
    <m/>
    <n v="0"/>
    <n v="11760000"/>
    <m/>
    <m/>
    <m/>
    <m/>
  </r>
  <r>
    <n v="39"/>
    <s v="0094-39"/>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profesionales  para brindar acompañamiento social a las actividades  desarrolladas  en el marco de los programas de la Direccion de Mejoramiento de vivienda"/>
    <s v="1. Contratación directa"/>
    <n v="93141500"/>
    <n v="5507000"/>
    <s v="5,2 meses"/>
    <n v="28452833"/>
    <s v="JULIO"/>
    <s v="AGOSTO"/>
    <s v="DIRECCIÓN DE MEJORAMIENTO DE VIVIENDA"/>
    <s v="NELSON YOVANI JIMÉNEZ GONZÁLEZ"/>
    <s v="DIRECCIÓN DE MEJORAMIENTO DE VIVIENDA"/>
    <d v="2024-08-16T00:00:00"/>
    <n v="202414000058763"/>
    <s v="01 - Viabilización de Línea"/>
    <s v="10. No aplica"/>
    <d v="2024-08-18T00:00:00"/>
    <s v="MIV-034"/>
    <d v="2024-08-18T00:00:00"/>
    <n v="28452833"/>
    <n v="0"/>
    <n v="1126"/>
    <d v="2024-07-24T00:00:00"/>
    <n v="28452833"/>
    <n v="0"/>
    <m/>
    <m/>
    <m/>
    <n v="28452833"/>
    <m/>
    <n v="0"/>
    <n v="28452833"/>
    <m/>
    <m/>
    <m/>
    <m/>
  </r>
  <r>
    <n v="40"/>
    <s v="0094-40"/>
    <s v="O230117400120240094"/>
    <s v="Mejoramiento integral de vivienda a familias en condiciones de vulnerabilidad"/>
    <s v="Mejorar Integralmente o reforzar 4.000 viviendas "/>
    <s v="1.Contratar mejoramiento y/o reforzamiento 4.000 viviendas de estrato 1 y 2"/>
    <s v="PM/0208/0106/40010440094"/>
    <s v="O232020200885991 Otros servicios de información"/>
    <s v="1-100-I023  VA-Plusvalía"/>
    <s v="Prestar servicios de apoyo a la gestión documental para asegurar la detallada organización y eficiente ejecución de los programas y proyectos de la Dirección de Mejoramiento de Vivienda."/>
    <s v="1. Contratación directa"/>
    <n v="80111600"/>
    <n v="3927000"/>
    <s v="5,2 meses"/>
    <n v="20289500"/>
    <s v="JULIO"/>
    <s v="AGOSTO"/>
    <s v="DIRECCIÓN DE MEJORAMIENTO DE VIVIENDA"/>
    <s v="NELSON YOVANI JIMÉNEZ GONZÁLEZ"/>
    <s v="DIRECCIÓN DE MEJORAMIENTO DE VIVIENDA"/>
    <d v="2024-08-16T00:00:00"/>
    <n v="202414000058763"/>
    <s v="01 - Viabilización de Línea"/>
    <s v="10. No aplica"/>
    <d v="2024-08-18T00:00:00"/>
    <s v="MIV-035"/>
    <d v="2024-08-18T00:00:00"/>
    <n v="20289500"/>
    <n v="0"/>
    <n v="1150"/>
    <d v="2024-07-24T00:00:00"/>
    <n v="20289500"/>
    <n v="0"/>
    <m/>
    <m/>
    <m/>
    <n v="20289500"/>
    <m/>
    <n v="0"/>
    <n v="20289500"/>
    <m/>
    <m/>
    <m/>
    <m/>
  </r>
  <r>
    <n v="41"/>
    <s v="0094-41"/>
    <s v="O230117400120240094"/>
    <s v="Mejoramiento integral de vivienda a familias en condiciones de vulnerabilidad"/>
    <s v="Mejorar Integralmente o reforzar 4.000 viviendas "/>
    <s v="1.Contratar mejoramiento y/o reforzamiento 4.000 viviendas de estrato 1 y 2"/>
    <s v="PM/0208/0106/40010440094"/>
    <s v="O232020200885991 Otros servicios de información"/>
    <s v="1-100-I023  VA-Plusvalía"/>
    <s v="Prestar servicios de apoyo a la gestión referente a la administración de los procesos y actividades estratégicas en la Dirección de Mejoramiento de Vivienda, enfocados en la gestión administrativa y financiera."/>
    <s v="1. Contratación directa"/>
    <n v="80111600"/>
    <n v="4640000"/>
    <s v="4,6 meses"/>
    <n v="21344000"/>
    <s v="JULIO"/>
    <s v="AGOSTO"/>
    <s v="DIRECCIÓN DE MEJORAMIENTO DE VIVIENDA"/>
    <s v="NELSON YOVANI JIMÉNEZ GONZÁLEZ"/>
    <s v="DIRECCIÓN DE MEJORAMIENTO DE VIVIENDA"/>
    <d v="2024-07-19T00:00:00"/>
    <n v="202414000059743"/>
    <s v="01 - Viabilización de Línea"/>
    <s v="10. No aplica"/>
    <d v="2024-07-25T00:00:00"/>
    <s v="MIV-075"/>
    <d v="2024-07-25T00:00:00"/>
    <n v="21344000"/>
    <n v="0"/>
    <n v="1290"/>
    <d v="2024-07-28T00:00:00"/>
    <n v="21344000"/>
    <n v="0"/>
    <m/>
    <m/>
    <m/>
    <n v="21344000"/>
    <m/>
    <n v="0"/>
    <n v="21344000"/>
    <m/>
    <m/>
    <m/>
    <m/>
  </r>
  <r>
    <n v="42"/>
    <s v="0094-42"/>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Prestar servicios profesionales, para realizar actividades relacionadas con la gestión contractual y  jurídica, en la ejecución y seguimiento de los programas a cargo de la Dirección de Mejoramiento de Vivienda de la Caja de Vivienda Popular"/>
    <s v="1. Contratación directa"/>
    <n v="80111617"/>
    <n v="8000000"/>
    <s v="3,6 meses"/>
    <n v="29066667"/>
    <s v="AGOSTO"/>
    <s v="SEPTIEMBRE"/>
    <s v="DIRECCIÓN DE MEJORAMIENTO DE VIVIENDA"/>
    <s v="NELSON YOVANI JIMÉNEZ GONZÁLEZ"/>
    <s v="DIRECCIÓN DE MEJORAMIENTO DE VIVIENDA"/>
    <d v="2024-08-16T00:00:00"/>
    <n v="202414000058763"/>
    <s v="01 - Viabilización de Línea"/>
    <s v="10. No aplica"/>
    <d v="2024-08-18T00:00:00"/>
    <s v="MIV-036"/>
    <d v="2024-08-18T00:00:00"/>
    <n v="29066667"/>
    <n v="0"/>
    <n v="1131"/>
    <d v="2024-07-24T00:00:00"/>
    <n v="29066667"/>
    <n v="0"/>
    <m/>
    <m/>
    <m/>
    <n v="29066667"/>
    <m/>
    <n v="0"/>
    <n v="29066667"/>
    <m/>
    <m/>
    <m/>
    <m/>
  </r>
  <r>
    <n v="43"/>
    <s v="0094-43"/>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 Prestar servicios profesionales especializados para realizar el seguimiento técnico de los contratos y/o convenios de obra e interventoria de la Dirección de Mejoramiento de vivienda"/>
    <s v="1. Contratación directa"/>
    <n v="80111617"/>
    <n v="8712000"/>
    <s v="5,2 meses"/>
    <n v="45012000"/>
    <s v="JULIO"/>
    <s v="JULIO"/>
    <s v="DIRECCIÓN DE MEJORAMIENTO DE VIVIENDA"/>
    <s v="NELSON YOVANI JIMÉNEZ GONZÁLEZ"/>
    <s v="DIRECCIÓN DE MEJORAMIENTO DE VIVIENDA"/>
    <d v="2024-08-16T00:00:00"/>
    <n v="202414000058763"/>
    <s v="01 - Viabilización de Línea"/>
    <s v="10. No aplica"/>
    <d v="2024-08-18T00:00:00"/>
    <s v="MIV-037"/>
    <d v="2024-08-18T00:00:00"/>
    <n v="45012000"/>
    <n v="0"/>
    <n v="1134"/>
    <d v="2024-07-24T00:00:00"/>
    <n v="45012000"/>
    <n v="0"/>
    <m/>
    <m/>
    <m/>
    <n v="45012000"/>
    <m/>
    <n v="0"/>
    <n v="45012000"/>
    <m/>
    <m/>
    <m/>
    <m/>
  </r>
  <r>
    <n v="44"/>
    <s v="0094-44"/>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en el componente jurídico en la proyección, revisión, seguimiento y tramite de los documentos y respuestas a PQRSD  a cargo de la Dirección de Mejoramiento de Vivienda de la Caja de la Vivienda Popular"/>
    <s v="1. Contratación directa"/>
    <n v="80111607"/>
    <n v="6935000"/>
    <s v="4,6 meses"/>
    <n v="31901000"/>
    <s v="JULIO"/>
    <s v="AGOSTO"/>
    <s v="DIRECCIÓN DE MEJORAMIENTO DE VIVIENDA"/>
    <s v="NELSON YOVANI JIMÉNEZ GONZÁLEZ"/>
    <s v="DIRECCIÓN DE MEJORAMIENTO DE VIVIENDA"/>
    <d v="2024-08-16T00:00:00"/>
    <n v="202414000058763"/>
    <s v="01 - Viabilización de Línea"/>
    <s v="10. No aplica"/>
    <d v="2024-08-18T00:00:00"/>
    <s v="MIV-038"/>
    <d v="2024-08-18T00:00:00"/>
    <n v="31901000"/>
    <n v="0"/>
    <n v="1135"/>
    <d v="2024-07-24T00:00:00"/>
    <n v="31901000"/>
    <n v="0"/>
    <m/>
    <m/>
    <m/>
    <n v="31901000"/>
    <m/>
    <n v="0"/>
    <n v="31901000"/>
    <m/>
    <m/>
    <m/>
    <m/>
  </r>
  <r>
    <n v="45"/>
    <s v="0094-45"/>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profesionales  para brindar acompañamiento social a las actividades  desarrolladas  en el marco de los programas de la Direccion de Mejoramiento de vivienda"/>
    <s v="1. Contratación directa"/>
    <n v="93141500"/>
    <n v="9000000"/>
    <s v="4,6 meses"/>
    <n v="41400000"/>
    <s v="JULIO"/>
    <s v="AGOSTO"/>
    <s v="DIRECCIÓN DE MEJORAMIENTO DE VIVIENDA"/>
    <s v="NELSON YOVANI JIMÉNEZ GONZÁLEZ"/>
    <s v="DIRECCIÓN DE MEJORAMIENTO DE VIVIENDA"/>
    <d v="2024-08-16T00:00:00"/>
    <n v="202414000058763"/>
    <s v="01 - Viabilización de Línea"/>
    <s v="10. No aplica"/>
    <d v="2024-08-18T00:00:00"/>
    <s v="MIV-039"/>
    <d v="2024-08-18T00:00:00"/>
    <n v="41400000"/>
    <n v="0"/>
    <n v="1136"/>
    <d v="2024-07-24T00:00:00"/>
    <n v="41400000"/>
    <n v="0"/>
    <m/>
    <m/>
    <m/>
    <n v="41400000"/>
    <m/>
    <n v="0"/>
    <n v="41400000"/>
    <m/>
    <m/>
    <m/>
    <m/>
  </r>
  <r>
    <n v="46"/>
    <s v="0094-46"/>
    <s v="O230117400120240094"/>
    <s v="Mejoramiento integral de vivienda a familias en condiciones de vulnerabilidad"/>
    <s v="Mejorar Integralmente o reforzar 4.000 viviendas "/>
    <s v="1.Contratar mejoramiento y/o reforzamiento 4.000 viviendas de estrato 1 y 2"/>
    <s v="PM/0208/0106/40010440094"/>
    <s v="O232020200885991 Otros servicios de información"/>
    <s v="1-100-I023  VA-Plusvalía"/>
    <s v="Prestar servicios de apoyo en la gestión de trámites de requerimientos y respuestas a derechos de petición, así como en el seguimiento del sistema de gestión documental de la entidad, en el contexto de la ejecución de los proyectos de la Dirección de Mejoramiento de Vivienda."/>
    <s v="1. Contratación directa"/>
    <n v="80111600"/>
    <n v="3453000"/>
    <s v="4,6 meses"/>
    <n v="15883800"/>
    <s v="JULIO"/>
    <s v="AGOSTO"/>
    <s v="DIRECCIÓN DE MEJORAMIENTO DE VIVIENDA"/>
    <s v="NELSON YOVANI JIMÉNEZ GONZÁLEZ"/>
    <s v="DIRECCIÓN DE MEJORAMIENTO DE VIVIENDA"/>
    <d v="2024-07-19T00:00:00"/>
    <n v="202414000059743"/>
    <s v="01 - Viabilización de Línea"/>
    <s v="10. No aplica"/>
    <d v="2024-07-25T00:00:00"/>
    <s v="MIV-082"/>
    <d v="2024-08-02T00:00:00"/>
    <n v="15883800"/>
    <n v="0"/>
    <m/>
    <m/>
    <m/>
    <n v="15883800"/>
    <m/>
    <m/>
    <m/>
    <n v="0"/>
    <m/>
    <n v="0"/>
    <n v="15883800"/>
    <m/>
    <m/>
    <m/>
    <m/>
  </r>
  <r>
    <n v="47"/>
    <s v="0094-47"/>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para brindar acompañamiento social a las actividades  desarrolladas  en el marco de los programas de la Direccion de Mejoramiento de vivienda"/>
    <s v="1. Contratación directa"/>
    <n v="80111607"/>
    <n v="5507000"/>
    <s v="4,8 meses"/>
    <n v="26617167"/>
    <s v="AGOSTO"/>
    <s v="SEPTIEMBRE"/>
    <s v="DIRECCIÓN DE MEJORAMIENTO DE VIVIENDA"/>
    <s v="NELSON YOVANI JIMÉNEZ GONZÁLEZ"/>
    <s v="DIRECCIÓN DE MEJORAMIENTO DE VIVIENDA"/>
    <d v="2024-08-16T00:00:00"/>
    <n v="202414000058763"/>
    <s v="01 - Viabilización de Línea"/>
    <s v="10. No aplica"/>
    <d v="2024-08-18T00:00:00"/>
    <s v="MIV-040"/>
    <d v="2024-08-18T00:00:00"/>
    <n v="26617167"/>
    <n v="0"/>
    <n v="1137"/>
    <d v="2024-07-24T00:00:00"/>
    <n v="26617167"/>
    <n v="0"/>
    <m/>
    <m/>
    <m/>
    <n v="26617167"/>
    <m/>
    <n v="0"/>
    <n v="26617167"/>
    <m/>
    <m/>
    <m/>
    <m/>
  </r>
  <r>
    <n v="48"/>
    <s v="0094-48"/>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I023  VA-Plusvalía"/>
    <s v="Prestar servicios profesionales para el seguimiento financiero a los diferentes programas, contratos o encargos fiduciarios donde se administran los recursos de la Dirección Mejoramiento de Vivienda."/>
    <s v="1. Contratación directa"/>
    <n v="80111600"/>
    <n v="5507000"/>
    <s v="4,4 meses"/>
    <n v="24230800"/>
    <s v="JULIO"/>
    <s v="AGOSTO"/>
    <s v="DIRECCIÓN DE MEJORAMIENTO DE VIVIENDA"/>
    <s v="NELSON YOVANI JIMÉNEZ GONZÁLEZ"/>
    <s v="DIRECCIÓN DE MEJORAMIENTO DE VIVIENDA"/>
    <d v="2024-08-16T00:00:00"/>
    <n v="202414000058763"/>
    <s v="01 - Viabilización de Línea"/>
    <s v="10. No aplica"/>
    <d v="2024-08-18T00:00:00"/>
    <s v="MIV-041"/>
    <d v="2024-08-18T00:00:00"/>
    <n v="24230800"/>
    <n v="0"/>
    <n v="1139"/>
    <d v="2024-07-24T00:00:00"/>
    <n v="24230800"/>
    <n v="0"/>
    <m/>
    <m/>
    <m/>
    <n v="24230800"/>
    <m/>
    <n v="0"/>
    <n v="24230800"/>
    <m/>
    <m/>
    <m/>
    <m/>
  </r>
  <r>
    <n v="49"/>
    <s v="0094-49"/>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Prestar servicios profesionales especializados para la evaluación y revisión de los distintos componentes de los programas de mejoramiento gestionados por la Dirección de Mejoramiento de Vivienda, con un enfoque prioritario en su operacionalización."/>
    <s v="1. Contratación directa"/>
    <n v="80111617"/>
    <n v="12100000"/>
    <s v="4,9 meses"/>
    <n v="59693333"/>
    <s v="JULIO"/>
    <s v="AGOSTO"/>
    <s v="DIRECCIÓN DE MEJORAMIENTO DE VIVIENDA"/>
    <s v="NELSON YOVANI JIMÉNEZ GONZÁLEZ"/>
    <s v="DIRECCIÓN DE MEJORAMIENTO DE VIVIENDA"/>
    <d v="2024-07-19T00:00:00"/>
    <n v="202414000059743"/>
    <s v="01 - Viabilización de Línea"/>
    <s v="10. No aplica"/>
    <d v="2024-07-25T00:00:00"/>
    <s v="MIV-076"/>
    <d v="2024-07-25T00:00:00"/>
    <n v="59693333"/>
    <n v="0"/>
    <n v="1291"/>
    <d v="2024-07-28T00:00:00"/>
    <n v="59693333"/>
    <n v="0"/>
    <m/>
    <m/>
    <m/>
    <n v="59693333"/>
    <m/>
    <n v="0"/>
    <n v="59693333"/>
    <m/>
    <m/>
    <m/>
    <m/>
  </r>
  <r>
    <n v="50"/>
    <s v="0094-50"/>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Prestar servicios profesionales para brindar acompañamiento tecnico a procesos de seguimiento arquitectonico de obra de los proyectos contratados por la Caja de la Vivienda Popular a cargo de la Dirección de Mejoramiento de vivienda."/>
    <s v="1. Contratación directa"/>
    <n v="80111617"/>
    <n v="5930000"/>
    <s v="5,2 meses"/>
    <n v="30638333"/>
    <s v="JULIO"/>
    <s v="AGOSTO"/>
    <s v="DIRECCIÓN DE MEJORAMIENTO DE VIVIENDA"/>
    <s v="NELSON YOVANI JIMÉNEZ GONZÁLEZ"/>
    <s v="DIRECCIÓN DE MEJORAMIENTO DE VIVIENDA"/>
    <d v="2024-08-16T00:00:00"/>
    <n v="202414000058763"/>
    <s v="01 - Viabilización de Línea"/>
    <s v="10. No aplica"/>
    <d v="2024-08-18T00:00:00"/>
    <s v="MIV-042"/>
    <d v="2024-08-18T00:00:00"/>
    <n v="30638333"/>
    <n v="0"/>
    <n v="1142"/>
    <d v="2024-07-24T00:00:00"/>
    <n v="30638333"/>
    <n v="0"/>
    <m/>
    <m/>
    <m/>
    <n v="30638333"/>
    <m/>
    <n v="0"/>
    <n v="30638333"/>
    <m/>
    <m/>
    <m/>
    <m/>
  </r>
  <r>
    <n v="51"/>
    <s v="0094-51"/>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 Prestar servicios profesionales especializados para realizar el seguimiento administrativo y técnico de los contratos y/o convenios que desarrolle la  Dirección de Mejoramiento de vivienda"/>
    <s v="1. Contratación directa"/>
    <n v="80111607"/>
    <n v="8712000"/>
    <s v="4,9 meses"/>
    <n v="42979200"/>
    <s v="JULIO"/>
    <s v="JULIO"/>
    <s v="DIRECCIÓN DE MEJORAMIENTO DE VIVIENDA"/>
    <s v="NELSON YOVANI JIMÉNEZ GONZÁLEZ"/>
    <s v="DIRECCIÓN DE MEJORAMIENTO DE VIVIENDA"/>
    <d v="2024-08-16T00:00:00"/>
    <n v="202414000058763"/>
    <s v="01 - Viabilización de Línea"/>
    <s v="10. No aplica"/>
    <d v="2024-08-18T00:00:00"/>
    <s v="MIV-043"/>
    <d v="2024-08-18T00:00:00"/>
    <n v="42979200"/>
    <n v="0"/>
    <n v="1144"/>
    <d v="2024-07-24T00:00:00"/>
    <n v="42979200"/>
    <n v="0"/>
    <m/>
    <m/>
    <m/>
    <n v="42979200"/>
    <m/>
    <n v="0"/>
    <n v="42979200"/>
    <m/>
    <m/>
    <m/>
    <m/>
  </r>
  <r>
    <n v="52"/>
    <s v="0094-52"/>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profesionales  para brindar acompañamiento social a las actividades  desarrolladas  en el marco de los programas de la Direccion de Mejoramiento de vivienda"/>
    <s v="1. Contratación directa"/>
    <n v="93141500"/>
    <n v="5507000"/>
    <s v="4,8 meses"/>
    <n v="26617167"/>
    <s v="JULIO"/>
    <s v="AGOSTO"/>
    <s v="DIRECCIÓN DE MEJORAMIENTO DE VIVIENDA"/>
    <s v="NELSON YOVANI JIMÉNEZ GONZÁLEZ"/>
    <s v="DIRECCIÓN DE MEJORAMIENTO DE VIVIENDA"/>
    <d v="2024-08-16T00:00:00"/>
    <n v="202414000058763"/>
    <s v="01 - Viabilización de Línea"/>
    <s v="10. No aplica"/>
    <d v="2024-08-18T00:00:00"/>
    <s v="MIV-044"/>
    <d v="2024-08-18T00:00:00"/>
    <n v="26617167"/>
    <n v="0"/>
    <n v="1095"/>
    <d v="2024-07-24T00:00:00"/>
    <n v="26617167"/>
    <n v="0"/>
    <m/>
    <m/>
    <m/>
    <n v="26617167"/>
    <m/>
    <n v="0"/>
    <n v="26617167"/>
    <m/>
    <m/>
    <m/>
    <m/>
  </r>
  <r>
    <n v="53"/>
    <s v="0094-53"/>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de apoyo a la gestión para brindar acompañamiento social a las actividades  desarrolladas  en el marco de los programas de la Direccion de Mejoramiento de vivienda"/>
    <s v="1. Contratación directa"/>
    <n v="93141500"/>
    <n v="3927000"/>
    <s v="4,6 meses"/>
    <n v="17933300"/>
    <s v="JULIO"/>
    <s v="AGOSTO"/>
    <s v="DIRECCIÓN DE MEJORAMIENTO DE VIVIENDA"/>
    <s v="NELSON YOVANI JIMÉNEZ GONZÁLEZ"/>
    <s v="DIRECCIÓN DE MEJORAMIENTO DE VIVIENDA"/>
    <d v="2024-08-16T00:00:00"/>
    <n v="202414000058763"/>
    <s v="01 - Viabilización de Línea"/>
    <s v="10. No aplica"/>
    <d v="2024-08-18T00:00:00"/>
    <s v="MIV-045"/>
    <d v="2024-08-18T00:00:00"/>
    <n v="17933300"/>
    <n v="0"/>
    <n v="1096"/>
    <d v="2024-07-24T00:00:00"/>
    <n v="17933300"/>
    <n v="0"/>
    <m/>
    <m/>
    <m/>
    <n v="17933300"/>
    <m/>
    <n v="0"/>
    <n v="17933300"/>
    <m/>
    <m/>
    <m/>
    <m/>
  </r>
  <r>
    <n v="54"/>
    <s v="0094-54"/>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I023  VA-Plusvalía"/>
    <s v="Prestar servicios profesionales para realizar el análisis, revisión, gestión y seguimiento financiero en los diferentes programas o contratos fiduciarios de la Dirección de Mejoramiento de Vivienda."/>
    <s v="1. Contratación directa"/>
    <n v="80111600"/>
    <n v="9710000"/>
    <s v="5,2 meses"/>
    <n v="50168333"/>
    <s v="JULIO"/>
    <s v="JULIO"/>
    <s v="DIRECCIÓN DE MEJORAMIENTO DE VIVIENDA"/>
    <s v="NELSON YOVANI JIMÉNEZ GONZÁLEZ"/>
    <s v="DIRECCIÓN DE MEJORAMIENTO DE VIVIENDA"/>
    <d v="2024-08-16T00:00:00"/>
    <n v="202414000058763"/>
    <s v="01 - Viabilización de Línea"/>
    <s v="10. No aplica"/>
    <d v="2024-08-18T00:00:00"/>
    <s v="MIV-046"/>
    <d v="2024-08-18T00:00:00"/>
    <n v="50168333"/>
    <n v="0"/>
    <n v="1097"/>
    <d v="2024-07-24T00:00:00"/>
    <n v="50168333"/>
    <n v="0"/>
    <m/>
    <m/>
    <m/>
    <n v="50168333"/>
    <m/>
    <n v="0"/>
    <n v="50168333"/>
    <m/>
    <m/>
    <m/>
    <m/>
  </r>
  <r>
    <n v="55"/>
    <s v="0094-55"/>
    <s v="O230117400120240094"/>
    <s v="Mejoramiento integral de vivienda a familias en condiciones de vulnerabilidad"/>
    <s v="Mejorar Integralmente o reforzar 4.000 viviendas "/>
    <s v="1.Contratar mejoramiento y/o reforzamiento 4.000 viviendas de estrato 1 y 2"/>
    <s v="PM/0208/0106/40010440094"/>
    <s v="O232020200883321 Servicios de ingeniería en proyectos de construcción"/>
    <s v="1-100-I023  VA-Plusvalía"/>
    <s v="Prestar servicios profesionales especializados para brindar apoyo en la supervisión de los proyectos contratados por la Caja de la Vivienda Popular a cargo de la Dirección de Mejoramiento de vivienda."/>
    <s v="1. Contratación directa"/>
    <n v="81101500"/>
    <n v="8712000"/>
    <s v="5,2 meses"/>
    <n v="45012000"/>
    <s v="JULIO"/>
    <s v="JULIO"/>
    <s v="DIRECCIÓN DE MEJORAMIENTO DE VIVIENDA"/>
    <s v="NELSON YOVANI JIMÉNEZ GONZÁLEZ"/>
    <s v="DIRECCIÓN DE MEJORAMIENTO DE VIVIENDA"/>
    <d v="2024-08-16T00:00:00"/>
    <n v="202414000058763"/>
    <s v="01 - Viabilización de Línea"/>
    <s v="10. No aplica"/>
    <d v="2024-08-18T00:00:00"/>
    <s v="MIV-047"/>
    <d v="2024-08-18T00:00:00"/>
    <n v="45012000"/>
    <n v="0"/>
    <n v="1098"/>
    <d v="2024-07-24T00:00:00"/>
    <n v="45012000"/>
    <n v="0"/>
    <m/>
    <m/>
    <m/>
    <n v="45012000"/>
    <m/>
    <n v="0"/>
    <n v="45012000"/>
    <m/>
    <m/>
    <m/>
    <m/>
  </r>
  <r>
    <n v="56"/>
    <s v="0094-56"/>
    <s v="O230117400120240094"/>
    <s v="Mejoramiento integral de vivienda a familias en condiciones de vulnerabilidad"/>
    <s v="Mejorar Integralmente o reforzar 4.000 viviendas "/>
    <s v="1.Contratar mejoramiento y/o reforzamiento 4.000 viviendas de estrato 1 y 2"/>
    <s v="PM/0208/0106/40010440094"/>
    <s v="O232020200883329 Otros servicios de ingeniería en proyectos n.c.p."/>
    <s v="1-100-I023  VA-Plusvalía"/>
    <s v="Prestar servicios profesionales especializados para brindar apoyo en la supervisión ambiental y del cumplimiento de la norma vigente en la materia aplicable a los proyectos contratados por la Caja de la Vivienda Popular a cargo de la Dirección de Mejoramiento de vivienda."/>
    <s v="1. Contratación directa"/>
    <n v="93141500"/>
    <n v="5507000"/>
    <s v="4,7 meses"/>
    <n v="25699333"/>
    <s v="JULIO"/>
    <s v="AGOSTO"/>
    <s v="DIRECCIÓN DE MEJORAMIENTO DE VIVIENDA"/>
    <s v="NELSON YOVANI JIMÉNEZ GONZÁLEZ"/>
    <s v="DIRECCIÓN DE MEJORAMIENTO DE VIVIENDA"/>
    <d v="2024-08-16T00:00:00"/>
    <n v="202414000058763"/>
    <s v="01 - Viabilización de Línea"/>
    <s v="10. No aplica"/>
    <d v="2024-08-18T00:00:00"/>
    <s v="MIV-048"/>
    <d v="2024-08-18T00:00:00"/>
    <n v="25699333"/>
    <n v="0"/>
    <m/>
    <m/>
    <m/>
    <n v="25699333"/>
    <m/>
    <m/>
    <m/>
    <n v="0"/>
    <m/>
    <n v="0"/>
    <n v="25699333"/>
    <m/>
    <m/>
    <m/>
    <m/>
  </r>
  <r>
    <n v="57"/>
    <s v="0094-57"/>
    <s v="O230117400120240094"/>
    <s v="Mejoramiento integral de vivienda a familias en condiciones de vulnerabilidad"/>
    <s v="Mejorar Integralmente o reforzar 4.000 viviendas "/>
    <s v="1.Contratar mejoramiento y/o reforzamiento 4.000 viviendas de estrato 1 y 2"/>
    <s v="PM/0208/0106/40010440094"/>
    <s v="O232020200883321 Servicios de ingeniería en proyectos de construcción"/>
    <s v="1-100-I023  VA-Plusvalía"/>
    <s v="Prestar servicios profesionales para brindar apoyo técnico en la supervisión de los proyectos contratados por la Caja de la Vivienda Popular a cargo de la Dirección de Mejoramiento de vivienda."/>
    <s v="1. Contratación directa"/>
    <n v="81101500"/>
    <n v="5507000"/>
    <s v="4,7 meses"/>
    <n v="25699333"/>
    <s v="JULIO"/>
    <s v="AGOSTO"/>
    <s v="DIRECCIÓN DE MEJORAMIENTO DE VIVIENDA"/>
    <s v="NELSON YOVANI JIMÉNEZ GONZÁLEZ"/>
    <s v="DIRECCIÓN DE MEJORAMIENTO DE VIVIENDA"/>
    <d v="2024-08-16T00:00:00"/>
    <n v="202414000058763"/>
    <s v="01 - Viabilización de Línea"/>
    <s v="10. No aplica"/>
    <d v="2024-08-18T00:00:00"/>
    <s v="MIV-049"/>
    <d v="2024-08-18T00:00:00"/>
    <n v="25699333"/>
    <n v="0"/>
    <n v="1099"/>
    <d v="2024-07-24T00:00:00"/>
    <n v="25699333"/>
    <n v="0"/>
    <m/>
    <m/>
    <m/>
    <n v="25699333"/>
    <m/>
    <n v="0"/>
    <n v="25699333"/>
    <m/>
    <m/>
    <m/>
    <m/>
  </r>
  <r>
    <n v="58"/>
    <s v="0094-58"/>
    <s v="O230117400120240094"/>
    <s v="Mejoramiento integral de vivienda a familias en condiciones de vulnerabilidad"/>
    <s v="Mejorar Integralmente o reforzar 4.000 viviendas "/>
    <s v="1.Contratar mejoramiento y/o reforzamiento 4.000 viviendas de estrato 1 y 2"/>
    <s v="PM/0208/0106/40010440094"/>
    <s v="O232020200881219 Servicios de investigación básica en otras ciencias sociales y humanidades"/>
    <s v="1-100-I023  VA-Plusvalía"/>
    <s v="Prestar servicios profesionales  para brindar acompañamiento social a las actividades  desarrolladas  en el marco de los programas de la Direccion de Mejoramiento de vivienda"/>
    <s v="1. Contratación directa"/>
    <n v="93141500"/>
    <n v="5930000"/>
    <s v="5,2 meses"/>
    <n v="30638333"/>
    <s v="JULIO"/>
    <s v="JULIO"/>
    <s v="DIRECCIÓN DE MEJORAMIENTO DE VIVIENDA"/>
    <s v="NELSON YOVANI JIMÉNEZ GONZÁLEZ"/>
    <s v="DIRECCIÓN DE MEJORAMIENTO DE VIVIENDA"/>
    <d v="2024-08-16T00:00:00"/>
    <n v="202414000058763"/>
    <s v="01 - Viabilización de Línea"/>
    <s v="10. No aplica"/>
    <d v="2024-08-18T00:00:00"/>
    <s v="MIV-050"/>
    <d v="2024-08-18T00:00:00"/>
    <n v="30638333"/>
    <n v="0"/>
    <n v="1086"/>
    <d v="2024-07-24T00:00:00"/>
    <n v="30638333"/>
    <n v="0"/>
    <n v="3358"/>
    <d v="2024-07-31T00:00:00"/>
    <n v="30638333"/>
    <n v="0"/>
    <m/>
    <n v="30638333"/>
    <n v="0"/>
    <s v="CONTRATO DE PRESTACION DE SERVICIOS PROFESIONALES"/>
    <n v="538"/>
    <m/>
    <m/>
  </r>
  <r>
    <n v="59"/>
    <s v="0094-59"/>
    <s v="O230117400120240094"/>
    <s v="Mejoramiento integral de vivienda a familias en condiciones de vulnerabilidad"/>
    <s v="Mejorar Integralmente o reforzar 4.000 viviendas "/>
    <s v="1.Contratar mejoramiento y/o reforzamiento 4.000 viviendas de estrato 1 y 2"/>
    <s v="PM/0208/0106/40010440094"/>
    <s v="O232020200883321 Servicios de ingeniería en proyectos de construcción"/>
    <s v="1-100-I023  VA-Plusvalía"/>
    <s v="Prestar servicios profesionales especializados para brindar apoyo en la supervisión SST y del cumplimiento de la norma vigente en la materia aplicable a los proyectos contratados por la CVP a cargo de la Dirección de Mejoramiento de vivienda."/>
    <s v="1. Contratación directa"/>
    <n v="81101500"/>
    <n v="6935000"/>
    <s v="5 meses"/>
    <n v="34906167"/>
    <s v="JULIO"/>
    <s v="AGOSTO"/>
    <s v="DIRECCIÓN DE MEJORAMIENTO DE VIVIENDA"/>
    <s v="NELSON YOVANI JIMÉNEZ GONZÁLEZ"/>
    <s v="DIRECCIÓN DE MEJORAMIENTO DE VIVIENDA"/>
    <d v="2024-07-19T00:00:00"/>
    <n v="202414000059743"/>
    <s v="01 - Viabilización de Línea"/>
    <s v="10. No aplica"/>
    <d v="2024-07-25T00:00:00"/>
    <s v="MIV-077"/>
    <d v="2024-07-25T00:00:00"/>
    <n v="34906167"/>
    <n v="0"/>
    <n v="1292"/>
    <d v="2024-07-28T00:00:00"/>
    <n v="34906167"/>
    <n v="0"/>
    <m/>
    <m/>
    <m/>
    <n v="34906167"/>
    <m/>
    <n v="0"/>
    <n v="34906167"/>
    <m/>
    <m/>
    <m/>
    <m/>
  </r>
  <r>
    <n v="60"/>
    <s v="0094-60"/>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 Prestar servicios profesionales especializados para el seguimiento de los contratos y/o convenios de obra e interventoria de la Dirección de Mejoramiento de vivienda"/>
    <s v="1. Contratación directa"/>
    <n v="80111617"/>
    <n v="8712000"/>
    <s v="4,9 meses"/>
    <n v="42979200"/>
    <s v="JULIO"/>
    <s v="AGOSTO"/>
    <s v="DIRECCIÓN DE MEJORAMIENTO DE VIVIENDA"/>
    <s v="NELSON YOVANI JIMÉNEZ GONZÁLEZ"/>
    <s v="DIRECCIÓN DE MEJORAMIENTO DE VIVIENDA"/>
    <d v="2024-08-16T00:00:00"/>
    <n v="202414000058763"/>
    <s v="01 - Viabilización de Línea"/>
    <s v="10. No aplica"/>
    <d v="2024-08-18T00:00:00"/>
    <s v="MIV-051"/>
    <d v="2024-08-18T00:00:00"/>
    <n v="42979200"/>
    <n v="0"/>
    <n v="1108"/>
    <d v="2024-07-24T00:00:00"/>
    <n v="42979200"/>
    <n v="0"/>
    <m/>
    <m/>
    <m/>
    <n v="42979200"/>
    <m/>
    <n v="0"/>
    <n v="42979200"/>
    <m/>
    <m/>
    <m/>
    <m/>
  </r>
  <r>
    <n v="61"/>
    <s v="0094-61"/>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Prestar los servicios profesionales especializados  para apoyar la estructuración técnica  de procesos que se adelanten en la Dirección de Mejoramiento de vivienda y el seguimiento a procesos de diseño  en el marco de  Mejoramiento integral de vivienda a familias en condiciones de vulnerabilidad."/>
    <s v="1. Contratación directa"/>
    <n v="80111617"/>
    <n v="8712000"/>
    <s v="4,9 meses"/>
    <n v="42979200"/>
    <s v="JULIO"/>
    <s v="AGOSTO"/>
    <s v="DIRECCIÓN DE MEJORAMIENTO DE VIVIENDA"/>
    <s v="NELSON YOVANI JIMÉNEZ GONZÁLEZ"/>
    <s v="DIRECCIÓN DE MEJORAMIENTO DE VIVIENDA"/>
    <d v="2024-08-16T00:00:00"/>
    <n v="202414000058763"/>
    <s v="01 - Viabilización de Línea"/>
    <s v="10. No aplica"/>
    <d v="2024-08-18T00:00:00"/>
    <s v="MIV-052"/>
    <d v="2024-08-18T00:00:00"/>
    <n v="42979200"/>
    <n v="0"/>
    <n v="1101"/>
    <d v="2024-07-24T00:00:00"/>
    <n v="42979200"/>
    <n v="0"/>
    <m/>
    <m/>
    <m/>
    <n v="42979200"/>
    <m/>
    <n v="0"/>
    <n v="42979200"/>
    <m/>
    <m/>
    <m/>
    <m/>
  </r>
  <r>
    <n v="62"/>
    <s v="0094-62"/>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 Prestar servicios profesionales desde el componente jurídico a las actividades de la Dirección de Mejoramiento de vivienda  en el marco de sus  funciones  y competencias "/>
    <s v="1. Contratación directa"/>
    <n v="80111607"/>
    <n v="5507000"/>
    <s v="4,8 meses"/>
    <n v="26617167"/>
    <s v="JULIO"/>
    <s v="AGOSTO"/>
    <s v="DIRECCIÓN DE MEJORAMIENTO DE VIVIENDA"/>
    <s v="NELSON YOVANI JIMÉNEZ GONZÁLEZ"/>
    <s v="DIRECCIÓN DE MEJORAMIENTO DE VIVIENDA"/>
    <d v="2024-08-16T00:00:00"/>
    <n v="202414000058763"/>
    <s v="01 - Viabilización de Línea"/>
    <s v="10. No aplica"/>
    <d v="2024-08-18T00:00:00"/>
    <s v="MIV-053"/>
    <d v="2024-08-18T00:00:00"/>
    <n v="26617167"/>
    <n v="0"/>
    <n v="1102"/>
    <d v="2024-07-24T00:00:00"/>
    <n v="26617167"/>
    <n v="0"/>
    <m/>
    <m/>
    <m/>
    <n v="26617167"/>
    <m/>
    <n v="0"/>
    <n v="26617167"/>
    <m/>
    <m/>
    <m/>
    <m/>
  </r>
  <r>
    <n v="63"/>
    <s v="0094-63"/>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desde el componente jurídicos a los procesos, procedimientos y actividades desarrolladas por la Dirección de Mejoramiento de vivienda en el marco de sus competencias "/>
    <s v="1. Contratación directa"/>
    <n v="80111607"/>
    <n v="6935000"/>
    <s v="4,9 meses"/>
    <n v="34212667"/>
    <s v="JULIO"/>
    <s v="AGOSTO"/>
    <s v="DIRECCIÓN DE MEJORAMIENTO DE VIVIENDA"/>
    <s v="NELSON YOVANI JIMÉNEZ GONZÁLEZ"/>
    <s v="DIRECCIÓN DE MEJORAMIENTO DE VIVIENDA"/>
    <d v="2024-08-16T00:00:00"/>
    <n v="202414000058763"/>
    <s v="01 - Viabilización de Línea"/>
    <s v="10. No aplica"/>
    <d v="2024-08-18T00:00:00"/>
    <s v="MIV-054"/>
    <d v="2024-08-18T00:00:00"/>
    <n v="34212667"/>
    <n v="0"/>
    <n v="1088"/>
    <d v="2024-07-24T00:00:00"/>
    <n v="34212667"/>
    <n v="0"/>
    <m/>
    <m/>
    <m/>
    <n v="34212667"/>
    <m/>
    <n v="0"/>
    <n v="34212667"/>
    <m/>
    <m/>
    <m/>
    <m/>
  </r>
  <r>
    <n v="64"/>
    <s v="0094-64"/>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Prestar los servicios profesionales especializados para apoyar las actividades de supervisión de los contratos de interventoría y el seguimiento técnico a los proyectos contratados por la Caja de la Vivienda Popular a cargo de la Dirección de Mejoramiento de vivienda que le sean asignados."/>
    <s v="1. Contratación directa"/>
    <n v="80111617"/>
    <n v="10800000"/>
    <s v="5,2 meses"/>
    <n v="55800000"/>
    <s v="JULIO"/>
    <s v="AGOSTO"/>
    <s v="DIRECCIÓN DE MEJORAMIENTO DE VIVIENDA"/>
    <s v="NELSON YOVANI JIMÉNEZ GONZÁLEZ"/>
    <s v="DIRECCIÓN DE MEJORAMIENTO DE VIVIENDA"/>
    <d v="2024-08-16T00:00:00"/>
    <n v="202414000058763"/>
    <s v="01 - Viabilización de Línea"/>
    <s v="10. No aplica"/>
    <d v="2024-08-18T00:00:00"/>
    <s v="MIV-055"/>
    <d v="2024-08-18T00:00:00"/>
    <n v="55800000"/>
    <n v="0"/>
    <n v="1125"/>
    <d v="2024-07-24T00:00:00"/>
    <n v="55800000"/>
    <n v="0"/>
    <m/>
    <m/>
    <m/>
    <n v="55800000"/>
    <m/>
    <n v="0"/>
    <n v="55800000"/>
    <m/>
    <m/>
    <m/>
    <m/>
  </r>
  <r>
    <n v="65"/>
    <s v="0094-65"/>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I023  VA-Plusvalía"/>
    <s v="Prestar servicios profesionales especializados para apoyar la evaluación, rediseño y reestructuración del esquema económico, financiero y fiduciario, así como en el seguimiento y ejecución del componente financiero de los nuevos programas de la Dirección de Mejoramiento de Vivienda  y su rol como Operador Urbano. "/>
    <s v="1. Contratación directa"/>
    <n v="80111600"/>
    <n v="13400000"/>
    <s v="4,6 meses"/>
    <n v="61640000"/>
    <s v="JULIO"/>
    <s v="AGOSTO"/>
    <s v="DIRECCIÓN DE MEJORAMIENTO DE VIVIENDA"/>
    <s v="NELSON YOVANI JIMÉNEZ GONZÁLEZ"/>
    <s v="DIRECCIÓN DE MEJORAMIENTO DE VIVIENDA"/>
    <d v="2024-08-16T00:00:00"/>
    <n v="202414000058763"/>
    <s v="01 - Viabilización de Línea"/>
    <s v="10. No aplica"/>
    <d v="2024-08-18T00:00:00"/>
    <s v="MIV-056"/>
    <d v="2024-08-18T00:00:00"/>
    <n v="61640000"/>
    <n v="0"/>
    <n v="1132"/>
    <d v="2024-07-24T00:00:00"/>
    <n v="61640000"/>
    <n v="0"/>
    <m/>
    <m/>
    <m/>
    <n v="61640000"/>
    <m/>
    <n v="0"/>
    <n v="61640000"/>
    <m/>
    <m/>
    <m/>
    <m/>
  </r>
  <r>
    <n v="66"/>
    <s v="0094-66"/>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 Prestar servicios profesionales especializados para realizar el seguimiento administrativo y técnico de los contratos y/o convenios que desarrolle la  Dirección de Mejoramiento de vivienda"/>
    <s v="1. Contratación directa"/>
    <n v="80111617"/>
    <n v="8712000"/>
    <s v="4,2 meses"/>
    <n v="36880800"/>
    <s v="JULIO"/>
    <s v="JULIO"/>
    <s v="DIRECCIÓN DE MEJORAMIENTO DE VIVIENDA"/>
    <s v="NELSON YOVANI JIMÉNEZ GONZÁLEZ"/>
    <s v="DIRECCIÓN DE MEJORAMIENTO DE VIVIENDA"/>
    <d v="2024-07-19T00:00:00"/>
    <n v="202414000059743"/>
    <s v="01 - Viabilización de Línea"/>
    <s v="10. No aplica"/>
    <d v="2024-07-25T00:00:00"/>
    <s v="MIV-078"/>
    <d v="2024-07-25T00:00:00"/>
    <n v="36880800"/>
    <n v="0"/>
    <n v="1293"/>
    <d v="2024-07-28T00:00:00"/>
    <n v="36880800"/>
    <n v="0"/>
    <m/>
    <m/>
    <m/>
    <n v="36880800"/>
    <m/>
    <n v="0"/>
    <n v="36880800"/>
    <m/>
    <m/>
    <m/>
    <m/>
  </r>
  <r>
    <n v="67"/>
    <s v="0094-67"/>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los servicios profesionales para apoyar actividades relacionadas con la defensa y asistencia jurídica de procesos administrativos sancionatorios contractuales y judiciales que se presenten en el marco de los programas de mejoramiento de vivienda de la Dirección de mejoramiento de vivienda"/>
    <s v="1. Contratación directa"/>
    <n v="80111607"/>
    <n v="5930000"/>
    <s v="4,5 meses"/>
    <n v="31770708"/>
    <s v="JULIO"/>
    <s v="AGOSTO"/>
    <s v="DIRECCIÓN DE MEJORAMIENTO DE VIVIENDA"/>
    <s v="NELSON YOVANI JIMÉNEZ GONZÁLEZ"/>
    <s v="DIRECCIÓN DE MEJORAMIENTO DE VIVIENDA"/>
    <d v="2024-07-19T00:00:00"/>
    <n v="202414000059743"/>
    <s v="01 - Viabilización de Línea"/>
    <s v="10. No aplica"/>
    <d v="2024-07-25T00:00:00"/>
    <s v="MIV-079"/>
    <d v="2024-07-25T00:00:00"/>
    <n v="31770708"/>
    <n v="0"/>
    <n v="1294"/>
    <d v="2024-07-28T00:00:00"/>
    <n v="31770708"/>
    <n v="0"/>
    <m/>
    <m/>
    <m/>
    <n v="31770708"/>
    <m/>
    <n v="0"/>
    <n v="31770708"/>
    <m/>
    <m/>
    <m/>
    <m/>
  </r>
  <r>
    <n v="68"/>
    <s v="0094-68"/>
    <s v="O230117400120240094"/>
    <s v="Mejoramiento integral de vivienda a familias en condiciones de vulnerabilidad"/>
    <s v="Mejorar Integralmente o reforzar 4.000 viviendas "/>
    <s v="1.Contratar mejoramiento y/o reforzamiento 4.000 viviendas de estrato 1 y 2"/>
    <s v="PM/0208/0106/40010440094"/>
    <s v="O232020200883321 Servicios de ingeniería en proyectos de construcción"/>
    <s v="1-100-I023  VA-Plusvalía"/>
    <s v="Prestar los servicios profesionales para analizar, levantar, evaluar y gestionar la documentación de proyectos postulados a la expedición de actos de reconocimiento y/o licenciamiento a cargo de la Dirección de Mejoramiento de Vivienda."/>
    <s v="1. Contratación directa"/>
    <n v="81101500"/>
    <n v="8712000"/>
    <s v="5 meses"/>
    <n v="43850400"/>
    <s v="JULIO"/>
    <s v="AGOSTO"/>
    <s v="DIRECCIÓN DE MEJORAMIENTO DE VIVIENDA"/>
    <s v="NELSON YOVANI JIMÉNEZ GONZÁLEZ"/>
    <s v="DIRECCIÓN DE MEJORAMIENTO DE VIVIENDA"/>
    <d v="2024-07-19T00:00:00"/>
    <n v="202414000059743"/>
    <s v="01 - Viabilización de Línea"/>
    <s v="10. No aplica"/>
    <d v="2024-07-25T00:00:00"/>
    <s v="MIV-080"/>
    <d v="2024-07-25T00:00:00"/>
    <n v="43850400"/>
    <n v="0"/>
    <n v="1295"/>
    <d v="2024-07-28T00:00:00"/>
    <n v="43850400"/>
    <n v="0"/>
    <m/>
    <m/>
    <m/>
    <n v="43850400"/>
    <m/>
    <n v="0"/>
    <n v="43850400"/>
    <m/>
    <m/>
    <m/>
    <m/>
  </r>
  <r>
    <n v="69"/>
    <s v="0094-69"/>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jurídicos para la gestión de los procesos precontractuales, contractuales y postcontractuales, así como todas las actuaciones relacionadas con la contratación a cargo de la Dirección de Mejoramiento de Vivienda."/>
    <s v="1. Contratación directa"/>
    <n v="80111607"/>
    <n v="7767000"/>
    <s v="4,6 meses"/>
    <n v="35728200"/>
    <s v="JULIO"/>
    <s v="JULIO"/>
    <s v="DIRECCIÓN DE MEJORAMIENTO DE VIVIENDA"/>
    <s v="NELSON YOVANI JIMÉNEZ GONZÁLEZ"/>
    <s v="DIRECCIÓN DE MEJORAMIENTO DE VIVIENDA"/>
    <d v="2024-08-16T00:00:00"/>
    <n v="202414000058763"/>
    <s v="01 - Viabilización de Línea"/>
    <s v="10. No aplica"/>
    <d v="2024-08-18T00:00:00"/>
    <s v="MIV-057"/>
    <d v="2024-08-18T00:00:00"/>
    <n v="35728200"/>
    <n v="0"/>
    <n v="1145"/>
    <d v="2024-07-24T00:00:00"/>
    <n v="35728200"/>
    <n v="0"/>
    <m/>
    <m/>
    <m/>
    <n v="35728200"/>
    <m/>
    <n v="0"/>
    <n v="35728200"/>
    <m/>
    <m/>
    <m/>
    <m/>
  </r>
  <r>
    <n v="70"/>
    <s v="0094-70"/>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I023  VA-Plusvalía"/>
    <s v="Prestar los servicios profesionales para apoyar la elaboración de  insumos  técnicos para la estructuración de  proyectos, así como apoyar  la elaboración de levantamientos y diseños arquitectónicos de los proyectos que requiera adelantar la Dirección de Mejoramiento de vivienda en el marco de  Mejoramiento integral de vivienda a familias en condiciones de vulnerabilidad."/>
    <s v="1. Contratación directa"/>
    <n v="80111617"/>
    <n v="5930000"/>
    <s v="4,6 meses"/>
    <n v="27475667"/>
    <s v="JULIO"/>
    <s v="AGOSTO"/>
    <s v="DIRECCIÓN DE MEJORAMIENTO DE VIVIENDA"/>
    <s v="NELSON YOVANI JIMÉNEZ GONZÁLEZ"/>
    <s v="DIRECCIÓN DE MEJORAMIENTO DE VIVIENDA"/>
    <d v="2024-07-19T00:00:00"/>
    <n v="202414000059743"/>
    <s v="01 - Viabilización de Línea"/>
    <s v="10. No aplica"/>
    <d v="2024-08-02T00:00:00"/>
    <s v="MIV-085"/>
    <d v="2024-08-07T00:00:00"/>
    <n v="27475667"/>
    <n v="0"/>
    <m/>
    <m/>
    <m/>
    <n v="27475667"/>
    <m/>
    <m/>
    <m/>
    <n v="0"/>
    <m/>
    <n v="0"/>
    <n v="27475667"/>
    <m/>
    <m/>
    <m/>
    <m/>
  </r>
  <r>
    <n v="71"/>
    <s v="0094-71"/>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I023  VA-Plusvalía"/>
    <s v="Prestar servicios profesionales para la gestión de pagos y seguimiento financiero en los diferentes  procesos  de los programas de la Dirección de Mejoramiento de Vivienda"/>
    <s v="1. Contratación directa"/>
    <n v="80111600"/>
    <n v="5507000"/>
    <s v="4,7 meses"/>
    <n v="25699333"/>
    <s v="JULIO"/>
    <s v="AGOSTO"/>
    <s v="DIRECCIÓN DE MEJORAMIENTO DE VIVIENDA"/>
    <s v="NELSON YOVANI JIMÉNEZ GONZÁLEZ"/>
    <s v="DIRECCIÓN DE MEJORAMIENTO DE VIVIENDA"/>
    <d v="2024-08-16T00:00:00"/>
    <n v="202414000058763"/>
    <s v="01 - Viabilización de Línea"/>
    <s v="10. No aplica"/>
    <d v="2024-08-18T00:00:00"/>
    <s v="MIV-058"/>
    <d v="2024-08-18T00:00:00"/>
    <n v="25699333"/>
    <n v="0"/>
    <n v="1146"/>
    <d v="2024-07-24T00:00:00"/>
    <n v="25699333"/>
    <n v="0"/>
    <m/>
    <m/>
    <m/>
    <n v="25699333"/>
    <m/>
    <n v="0"/>
    <n v="25699333"/>
    <m/>
    <m/>
    <m/>
    <m/>
  </r>
  <r>
    <n v="72"/>
    <s v="0094-72"/>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I023  VA-Plusvalía"/>
    <s v="Prestar servicios profesionales para realizar el análisis y seguimiento financiero a los diferentes programas de la Dirección de Mejoramiento de Vivienda como a los contratos o encargos fiduciarios que realiza la administración de los mismos."/>
    <s v="1. Contratación directa"/>
    <n v="80111600"/>
    <n v="8300000"/>
    <s v="4,4 meses"/>
    <n v="36796667"/>
    <s v="JULIO"/>
    <s v="AGOSTO"/>
    <s v="DIRECCIÓN DE MEJORAMIENTO DE VIVIENDA"/>
    <s v="NELSON YOVANI JIMÉNEZ GONZÁLEZ"/>
    <s v="DIRECCIÓN DE MEJORAMIENTO DE VIVIENDA"/>
    <d v="2024-08-16T00:00:00"/>
    <n v="202414000058763"/>
    <s v="01 - Viabilización de Línea"/>
    <s v="10. No aplica"/>
    <d v="2024-08-18T00:00:00"/>
    <s v="MIV-059"/>
    <d v="2024-08-18T00:00:00"/>
    <n v="36796667"/>
    <n v="0"/>
    <n v="1147"/>
    <d v="2024-07-24T00:00:00"/>
    <n v="36796667"/>
    <n v="0"/>
    <m/>
    <m/>
    <m/>
    <n v="36796667"/>
    <m/>
    <n v="0"/>
    <n v="36796667"/>
    <m/>
    <m/>
    <m/>
    <m/>
  </r>
  <r>
    <n v="73"/>
    <s v="0094-73"/>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para brindar acompañamiento social a las actividades  desarrolladas  en el marco de los programas de la Direccion de Mejoramiento de vivienda"/>
    <s v="1. Contratación directa"/>
    <n v="80111607"/>
    <n v="5507000"/>
    <s v="4,8 meses"/>
    <n v="26617167"/>
    <s v="JULIO"/>
    <s v="AGOSTO"/>
    <s v="DIRECCIÓN DE MEJORAMIENTO DE VIVIENDA"/>
    <s v="NELSON YOVANI JIMÉNEZ GONZÁLEZ"/>
    <s v="DIRECCIÓN DE MEJORAMIENTO DE VIVIENDA"/>
    <d v="2024-08-16T00:00:00"/>
    <n v="202414000058763"/>
    <s v="01 - Viabilización de Línea"/>
    <s v="10. No aplica"/>
    <d v="2024-08-18T00:00:00"/>
    <s v="MIV-060"/>
    <d v="2024-08-18T00:00:00"/>
    <n v="26617167"/>
    <n v="0"/>
    <n v="1148"/>
    <d v="2024-07-24T00:00:00"/>
    <n v="26617167"/>
    <n v="0"/>
    <m/>
    <m/>
    <m/>
    <n v="26617167"/>
    <m/>
    <n v="0"/>
    <n v="26617167"/>
    <m/>
    <m/>
    <m/>
    <m/>
  </r>
  <r>
    <n v="74"/>
    <s v="0094-74"/>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para realizar actividades relacionadas con la gestión contractual y el apoyo jurídico, para la ejecución de los programas a cargo de la Dirección de Mejoramiento de Vivienda de la Caja de Vivienda Popular"/>
    <s v="1. Contratación directa"/>
    <n v="80111607"/>
    <n v="8000000"/>
    <s v="4,7 meses"/>
    <n v="37333333"/>
    <s v="JULIO"/>
    <s v="AGOSTO"/>
    <s v="DIRECCIÓN DE MEJORAMIENTO DE VIVIENDA"/>
    <s v="NELSON YOVANI JIMÉNEZ GONZÁLEZ"/>
    <s v="DIRECCIÓN DE MEJORAMIENTO DE VIVIENDA"/>
    <d v="2024-08-16T00:00:00"/>
    <n v="202414000058763"/>
    <s v="01 - Viabilización de Línea"/>
    <s v="10. No aplica"/>
    <d v="2024-08-18T00:00:00"/>
    <s v="MIV-061"/>
    <d v="2024-08-18T00:00:00"/>
    <n v="37333333"/>
    <n v="0"/>
    <n v="1149"/>
    <d v="2024-07-24T00:00:00"/>
    <n v="37333333"/>
    <n v="0"/>
    <m/>
    <m/>
    <m/>
    <n v="37333333"/>
    <m/>
    <n v="0"/>
    <n v="37333333"/>
    <m/>
    <m/>
    <m/>
    <m/>
  </r>
  <r>
    <n v="75"/>
    <s v="0094-75"/>
    <s v="O230117400120240094"/>
    <s v="Mejoramiento integral de vivienda a familias en condiciones de vulnerabilidad"/>
    <s v="Mejorar Integralmente o reforzar 4.000 viviendas "/>
    <s v="1.Contratar mejoramiento y/o reforzamiento 4.000 viviendas de estrato 1 y 2"/>
    <s v="PM/0208/0106/40010440094"/>
    <s v="O232020200882199 Otros servicios jurídicos n.c.p."/>
    <s v="1-100-I023  VA-Plusvalía"/>
    <s v="Prestar servicios profesionales para el análisis, seguimiento y legalización de recursos para el desarrollo e implementación de los programas de la Dirección de Mejoramiento de Vivienda."/>
    <s v="1. Contratación directa"/>
    <n v="80111607"/>
    <n v="5507000"/>
    <s v="4,4 meses"/>
    <n v="24230800"/>
    <s v="JULIO"/>
    <s v="JULIO"/>
    <s v="DIRECCIÓN DE MEJORAMIENTO DE VIVIENDA"/>
    <s v="NELSON YOVANI JIMÉNEZ GONZÁLEZ"/>
    <s v="DIRECCIÓN DE MEJORAMIENTO DE VIVIENDA"/>
    <d v="2024-08-16T00:00:00"/>
    <n v="202414000058763"/>
    <s v="01 - Viabilización de Línea"/>
    <s v="10. No aplica"/>
    <d v="2024-08-18T00:00:00"/>
    <s v="MIV-062"/>
    <d v="2024-08-18T00:00:00"/>
    <n v="24230800"/>
    <n v="0"/>
    <n v="1103"/>
    <d v="2024-07-24T00:00:00"/>
    <n v="24230800"/>
    <n v="0"/>
    <m/>
    <m/>
    <m/>
    <n v="24230800"/>
    <m/>
    <n v="0"/>
    <n v="24230800"/>
    <m/>
    <m/>
    <m/>
    <m/>
  </r>
  <r>
    <n v="76"/>
    <s v="0094-76"/>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F001  VA-Recursos distrito"/>
    <s v="Prestar servicios de apoyo  la gestión en la Dirección de Mejoramiento de Vivienda para la realización de actividades administrativas, gestión documental y procesamiento de la información relacionados con la implementación y ejecución de los programas de la dirección."/>
    <s v="1. Contratación directa"/>
    <n v="80111600"/>
    <n v="4000000"/>
    <s v="2,2 meses"/>
    <n v="15130885"/>
    <s v="JULIO"/>
    <s v="AGOSTO"/>
    <s v="DIRECCIÓN DE MEJORAMIENTO DE VIVIENDA"/>
    <s v="NELSON YOVANI JIMÉNEZ GONZÁLEZ"/>
    <s v="DIRECCIÓN DE MEJORAMIENTO DE VIVIENDA"/>
    <d v="2024-08-16T00:00:00"/>
    <n v="202414000058763"/>
    <s v="01 - Viabilización de Línea"/>
    <s v="10. No aplica"/>
    <d v="2024-08-18T00:00:00"/>
    <s v="MIV-063"/>
    <d v="2024-08-18T00:00:00"/>
    <n v="15130885"/>
    <n v="0"/>
    <n v="1104"/>
    <d v="2024-07-24T00:00:00"/>
    <n v="15130885"/>
    <n v="0"/>
    <m/>
    <m/>
    <m/>
    <n v="15130885"/>
    <m/>
    <n v="0"/>
    <n v="15130885"/>
    <m/>
    <m/>
    <m/>
    <m/>
  </r>
  <r>
    <n v="77"/>
    <s v="0094-77"/>
    <s v="O230117400120240094"/>
    <s v="Mejoramiento integral de vivienda a familias en condiciones de vulnerabilidad"/>
    <s v="Mejorar Integralmente o reforzar 4.000 viviendas "/>
    <s v="1.Contratar mejoramiento y/o reforzamiento 4.000 viviendas de estrato 1 y 2"/>
    <s v="PM/0208/0106/40010440094"/>
    <s v="O232020200885954 Servicios de preparación de documentos y otros servicios especializados de apoyo a oficina"/>
    <s v="1-100-I023  VA-Plusvalía"/>
    <s v="Prestar servicios de apoyo  la gestión en la Dirección de Mejoramiento de Vivienda para la realización de actividades administrativas, gestión documental y procesamiento de la información relacionados con la implementación y ejecución de los programas de la dirección."/>
    <s v="1. Contratación directa"/>
    <n v="80111600"/>
    <n v="4000000"/>
    <s v="2,6 meses"/>
    <n v="3935782"/>
    <s v="JULIO"/>
    <s v="AGOSTO"/>
    <s v="DIRECCIÓN DE MEJORAMIENTO DE VIVIENDA"/>
    <s v="NELSON YOVANI JIMÉNEZ GONZÁLEZ"/>
    <s v="DIRECCIÓN DE MEJORAMIENTO DE VIVIENDA"/>
    <d v="2024-08-16T00:00:00"/>
    <n v="202414000058763"/>
    <s v="01 - Viabilización de Línea"/>
    <s v="10. No aplica"/>
    <d v="2024-08-18T00:00:00"/>
    <s v="MIV-064"/>
    <d v="2024-08-18T00:00:00"/>
    <n v="3935782"/>
    <n v="0"/>
    <n v="1105"/>
    <d v="2024-07-24T00:00:00"/>
    <n v="3935782"/>
    <n v="0"/>
    <m/>
    <m/>
    <m/>
    <n v="3935782"/>
    <m/>
    <n v="0"/>
    <n v="3935782"/>
    <m/>
    <m/>
    <m/>
    <m/>
  </r>
  <r>
    <n v="78"/>
    <s v="0094-78"/>
    <s v="O230117400120240094"/>
    <s v="Mejoramiento integral de vivienda a familias en condiciones de vulnerabilidad"/>
    <s v="Mejorar Integralmente o reforzar 4.000 viviendas "/>
    <s v="1.Contratar mejoramiento y/o reforzamiento 4.000 viviendas de estrato 1 y 2"/>
    <s v="PM/0208/0106/40010440094"/>
    <s v="O232020200991119 Otros servicios de la administración pública n.c.p."/>
    <s v="1-100-F001  VA-Recursos distrito"/>
    <s v="Ahorro del 10% para la reducción del gasto en contratos de prestación de servicios profesionales y de apoyo a la gestión en cumplimiento del artículo 6 del Decreto 062 de 2024"/>
    <s v="10. No aplica"/>
    <s v="No aplica   "/>
    <n v="1102391420"/>
    <s v="1 mes"/>
    <n v="1102391420"/>
    <s v="JULIO"/>
    <s v="JULIO"/>
    <s v="DIRECCIÓN DE MEJORAMIENTO DE VIVIENDA"/>
    <s v="NELSON YOVANI JIMÉNEZ GONZÁLEZ"/>
    <s v="DIRECCIÓN DE MEJORAMIENTO DE VIVIENDA"/>
    <d v="2024-08-16T00:00:00"/>
    <n v="202414000058763"/>
    <s v="01 - Viabilización de Línea"/>
    <s v="10. No aplica"/>
    <d v="2024-08-18T00:00:00"/>
    <s v="MIV-004"/>
    <d v="2024-08-18T00:00:00"/>
    <n v="1102391420"/>
    <n v="0"/>
    <n v="1008"/>
    <d v="2024-07-19T00:00:00"/>
    <n v="1102391420"/>
    <n v="0"/>
    <m/>
    <m/>
    <m/>
    <n v="1102391420"/>
    <m/>
    <n v="0"/>
    <n v="1102391420"/>
    <m/>
    <m/>
    <m/>
    <m/>
  </r>
  <r>
    <n v="79"/>
    <s v="0094-79"/>
    <s v="O230117400120240094"/>
    <s v="Mejoramiento integral de vivienda a familias en condiciones de vulnerabilidad"/>
    <s v="Mejorar Integralmente o reforzar 4.000 viviendas "/>
    <s v="1.Contratar mejoramiento y/o reforzamiento 4.000 viviendas de estrato 1 y 2"/>
    <s v="PM/0208/0106/40010440094"/>
    <s v="O231010200501 Aportes generales al sistema de riesgos laborales públicos"/>
    <s v="1-100-I023  VA-Plusvalía"/>
    <s v="Pago de cotización al sistema General de Riesgos Laborales de las personas vinculadas a través de un contrato de prestación de servicios con la Caja de la Vivienda Popular que laboran en actividades de alto riesgo, según en el artículo 13 del Decreto 723 de 2013."/>
    <s v="10. No aplica"/>
    <s v="No aplica   "/>
    <n v="56120929"/>
    <s v="No aplica"/>
    <n v="56120929"/>
    <s v="NO APLICA"/>
    <s v="NO APLICA"/>
    <s v="DIRECCIÓN DE MEJORAMIENTO DE VIVIENDA"/>
    <s v="NELSON YOVANI JIMÉNEZ GONZÁLEZ"/>
    <s v="DIRECCIÓN DE MEJORAMIENTO DE VIVIENDA"/>
    <d v="2024-08-16T00:00:00"/>
    <n v="202414000058763"/>
    <s v="01 - Viabilización de Línea"/>
    <s v="10. No aplica"/>
    <d v="2024-08-18T00:00:00"/>
    <s v="MIV-001"/>
    <d v="2024-08-18T00:00:00"/>
    <n v="56120929"/>
    <n v="0"/>
    <n v="870"/>
    <d v="2024-07-16T00:00:00"/>
    <n v="56120929"/>
    <n v="0"/>
    <m/>
    <m/>
    <m/>
    <n v="56120929"/>
    <m/>
    <n v="0"/>
    <n v="56120929"/>
    <m/>
    <m/>
    <m/>
    <m/>
  </r>
  <r>
    <n v="80"/>
    <s v="0094-80"/>
    <s v="O230117400120240094"/>
    <s v="Mejoramiento integral de vivienda a familias en condiciones de vulnerabilidad"/>
    <s v="Mejorar Integralmente o reforzar 4.000 viviendas "/>
    <s v="1.Contratar mejoramiento y/o reforzamiento 4.000 viviendas de estrato 1 y 2"/>
    <s v="PM/0208/0106/40010440094"/>
    <s v="O231010200501 Aportes generales al sistema de riesgos laborales públicos"/>
    <s v="1-100-F001  VA-Recursos distrito"/>
    <s v="Pago de cotización al sistema General de Riesgos Laborales de las personas vinculadas a través de un contrato de prestación de servicios con la Caja de la Vivienda Popular que laboran en actividades de alto riesgo, según en el artículo 13 del Decreto 723 de 2013."/>
    <s v="10. No aplica"/>
    <s v="No aplica   "/>
    <n v="13879071"/>
    <s v="No aplica"/>
    <n v="13879071"/>
    <s v="NO APLICA"/>
    <s v="NO APLICA"/>
    <s v="DIRECCIÓN DE MEJORAMIENTO DE VIVIENDA"/>
    <s v="NELSON YOVANI JIMÉNEZ GONZÁLEZ"/>
    <s v="DIRECCIÓN DE MEJORAMIENTO DE VIVIENDA"/>
    <d v="2024-08-16T00:00:00"/>
    <n v="202414000058763"/>
    <s v="01 - Viabilización de Línea"/>
    <s v="10. No aplica"/>
    <d v="2024-08-18T00:00:00"/>
    <s v="MIV-002"/>
    <d v="2024-08-18T00:00:00"/>
    <n v="13879071"/>
    <n v="0"/>
    <n v="869"/>
    <d v="2024-07-16T00:00:00"/>
    <n v="13879071"/>
    <n v="0"/>
    <n v="3062"/>
    <d v="2024-07-17T00:00:00"/>
    <n v="8101200"/>
    <n v="5777871"/>
    <n v="8101200"/>
    <n v="0"/>
    <n v="5777871"/>
    <s v="ORDEN DE PRESTACION DE SERVICIOS"/>
    <n v="6"/>
    <m/>
    <m/>
  </r>
  <r>
    <n v="81"/>
    <s v="0094-81"/>
    <s v="O230117400120240094"/>
    <s v="Mejoramiento integral de vivienda a familias en condiciones de vulnerabilidad"/>
    <s v="Mejorar Integralmente o reforzar 4.000 viviendas "/>
    <s v="1.Contratar mejoramiento y/o reforzamiento 4.000 viviendas de estrato 1 y 2"/>
    <s v="PM/0208/0106/40010440094"/>
    <s v="O232020200771541 Servicios fiduciarios"/>
    <s v="1-100-F001  VA-Recursos distrito"/>
    <s v="Comisión Financiera FIDUCIA"/>
    <s v="10. No aplica"/>
    <s v="No aplica"/>
    <n v="31253086"/>
    <s v="No aplica"/>
    <n v="31253086"/>
    <s v="NO APLICA"/>
    <s v="JULIO"/>
    <s v="DIRECCIÓN DE MEJORAMIENTO DE VIVIENDA"/>
    <s v="NELSON YOVANI JIMÉNEZ GONZÁLEZ"/>
    <s v="DIRECCIÓN DE MEJORAMIENTO DE VIVIENDA"/>
    <d v="2024-08-16T00:00:00"/>
    <n v="202414000058763"/>
    <s v="01 - Viabilización de Línea"/>
    <s v="10. No aplica"/>
    <d v="2024-08-18T00:00:00"/>
    <s v="MIV-065"/>
    <d v="2024-08-18T00:00:00"/>
    <n v="31253086"/>
    <n v="0"/>
    <n v="1106"/>
    <d v="2024-07-24T00:00:00"/>
    <n v="31253086"/>
    <n v="0"/>
    <m/>
    <m/>
    <m/>
    <n v="31253086"/>
    <m/>
    <n v="0"/>
    <n v="31253086"/>
    <m/>
    <m/>
    <m/>
    <m/>
  </r>
  <r>
    <n v="82"/>
    <s v="0094-82"/>
    <s v="O230117400120240094"/>
    <s v="Mejoramiento integral de vivienda a familias en condiciones de vulnerabilidad"/>
    <s v="Mejorar Integralmente o reforzar 4.000 viviendas "/>
    <s v="1.Contratar mejoramiento y/o reforzamiento 4.000 viviendas de estrato 1 y 2"/>
    <s v="PM/0208/0106/40010440094"/>
    <s v="O232020200664112 Servicios de transporte terrestre local regular de pasajeros"/>
    <s v="1-100-F001  VA-Recursos distrito"/>
    <s v="Prestar el servicio público de transporte terrestre automotor especial para la caja de la vivienda popular"/>
    <s v="4. Selección abreviada subasta inversa"/>
    <n v="78111800"/>
    <n v="200000000"/>
    <n v="5"/>
    <n v="200000000"/>
    <s v="NO APLICA"/>
    <s v="JULIO"/>
    <s v="DIRECCIÓN DE MEJORAMIENTO DE VIVIENDA"/>
    <s v="NELSON YOVANI JIMÉNEZ GONZÁLEZ"/>
    <s v="DIRECCIÓN DE MEJORAMIENTO DE VIVIENDA"/>
    <d v="2024-08-16T00:00:00"/>
    <n v="202414000058763"/>
    <s v="01 - Viabilización de Línea"/>
    <s v="10. No aplica"/>
    <d v="2024-08-18T00:00:00"/>
    <s v="MIV-066"/>
    <d v="2024-08-18T00:00:00"/>
    <n v="200000000"/>
    <n v="0"/>
    <n v="1107"/>
    <d v="2024-07-24T00:00:00"/>
    <n v="200000000"/>
    <n v="0"/>
    <m/>
    <m/>
    <m/>
    <n v="200000000"/>
    <m/>
    <n v="0"/>
    <n v="200000000"/>
    <m/>
    <m/>
    <m/>
    <m/>
  </r>
  <r>
    <n v="83"/>
    <s v="0094-83"/>
    <s v="O230117400120240094"/>
    <s v="Mejoramiento integral de vivienda a familias en condiciones de vulnerabilidad"/>
    <s v="Mejorar Integralmente o reforzar 4.000 viviendas "/>
    <s v="1.Contratar mejoramiento y/o reforzamiento 4.000 viviendas de estrato 1 y 2"/>
    <s v="PM/0208/0106/40010440094"/>
    <s v="O232020200883121 Servicios de relaciones públicas"/>
    <s v="1-100-F001  VA-Recursos distrito"/>
    <s v="Contratar los servicios integrales de un operador logístico que lleve a cabo las actividades que requiera la caja de la vivienda popular y que permita divulgar los avances de los diferentes programas misionales de la entidad"/>
    <s v="6. Selección abreviada de menor cuantía"/>
    <s v="81141601;80141902;56101600;52161500;45111700;90111600"/>
    <n v="100000000"/>
    <n v="5"/>
    <n v="100000000"/>
    <s v="NO APLICA"/>
    <s v="JULIO"/>
    <s v="DIRECCIÓN DE MEJORAMIENTO DE VIVIENDA"/>
    <s v="NELSON YOVANI JIMÉNEZ GONZÁLEZ"/>
    <s v="DIRECCIÓN DE MEJORAMIENTO DE VIVIENDA"/>
    <d v="2024-08-16T00:00:00"/>
    <n v="202414000058763"/>
    <s v="01 - Viabilización de Línea"/>
    <s v="10. No aplica"/>
    <d v="2024-08-18T00:00:00"/>
    <s v="MIV-067"/>
    <d v="2024-08-18T00:00:00"/>
    <n v="100000000"/>
    <n v="0"/>
    <n v="1109"/>
    <d v="2024-07-24T00:00:00"/>
    <n v="100000000"/>
    <n v="0"/>
    <m/>
    <m/>
    <m/>
    <n v="100000000"/>
    <m/>
    <n v="0"/>
    <n v="100000000"/>
    <m/>
    <m/>
    <m/>
    <m/>
  </r>
  <r>
    <n v="84"/>
    <s v="0094-84"/>
    <s v="O230117400120240094"/>
    <s v="Mejoramiento integral de vivienda a familias en condiciones de vulnerabilidad"/>
    <s v="Mejorar Integralmente o reforzar 4.000 viviendas "/>
    <s v="1.Contratar mejoramiento y/o reforzamiento 4.000 viviendas de estrato 1 y 2"/>
    <s v="PM/0208/0106/40010440094"/>
    <s v="O232020200883143 Software originales"/>
    <s v="1-100-F001  VA-Recursos distrito"/>
    <s v="Renovar el licenciamiento del software autodesk última versión, para uso de la Caja de la Vivienda Popular."/>
    <s v="6. Selección abreviada de menor cuantía"/>
    <n v="43232100"/>
    <n v="200000000"/>
    <n v="5"/>
    <n v="200000000"/>
    <s v="NO APLICA"/>
    <s v="JULIO"/>
    <s v="DIRECCIÓN DE MEJORAMIENTO DE VIVIENDA"/>
    <s v="NELSON YOVANI JIMÉNEZ GONZÁLEZ"/>
    <s v="DIRECCIÓN DE MEJORAMIENTO DE VIVIENDA"/>
    <d v="2024-08-16T00:00:00"/>
    <n v="202414000058763"/>
    <s v="01 - Viabilización de Línea"/>
    <s v="10. No aplica"/>
    <d v="2024-08-18T00:00:00"/>
    <s v="MIV-068"/>
    <d v="2024-08-18T00:00:00"/>
    <n v="200000000"/>
    <n v="0"/>
    <n v="1116"/>
    <d v="2024-07-24T00:00:00"/>
    <n v="200000000"/>
    <n v="0"/>
    <m/>
    <m/>
    <m/>
    <n v="200000000"/>
    <m/>
    <n v="0"/>
    <n v="200000000"/>
    <m/>
    <m/>
    <m/>
    <m/>
  </r>
  <r>
    <n v="85"/>
    <s v="0094-85"/>
    <s v="O230117400120240094"/>
    <s v="Mejoramiento integral de vivienda a familias en condiciones de vulnerabilidad"/>
    <s v="Mejorar Integralmente o reforzar 4.000 viviendas "/>
    <s v="1.Contratar mejoramiento y/o reforzamiento 4.000 viviendas de estrato 1 y 2"/>
    <s v="PM/0208/0106/40010440094"/>
    <s v="O232020200991123 Servicios de la administración pública relacionados con la vivienda e infraestructura de servicios públicos"/>
    <s v="1-100-F001  VA-Recursos distrito"/>
    <s v="Apoyo económico a los hogares en proceso de relocalización transitoria por ejecución de obras del plan terrazas"/>
    <s v="10. No aplica"/>
    <s v="No aplica"/>
    <n v="526630214"/>
    <s v="No aplica"/>
    <n v="433630214"/>
    <s v="NO APLICA"/>
    <s v="JULIO"/>
    <s v="DIRECCIÓN DE MEJORAMIENTO DE VIVIENDA"/>
    <s v="NELSON YOVANI JIMÉNEZ GONZÁLEZ"/>
    <s v="DIRECCIÓN DE MEJORAMIENTO DE VIVIENDA"/>
    <d v="2024-08-16T00:00:00"/>
    <n v="202414000058763"/>
    <s v="01 - Viabilización de Línea"/>
    <s v="10. No aplica"/>
    <d v="2024-08-18T00:00:00"/>
    <s v="MIV-003"/>
    <d v="2024-08-18T00:00:00"/>
    <n v="250000000"/>
    <n v="183630214"/>
    <n v="868"/>
    <d v="2024-07-16T00:00:00"/>
    <n v="250000000"/>
    <n v="0"/>
    <s v="registros varios "/>
    <d v="2024-07-23T00:00:00"/>
    <n v="150761734"/>
    <n v="99238266"/>
    <n v="150761734"/>
    <n v="0"/>
    <n v="282868480"/>
    <s v="RESOLUCION"/>
    <s v="754-755"/>
    <m/>
    <m/>
  </r>
  <r>
    <n v="86"/>
    <s v="0094-86"/>
    <s v="O230117400120240094"/>
    <s v="Mejoramiento integral de vivienda a familias en condiciones de vulnerabilidad"/>
    <s v="Mejorar Integralmente o reforzar 4.000 viviendas "/>
    <s v="1.Contratar mejoramiento y/o reforzamiento 4.000 viviendas de estrato 1 y 2"/>
    <s v="PM/0208/0106/40010440094"/>
    <s v="O232020200771541 Servicios fiduciarios"/>
    <s v="3-400-F002  RF-Administrados de libre destinación"/>
    <s v="Recuros sin situación de fondos en la fiducia en el programa"/>
    <s v="10. No aplica"/>
    <s v="No aplica"/>
    <n v="3143101542"/>
    <s v="No aplica"/>
    <n v="3143101542"/>
    <s v="NO APLICA"/>
    <s v="NO APLICA"/>
    <s v="DIRECCIÓN DE MEJORAMIENTO DE VIVIENDA"/>
    <s v="NELSON YOVANI JIMÉNEZ GONZÁLEZ"/>
    <s v="DIRECCIÓN DE MEJORAMIENTO DE VIVIENDA"/>
    <m/>
    <m/>
    <m/>
    <m/>
    <m/>
    <m/>
    <m/>
    <n v="0"/>
    <n v="3143101542"/>
    <m/>
    <m/>
    <m/>
    <n v="0"/>
    <m/>
    <m/>
    <m/>
    <n v="0"/>
    <m/>
    <n v="0"/>
    <n v="3143101542"/>
    <m/>
    <m/>
    <m/>
    <m/>
  </r>
  <r>
    <n v="87"/>
    <s v="0094-87"/>
    <s v="O230117400120240094"/>
    <s v="Mejoramiento integral de vivienda a familias en condiciones de vulnerabilidad"/>
    <s v="Mejorar Integralmente o reforzar 4.000 viviendas "/>
    <s v="1.Contratar mejoramiento y/o reforzamiento 4.000 viviendas de estrato 1 y 2"/>
    <s v="PM/0208/0106/40010440094"/>
    <s v="O232020200883211 Servicios de asesoría en arquitectura"/>
    <s v="1-100-F001  VA-Recursos distrito"/>
    <s v="Pago Pasivo Exigible contrato No. 418 DE 2022 suscrito con Little Monkey"/>
    <s v="10. No aplica"/>
    <n v="80111617"/>
    <n v="4378082"/>
    <s v="1 mes"/>
    <n v="4378081"/>
    <s v="JULIO"/>
    <s v="AGOSTO"/>
    <s v="DIRECCIÓN DE MEJORAMIENTO DE VIVIENDA"/>
    <s v="NELSON YOVANI JIMÉNEZ GONZÁLEZ"/>
    <s v="DIRECCIÓN DE MEJORAMIENTO DE VIVIENDA"/>
    <d v="2024-07-19T00:00:00"/>
    <n v="202414000059743"/>
    <s v="01 - Viabilización de Línea"/>
    <s v="10. No aplica"/>
    <m/>
    <m/>
    <m/>
    <n v="0"/>
    <n v="4378081"/>
    <m/>
    <m/>
    <m/>
    <n v="0"/>
    <m/>
    <m/>
    <m/>
    <n v="0"/>
    <m/>
    <n v="0"/>
    <n v="4378081"/>
    <m/>
    <m/>
    <m/>
    <m/>
  </r>
  <r>
    <n v="88"/>
    <s v="0094-88"/>
    <s v="O230117400120240094"/>
    <s v="Mejoramiento integral de vivienda a familias en condiciones de vulnerabilidad"/>
    <s v="Mejorar Integralmente o reforzar 4.000 viviendas "/>
    <s v="1.Contratar mejoramiento y/o reforzamiento 4.000 viviendas de estrato 1 y 2"/>
    <s v="PM/0208/0106/40010440094"/>
    <s v="O232020200991123 Servicios de la administración pública relacionados con la vivienda e infraestructura de servicios públicos"/>
    <s v="1-100-F001  VA-Recursos distrito"/>
    <s v="Apoyo económico a los hogares en proceso de relocalización transitoria por ejecución de obras del plan terrazas"/>
    <s v="10. No aplica"/>
    <s v="No aplica"/>
    <n v="93000000"/>
    <s v="No aplica"/>
    <n v="93000000"/>
    <s v="NO APLICA"/>
    <s v="AGOSTO"/>
    <s v="DIRECCIÓN DE MEJORAMIENTO DE VIVIENDA"/>
    <s v="NELSON YOVANI JIMÉNEZ GONZÁLEZ"/>
    <s v="DIRECCIÓN DE MEJORAMIENTO DE VIVIENDA"/>
    <d v="2024-07-31T00:00:00"/>
    <n v="202414000064023"/>
    <s v="01 - Viabilización de Línea"/>
    <s v="10. No aplica"/>
    <d v="2024-07-31T00:00:00"/>
    <s v="MIV-081"/>
    <d v="2024-07-31T00:00:00"/>
    <n v="93000000"/>
    <n v="0"/>
    <m/>
    <m/>
    <m/>
    <n v="93000000"/>
    <m/>
    <m/>
    <m/>
    <n v="0"/>
    <m/>
    <n v="0"/>
    <n v="9300000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1:C18" firstHeaderRow="1" firstDataRow="1" firstDataCol="0"/>
  <pivotFields count="44">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8" showAll="0"/>
    <pivotField showAll="0"/>
    <pivotField showAll="0"/>
    <pivotField showAll="0"/>
    <pivotField numFmtId="168" showAll="0"/>
    <pivotField showAll="0"/>
    <pivotField showAll="0"/>
    <pivotField showAll="0"/>
    <pivotField numFmtId="168" showAll="0"/>
    <pivotField showAll="0"/>
    <pivotField numFmtId="168" showAll="0"/>
    <pivotField numFmtId="168"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R549"/>
  <sheetViews>
    <sheetView tabSelected="1" zoomScale="75" zoomScaleNormal="75" workbookViewId="0">
      <selection activeCell="E15" sqref="E15"/>
    </sheetView>
  </sheetViews>
  <sheetFormatPr baseColWidth="10" defaultColWidth="12.625" defaultRowHeight="18"/>
  <cols>
    <col min="1" max="1" width="8" style="23" customWidth="1"/>
    <col min="2" max="2" width="14.375" style="24" customWidth="1"/>
    <col min="3" max="3" width="25.125" style="1" customWidth="1"/>
    <col min="4" max="4" width="27.875" style="1" customWidth="1"/>
    <col min="5" max="5" width="40.375" style="25" customWidth="1"/>
    <col min="6" max="6" width="44.75" style="26" customWidth="1"/>
    <col min="7" max="7" width="28" style="26" customWidth="1"/>
    <col min="8" max="8" width="28.25" style="26" customWidth="1"/>
    <col min="9" max="9" width="21.75" style="26" customWidth="1"/>
    <col min="10" max="10" width="37.625" style="25" customWidth="1"/>
    <col min="11" max="11" width="21.625" style="27" customWidth="1"/>
    <col min="12" max="12" width="19" style="27" customWidth="1"/>
    <col min="13" max="13" width="18.625" style="28" customWidth="1"/>
    <col min="14" max="14" width="24.5" style="1" customWidth="1"/>
    <col min="15" max="15" width="25.875" style="28" customWidth="1"/>
    <col min="16" max="17" width="25.875" style="27" customWidth="1"/>
    <col min="18" max="18" width="24" style="29" customWidth="1"/>
    <col min="19" max="19" width="28.75" style="23" customWidth="1"/>
    <col min="20" max="20" width="24.5" style="23" customWidth="1"/>
    <col min="21" max="21" width="22.75" style="30" customWidth="1"/>
    <col min="22" max="22" width="21.5" style="31" customWidth="1"/>
    <col min="23" max="23" width="24.75" style="1" customWidth="1"/>
    <col min="24" max="24" width="20.25" style="32" customWidth="1"/>
    <col min="25" max="25" width="18.625" style="31" customWidth="1"/>
    <col min="26" max="26" width="18.875" style="33" customWidth="1"/>
    <col min="27" max="27" width="18.625" style="1" customWidth="1"/>
    <col min="28" max="28" width="21.75" style="1" customWidth="1"/>
    <col min="29" max="29" width="32.375" style="34" customWidth="1"/>
    <col min="30" max="30" width="25.625" style="35" customWidth="1"/>
    <col min="31" max="31" width="27.375" style="31" bestFit="1" customWidth="1"/>
    <col min="32" max="32" width="25.625" style="32" customWidth="1"/>
    <col min="33" max="33" width="28" style="36" bestFit="1" customWidth="1"/>
    <col min="34" max="34" width="35.125" style="1" customWidth="1"/>
    <col min="35" max="35" width="27.375" style="37" bestFit="1" customWidth="1"/>
    <col min="36" max="36" width="28.5" style="38" bestFit="1" customWidth="1"/>
    <col min="37" max="37" width="25.625" style="39" customWidth="1"/>
    <col min="38" max="38" width="22.25" style="25" bestFit="1" customWidth="1"/>
    <col min="39" max="39" width="39.25" style="25" bestFit="1" customWidth="1"/>
    <col min="40" max="40" width="27" style="1" customWidth="1"/>
    <col min="41" max="41" width="27.75" style="36" customWidth="1"/>
    <col min="42" max="42" width="32" style="36" customWidth="1"/>
    <col min="43" max="43" width="25.625" style="1" customWidth="1"/>
    <col min="44" max="44" width="31.125" style="1" bestFit="1" customWidth="1"/>
    <col min="45" max="16384" width="12.625" style="1"/>
  </cols>
  <sheetData>
    <row r="1" spans="1:44" ht="32.25" customHeight="1">
      <c r="A1" s="52"/>
      <c r="B1" s="53"/>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6"/>
      <c r="AQ1" s="61" t="s">
        <v>0</v>
      </c>
      <c r="AR1" s="62"/>
    </row>
    <row r="2" spans="1:44" ht="47.25" customHeight="1">
      <c r="A2" s="53"/>
      <c r="B2" s="53"/>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8"/>
      <c r="AQ2" s="61" t="s">
        <v>1</v>
      </c>
      <c r="AR2" s="62"/>
    </row>
    <row r="3" spans="1:44" ht="38.25" customHeight="1">
      <c r="A3" s="54"/>
      <c r="B3" s="54"/>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60"/>
      <c r="AQ3" s="61" t="s">
        <v>2</v>
      </c>
      <c r="AR3" s="62"/>
    </row>
    <row r="4" spans="1:44">
      <c r="A4" s="63"/>
      <c r="B4" s="63"/>
      <c r="C4" s="63"/>
      <c r="D4" s="63"/>
      <c r="E4" s="63"/>
      <c r="F4" s="63"/>
      <c r="G4" s="63"/>
      <c r="H4" s="63"/>
      <c r="I4" s="63"/>
      <c r="J4" s="63"/>
      <c r="K4" s="63"/>
      <c r="L4" s="63"/>
      <c r="M4" s="63"/>
      <c r="N4" s="63"/>
      <c r="O4" s="63"/>
      <c r="P4" s="63"/>
      <c r="Q4" s="63"/>
      <c r="R4" s="63"/>
      <c r="S4" s="63"/>
      <c r="T4" s="64"/>
      <c r="U4" s="64"/>
      <c r="V4" s="64"/>
      <c r="W4" s="64"/>
      <c r="X4" s="64"/>
      <c r="Y4" s="64"/>
      <c r="Z4" s="64"/>
      <c r="AA4" s="64"/>
      <c r="AB4" s="64"/>
      <c r="AC4" s="64"/>
      <c r="AD4" s="64"/>
      <c r="AE4" s="64"/>
      <c r="AF4" s="64"/>
      <c r="AG4" s="64"/>
      <c r="AH4" s="64"/>
      <c r="AI4" s="64"/>
      <c r="AJ4" s="64"/>
      <c r="AK4" s="64"/>
      <c r="AL4" s="64"/>
      <c r="AM4" s="64"/>
      <c r="AN4" s="64"/>
      <c r="AO4" s="64"/>
      <c r="AP4" s="64"/>
      <c r="AQ4" s="64"/>
      <c r="AR4" s="64"/>
    </row>
    <row r="5" spans="1:44" s="3" customFormat="1">
      <c r="A5" s="49" t="s">
        <v>3</v>
      </c>
      <c r="B5" s="50"/>
      <c r="C5" s="50"/>
      <c r="D5" s="50"/>
      <c r="E5" s="50"/>
      <c r="F5" s="50"/>
      <c r="G5" s="50"/>
      <c r="H5" s="50"/>
      <c r="I5" s="50"/>
      <c r="J5" s="50"/>
      <c r="K5" s="50"/>
      <c r="L5" s="50"/>
      <c r="M5" s="50"/>
      <c r="N5" s="50"/>
      <c r="O5" s="50"/>
      <c r="P5" s="50"/>
      <c r="Q5" s="50"/>
      <c r="R5" s="50"/>
      <c r="S5" s="50"/>
      <c r="T5" s="2"/>
      <c r="U5" s="51" t="s">
        <v>4</v>
      </c>
      <c r="V5" s="51"/>
      <c r="W5" s="51"/>
      <c r="X5" s="51"/>
      <c r="Y5" s="51"/>
      <c r="Z5" s="51"/>
      <c r="AA5" s="51"/>
      <c r="AB5" s="51"/>
      <c r="AC5" s="51"/>
      <c r="AD5" s="51"/>
      <c r="AE5" s="51"/>
      <c r="AF5" s="51"/>
      <c r="AG5" s="51"/>
      <c r="AH5" s="51"/>
      <c r="AI5" s="51"/>
      <c r="AJ5" s="51"/>
      <c r="AK5" s="51"/>
      <c r="AL5" s="51"/>
      <c r="AM5" s="51"/>
      <c r="AN5" s="51"/>
      <c r="AO5" s="51"/>
      <c r="AP5" s="51"/>
      <c r="AQ5" s="51"/>
      <c r="AR5" s="51"/>
    </row>
    <row r="6" spans="1:44">
      <c r="A6" s="4">
        <v>1</v>
      </c>
      <c r="B6" s="4">
        <v>2</v>
      </c>
      <c r="C6" s="4">
        <v>3</v>
      </c>
      <c r="D6" s="4">
        <v>4</v>
      </c>
      <c r="E6" s="4">
        <v>5</v>
      </c>
      <c r="F6" s="4">
        <v>6</v>
      </c>
      <c r="G6" s="4">
        <v>7</v>
      </c>
      <c r="H6" s="4">
        <v>8</v>
      </c>
      <c r="I6" s="4">
        <v>9</v>
      </c>
      <c r="J6" s="4">
        <v>10</v>
      </c>
      <c r="K6" s="4">
        <v>11</v>
      </c>
      <c r="L6" s="4">
        <v>12</v>
      </c>
      <c r="M6" s="5">
        <v>13</v>
      </c>
      <c r="N6" s="4">
        <v>14</v>
      </c>
      <c r="O6" s="5">
        <v>15</v>
      </c>
      <c r="P6" s="4">
        <v>16</v>
      </c>
      <c r="Q6" s="4">
        <v>17</v>
      </c>
      <c r="R6" s="4">
        <v>18</v>
      </c>
      <c r="S6" s="4">
        <v>19</v>
      </c>
      <c r="T6" s="4">
        <v>20</v>
      </c>
      <c r="U6" s="4">
        <v>21</v>
      </c>
      <c r="V6" s="4">
        <v>22</v>
      </c>
      <c r="W6" s="4">
        <v>23</v>
      </c>
      <c r="X6" s="4">
        <v>24</v>
      </c>
      <c r="Y6" s="4">
        <v>25</v>
      </c>
      <c r="Z6" s="4">
        <v>26</v>
      </c>
      <c r="AA6" s="4">
        <v>27</v>
      </c>
      <c r="AB6" s="4">
        <v>28</v>
      </c>
      <c r="AC6" s="4">
        <v>29</v>
      </c>
      <c r="AD6" s="4">
        <v>30</v>
      </c>
      <c r="AE6" s="4">
        <v>31</v>
      </c>
      <c r="AF6" s="4">
        <v>32</v>
      </c>
      <c r="AG6" s="4">
        <v>33</v>
      </c>
      <c r="AH6" s="4">
        <v>34</v>
      </c>
      <c r="AI6" s="4">
        <v>35</v>
      </c>
      <c r="AJ6" s="4">
        <v>36</v>
      </c>
      <c r="AK6" s="4">
        <v>37</v>
      </c>
      <c r="AL6" s="4">
        <v>38</v>
      </c>
      <c r="AM6" s="4">
        <v>39</v>
      </c>
      <c r="AN6" s="4">
        <v>40</v>
      </c>
      <c r="AO6" s="4">
        <v>41</v>
      </c>
      <c r="AP6" s="4">
        <v>42</v>
      </c>
      <c r="AQ6" s="4">
        <v>43</v>
      </c>
      <c r="AR6" s="4">
        <v>44</v>
      </c>
    </row>
    <row r="7" spans="1:44" s="15" customFormat="1" ht="40.5" customHeight="1">
      <c r="A7" s="6" t="s">
        <v>5</v>
      </c>
      <c r="B7" s="6" t="s">
        <v>6</v>
      </c>
      <c r="C7" s="6" t="s">
        <v>7</v>
      </c>
      <c r="D7" s="6" t="s">
        <v>8</v>
      </c>
      <c r="E7" s="6" t="s">
        <v>9</v>
      </c>
      <c r="F7" s="6" t="s">
        <v>10</v>
      </c>
      <c r="G7" s="6" t="s">
        <v>11</v>
      </c>
      <c r="H7" s="6" t="s">
        <v>12</v>
      </c>
      <c r="I7" s="6" t="s">
        <v>13</v>
      </c>
      <c r="J7" s="6" t="s">
        <v>14</v>
      </c>
      <c r="K7" s="6" t="s">
        <v>15</v>
      </c>
      <c r="L7" s="7" t="s">
        <v>16</v>
      </c>
      <c r="M7" s="8" t="s">
        <v>17</v>
      </c>
      <c r="N7" s="6" t="s">
        <v>18</v>
      </c>
      <c r="O7" s="8" t="s">
        <v>19</v>
      </c>
      <c r="P7" s="7" t="s">
        <v>20</v>
      </c>
      <c r="Q7" s="7" t="s">
        <v>21</v>
      </c>
      <c r="R7" s="6" t="s">
        <v>22</v>
      </c>
      <c r="S7" s="6" t="s">
        <v>23</v>
      </c>
      <c r="T7" s="6" t="s">
        <v>24</v>
      </c>
      <c r="U7" s="9" t="s">
        <v>25</v>
      </c>
      <c r="V7" s="10" t="s">
        <v>26</v>
      </c>
      <c r="W7" s="9" t="s">
        <v>27</v>
      </c>
      <c r="X7" s="9" t="s">
        <v>28</v>
      </c>
      <c r="Y7" s="11" t="s">
        <v>29</v>
      </c>
      <c r="Z7" s="9" t="s">
        <v>30</v>
      </c>
      <c r="AA7" s="9" t="s">
        <v>31</v>
      </c>
      <c r="AB7" s="12" t="s">
        <v>32</v>
      </c>
      <c r="AC7" s="10" t="s">
        <v>33</v>
      </c>
      <c r="AD7" s="10" t="s">
        <v>34</v>
      </c>
      <c r="AE7" s="11" t="s">
        <v>35</v>
      </c>
      <c r="AF7" s="13" t="s">
        <v>36</v>
      </c>
      <c r="AG7" s="9" t="s">
        <v>37</v>
      </c>
      <c r="AH7" s="10" t="s">
        <v>38</v>
      </c>
      <c r="AI7" s="11" t="s">
        <v>39</v>
      </c>
      <c r="AJ7" s="14" t="s">
        <v>40</v>
      </c>
      <c r="AK7" s="9" t="s">
        <v>41</v>
      </c>
      <c r="AL7" s="9" t="s">
        <v>42</v>
      </c>
      <c r="AM7" s="9" t="s">
        <v>43</v>
      </c>
      <c r="AN7" s="9" t="s">
        <v>44</v>
      </c>
      <c r="AO7" s="9" t="s">
        <v>45</v>
      </c>
      <c r="AP7" s="9" t="s">
        <v>46</v>
      </c>
      <c r="AQ7" s="9" t="s">
        <v>47</v>
      </c>
      <c r="AR7" s="9" t="s">
        <v>48</v>
      </c>
    </row>
    <row r="8" spans="1:44" s="78" customFormat="1" ht="15.75" customHeight="1">
      <c r="A8" s="79">
        <v>1</v>
      </c>
      <c r="B8" s="97" t="s">
        <v>49</v>
      </c>
      <c r="C8" s="80" t="s">
        <v>50</v>
      </c>
      <c r="D8" s="80" t="s">
        <v>51</v>
      </c>
      <c r="E8" s="80" t="s">
        <v>52</v>
      </c>
      <c r="F8" s="80" t="s">
        <v>53</v>
      </c>
      <c r="G8" s="80" t="s">
        <v>54</v>
      </c>
      <c r="H8" s="80" t="s">
        <v>55</v>
      </c>
      <c r="I8" s="80" t="s">
        <v>56</v>
      </c>
      <c r="J8" s="80" t="s">
        <v>57</v>
      </c>
      <c r="K8" s="79" t="s">
        <v>58</v>
      </c>
      <c r="L8" s="79">
        <v>80111607</v>
      </c>
      <c r="M8" s="19">
        <v>5930000</v>
      </c>
      <c r="N8" s="79" t="s">
        <v>59</v>
      </c>
      <c r="O8" s="19">
        <v>26289667</v>
      </c>
      <c r="P8" s="79" t="s">
        <v>60</v>
      </c>
      <c r="Q8" s="79" t="s">
        <v>60</v>
      </c>
      <c r="R8" s="79" t="s">
        <v>61</v>
      </c>
      <c r="S8" s="79" t="s">
        <v>62</v>
      </c>
      <c r="T8" s="98" t="s">
        <v>61</v>
      </c>
      <c r="U8" s="16">
        <v>45489</v>
      </c>
      <c r="V8" s="65">
        <v>202414000058763</v>
      </c>
      <c r="W8" s="66" t="s">
        <v>63</v>
      </c>
      <c r="X8" s="67" t="s">
        <v>64</v>
      </c>
      <c r="Y8" s="68">
        <v>45504</v>
      </c>
      <c r="Z8" s="69" t="s">
        <v>65</v>
      </c>
      <c r="AA8" s="68">
        <v>45504</v>
      </c>
      <c r="AB8" s="70">
        <v>26289667</v>
      </c>
      <c r="AC8" s="71">
        <f>O8-AB8</f>
        <v>0</v>
      </c>
      <c r="AD8" s="72"/>
      <c r="AE8" s="16"/>
      <c r="AF8" s="99"/>
      <c r="AG8" s="73">
        <f>AB8-AF8</f>
        <v>26289667</v>
      </c>
      <c r="AH8" s="74"/>
      <c r="AI8" s="65"/>
      <c r="AJ8" s="75"/>
      <c r="AK8" s="17">
        <f>AF8-AJ8</f>
        <v>0</v>
      </c>
      <c r="AL8" s="76"/>
      <c r="AM8" s="17">
        <f>AJ8-AL8</f>
        <v>0</v>
      </c>
      <c r="AN8" s="17">
        <f>O8-AJ8</f>
        <v>26289667</v>
      </c>
      <c r="AO8" s="18"/>
      <c r="AP8" s="77"/>
      <c r="AQ8" s="77"/>
      <c r="AR8" s="77"/>
    </row>
    <row r="9" spans="1:44" s="78" customFormat="1" ht="15.75" customHeight="1">
      <c r="A9" s="79">
        <v>2</v>
      </c>
      <c r="B9" s="97" t="s">
        <v>66</v>
      </c>
      <c r="C9" s="80" t="s">
        <v>50</v>
      </c>
      <c r="D9" s="80" t="s">
        <v>51</v>
      </c>
      <c r="E9" s="80" t="s">
        <v>52</v>
      </c>
      <c r="F9" s="80" t="s">
        <v>53</v>
      </c>
      <c r="G9" s="80" t="s">
        <v>54</v>
      </c>
      <c r="H9" s="80" t="s">
        <v>67</v>
      </c>
      <c r="I9" s="80" t="s">
        <v>56</v>
      </c>
      <c r="J9" s="80" t="s">
        <v>68</v>
      </c>
      <c r="K9" s="79" t="s">
        <v>58</v>
      </c>
      <c r="L9" s="79">
        <v>80111617</v>
      </c>
      <c r="M9" s="19">
        <v>6935000</v>
      </c>
      <c r="N9" s="79" t="s">
        <v>59</v>
      </c>
      <c r="O9" s="19">
        <v>30745167</v>
      </c>
      <c r="P9" s="79" t="s">
        <v>60</v>
      </c>
      <c r="Q9" s="79" t="s">
        <v>60</v>
      </c>
      <c r="R9" s="79" t="s">
        <v>61</v>
      </c>
      <c r="S9" s="79" t="s">
        <v>62</v>
      </c>
      <c r="T9" s="98" t="s">
        <v>61</v>
      </c>
      <c r="U9" s="16">
        <v>45489</v>
      </c>
      <c r="V9" s="65">
        <v>202414000058763</v>
      </c>
      <c r="W9" s="66" t="s">
        <v>63</v>
      </c>
      <c r="X9" s="67" t="s">
        <v>64</v>
      </c>
      <c r="Y9" s="68">
        <v>45504</v>
      </c>
      <c r="Z9" s="69" t="s">
        <v>69</v>
      </c>
      <c r="AA9" s="68">
        <v>45504</v>
      </c>
      <c r="AB9" s="70">
        <v>30745167</v>
      </c>
      <c r="AC9" s="71">
        <f t="shared" ref="AC9:AC72" si="0">O9-AB9</f>
        <v>0</v>
      </c>
      <c r="AD9" s="72"/>
      <c r="AE9" s="16"/>
      <c r="AF9" s="99"/>
      <c r="AG9" s="73">
        <f t="shared" ref="AG9:AG72" si="1">AB9-AF9</f>
        <v>30745167</v>
      </c>
      <c r="AH9" s="74"/>
      <c r="AI9" s="65"/>
      <c r="AJ9" s="75"/>
      <c r="AK9" s="17">
        <f t="shared" ref="AK9:AK72" si="2">AF9-AJ9</f>
        <v>0</v>
      </c>
      <c r="AL9" s="76"/>
      <c r="AM9" s="17">
        <f t="shared" ref="AM9:AM72" si="3">AJ9-AL9</f>
        <v>0</v>
      </c>
      <c r="AN9" s="17">
        <f t="shared" ref="AN9:AN72" si="4">O9-AJ9</f>
        <v>30745167</v>
      </c>
      <c r="AO9" s="19"/>
      <c r="AP9" s="79"/>
      <c r="AQ9" s="79"/>
      <c r="AR9" s="79"/>
    </row>
    <row r="10" spans="1:44" s="78" customFormat="1" ht="15.75" customHeight="1">
      <c r="A10" s="79">
        <v>3</v>
      </c>
      <c r="B10" s="97" t="s">
        <v>70</v>
      </c>
      <c r="C10" s="80" t="s">
        <v>50</v>
      </c>
      <c r="D10" s="80" t="s">
        <v>51</v>
      </c>
      <c r="E10" s="80" t="s">
        <v>52</v>
      </c>
      <c r="F10" s="80" t="s">
        <v>53</v>
      </c>
      <c r="G10" s="80" t="s">
        <v>54</v>
      </c>
      <c r="H10" s="80" t="s">
        <v>71</v>
      </c>
      <c r="I10" s="80" t="s">
        <v>56</v>
      </c>
      <c r="J10" s="80" t="s">
        <v>68</v>
      </c>
      <c r="K10" s="79" t="s">
        <v>58</v>
      </c>
      <c r="L10" s="79">
        <v>81101500</v>
      </c>
      <c r="M10" s="19">
        <v>5507000</v>
      </c>
      <c r="N10" s="79" t="s">
        <v>72</v>
      </c>
      <c r="O10" s="19">
        <v>13033233</v>
      </c>
      <c r="P10" s="79" t="s">
        <v>73</v>
      </c>
      <c r="Q10" s="79" t="s">
        <v>73</v>
      </c>
      <c r="R10" s="79" t="s">
        <v>61</v>
      </c>
      <c r="S10" s="79" t="s">
        <v>62</v>
      </c>
      <c r="T10" s="98" t="s">
        <v>61</v>
      </c>
      <c r="U10" s="16">
        <v>45489</v>
      </c>
      <c r="V10" s="65">
        <v>202414000058763</v>
      </c>
      <c r="W10" s="66" t="s">
        <v>63</v>
      </c>
      <c r="X10" s="67" t="s">
        <v>64</v>
      </c>
      <c r="Y10" s="68">
        <v>45504</v>
      </c>
      <c r="Z10" s="69" t="s">
        <v>74</v>
      </c>
      <c r="AA10" s="68">
        <v>45504</v>
      </c>
      <c r="AB10" s="70">
        <v>13033233</v>
      </c>
      <c r="AC10" s="71">
        <f t="shared" si="0"/>
        <v>0</v>
      </c>
      <c r="AD10" s="72"/>
      <c r="AE10" s="16"/>
      <c r="AF10" s="99"/>
      <c r="AG10" s="73">
        <f t="shared" si="1"/>
        <v>13033233</v>
      </c>
      <c r="AH10" s="74"/>
      <c r="AI10" s="65"/>
      <c r="AJ10" s="75"/>
      <c r="AK10" s="17">
        <f t="shared" si="2"/>
        <v>0</v>
      </c>
      <c r="AL10" s="76"/>
      <c r="AM10" s="17">
        <f t="shared" si="3"/>
        <v>0</v>
      </c>
      <c r="AN10" s="17">
        <f t="shared" si="4"/>
        <v>13033233</v>
      </c>
      <c r="AO10" s="19"/>
      <c r="AP10" s="79"/>
      <c r="AQ10" s="79"/>
      <c r="AR10" s="79"/>
    </row>
    <row r="11" spans="1:44" s="78" customFormat="1" ht="15.75" customHeight="1">
      <c r="A11" s="79">
        <v>4</v>
      </c>
      <c r="B11" s="97" t="s">
        <v>75</v>
      </c>
      <c r="C11" s="80" t="s">
        <v>50</v>
      </c>
      <c r="D11" s="80" t="s">
        <v>51</v>
      </c>
      <c r="E11" s="80" t="s">
        <v>52</v>
      </c>
      <c r="F11" s="80" t="s">
        <v>53</v>
      </c>
      <c r="G11" s="80" t="s">
        <v>54</v>
      </c>
      <c r="H11" s="80" t="s">
        <v>55</v>
      </c>
      <c r="I11" s="80" t="s">
        <v>56</v>
      </c>
      <c r="J11" s="80" t="s">
        <v>76</v>
      </c>
      <c r="K11" s="79" t="s">
        <v>58</v>
      </c>
      <c r="L11" s="79">
        <v>80111607</v>
      </c>
      <c r="M11" s="19">
        <v>8712000</v>
      </c>
      <c r="N11" s="79" t="s">
        <v>77</v>
      </c>
      <c r="O11" s="19">
        <v>43321705</v>
      </c>
      <c r="P11" s="79" t="s">
        <v>60</v>
      </c>
      <c r="Q11" s="79" t="s">
        <v>60</v>
      </c>
      <c r="R11" s="79" t="s">
        <v>61</v>
      </c>
      <c r="S11" s="79" t="s">
        <v>62</v>
      </c>
      <c r="T11" s="98" t="s">
        <v>61</v>
      </c>
      <c r="U11" s="16">
        <v>45492</v>
      </c>
      <c r="V11" s="65">
        <v>202414000059743</v>
      </c>
      <c r="W11" s="66" t="s">
        <v>63</v>
      </c>
      <c r="X11" s="67" t="s">
        <v>64</v>
      </c>
      <c r="Y11" s="68">
        <v>45499</v>
      </c>
      <c r="Z11" s="69" t="s">
        <v>78</v>
      </c>
      <c r="AA11" s="68">
        <v>45499</v>
      </c>
      <c r="AB11" s="70">
        <v>43321705</v>
      </c>
      <c r="AC11" s="71">
        <f t="shared" si="0"/>
        <v>0</v>
      </c>
      <c r="AD11" s="72">
        <v>1335</v>
      </c>
      <c r="AE11" s="16">
        <v>45504</v>
      </c>
      <c r="AF11" s="99">
        <v>43321705</v>
      </c>
      <c r="AG11" s="73">
        <f t="shared" si="1"/>
        <v>0</v>
      </c>
      <c r="AH11" s="74"/>
      <c r="AI11" s="65"/>
      <c r="AJ11" s="75"/>
      <c r="AK11" s="17">
        <f t="shared" si="2"/>
        <v>43321705</v>
      </c>
      <c r="AL11" s="76"/>
      <c r="AM11" s="17">
        <f t="shared" si="3"/>
        <v>0</v>
      </c>
      <c r="AN11" s="17">
        <f t="shared" si="4"/>
        <v>43321705</v>
      </c>
      <c r="AO11" s="19"/>
      <c r="AP11" s="79"/>
      <c r="AQ11" s="79"/>
      <c r="AR11" s="79"/>
    </row>
    <row r="12" spans="1:44" s="78" customFormat="1" ht="15.75" customHeight="1">
      <c r="A12" s="79">
        <v>5</v>
      </c>
      <c r="B12" s="97" t="s">
        <v>79</v>
      </c>
      <c r="C12" s="80" t="s">
        <v>50</v>
      </c>
      <c r="D12" s="80" t="s">
        <v>51</v>
      </c>
      <c r="E12" s="80" t="s">
        <v>52</v>
      </c>
      <c r="F12" s="80" t="s">
        <v>53</v>
      </c>
      <c r="G12" s="80" t="s">
        <v>54</v>
      </c>
      <c r="H12" s="80" t="s">
        <v>71</v>
      </c>
      <c r="I12" s="80" t="s">
        <v>56</v>
      </c>
      <c r="J12" s="80" t="s">
        <v>80</v>
      </c>
      <c r="K12" s="79" t="s">
        <v>58</v>
      </c>
      <c r="L12" s="79">
        <v>81101500</v>
      </c>
      <c r="M12" s="19">
        <v>5930000</v>
      </c>
      <c r="N12" s="79" t="s">
        <v>81</v>
      </c>
      <c r="O12" s="19">
        <v>27278000</v>
      </c>
      <c r="P12" s="79" t="s">
        <v>60</v>
      </c>
      <c r="Q12" s="79" t="s">
        <v>60</v>
      </c>
      <c r="R12" s="79" t="s">
        <v>61</v>
      </c>
      <c r="S12" s="79" t="s">
        <v>62</v>
      </c>
      <c r="T12" s="98" t="s">
        <v>61</v>
      </c>
      <c r="U12" s="16">
        <v>45489</v>
      </c>
      <c r="V12" s="65">
        <v>202414000058763</v>
      </c>
      <c r="W12" s="66" t="s">
        <v>63</v>
      </c>
      <c r="X12" s="67" t="s">
        <v>64</v>
      </c>
      <c r="Y12" s="68">
        <v>45504</v>
      </c>
      <c r="Z12" s="69" t="s">
        <v>82</v>
      </c>
      <c r="AA12" s="68">
        <v>45504</v>
      </c>
      <c r="AB12" s="70">
        <v>27278000</v>
      </c>
      <c r="AC12" s="71">
        <f t="shared" si="0"/>
        <v>0</v>
      </c>
      <c r="AD12" s="72"/>
      <c r="AE12" s="16"/>
      <c r="AF12" s="99"/>
      <c r="AG12" s="73">
        <f t="shared" si="1"/>
        <v>27278000</v>
      </c>
      <c r="AH12" s="74"/>
      <c r="AI12" s="65"/>
      <c r="AJ12" s="75"/>
      <c r="AK12" s="17">
        <f t="shared" si="2"/>
        <v>0</v>
      </c>
      <c r="AL12" s="76"/>
      <c r="AM12" s="17">
        <f t="shared" si="3"/>
        <v>0</v>
      </c>
      <c r="AN12" s="17">
        <f t="shared" si="4"/>
        <v>27278000</v>
      </c>
      <c r="AO12" s="19"/>
      <c r="AP12" s="79"/>
      <c r="AQ12" s="79"/>
      <c r="AR12" s="79"/>
    </row>
    <row r="13" spans="1:44" s="78" customFormat="1" ht="15.75" customHeight="1">
      <c r="A13" s="79">
        <v>6</v>
      </c>
      <c r="B13" s="97" t="s">
        <v>83</v>
      </c>
      <c r="C13" s="80" t="s">
        <v>50</v>
      </c>
      <c r="D13" s="80" t="s">
        <v>51</v>
      </c>
      <c r="E13" s="80" t="s">
        <v>52</v>
      </c>
      <c r="F13" s="80" t="s">
        <v>53</v>
      </c>
      <c r="G13" s="80" t="s">
        <v>54</v>
      </c>
      <c r="H13" s="80" t="s">
        <v>71</v>
      </c>
      <c r="I13" s="80" t="s">
        <v>56</v>
      </c>
      <c r="J13" s="80" t="s">
        <v>84</v>
      </c>
      <c r="K13" s="79" t="s">
        <v>58</v>
      </c>
      <c r="L13" s="79">
        <v>81101500</v>
      </c>
      <c r="M13" s="19">
        <v>8712000</v>
      </c>
      <c r="N13" s="79" t="s">
        <v>85</v>
      </c>
      <c r="O13" s="19">
        <v>42688800</v>
      </c>
      <c r="P13" s="79" t="s">
        <v>60</v>
      </c>
      <c r="Q13" s="79" t="s">
        <v>60</v>
      </c>
      <c r="R13" s="79" t="s">
        <v>61</v>
      </c>
      <c r="S13" s="79" t="s">
        <v>62</v>
      </c>
      <c r="T13" s="98" t="s">
        <v>61</v>
      </c>
      <c r="U13" s="16">
        <v>45489</v>
      </c>
      <c r="V13" s="65">
        <v>202414000058763</v>
      </c>
      <c r="W13" s="66" t="s">
        <v>63</v>
      </c>
      <c r="X13" s="67" t="s">
        <v>64</v>
      </c>
      <c r="Y13" s="68">
        <v>45504</v>
      </c>
      <c r="Z13" s="69" t="s">
        <v>86</v>
      </c>
      <c r="AA13" s="68">
        <v>45504</v>
      </c>
      <c r="AB13" s="70">
        <v>42688800</v>
      </c>
      <c r="AC13" s="71">
        <f t="shared" si="0"/>
        <v>0</v>
      </c>
      <c r="AD13" s="72"/>
      <c r="AE13" s="16"/>
      <c r="AF13" s="99"/>
      <c r="AG13" s="73">
        <f t="shared" si="1"/>
        <v>42688800</v>
      </c>
      <c r="AH13" s="74"/>
      <c r="AI13" s="65"/>
      <c r="AJ13" s="75"/>
      <c r="AK13" s="17">
        <f t="shared" si="2"/>
        <v>0</v>
      </c>
      <c r="AL13" s="76"/>
      <c r="AM13" s="17">
        <f t="shared" si="3"/>
        <v>0</v>
      </c>
      <c r="AN13" s="17">
        <f t="shared" si="4"/>
        <v>42688800</v>
      </c>
      <c r="AO13" s="19"/>
      <c r="AP13" s="79"/>
      <c r="AQ13" s="79"/>
      <c r="AR13" s="79"/>
    </row>
    <row r="14" spans="1:44" s="78" customFormat="1" ht="15.75" customHeight="1">
      <c r="A14" s="79">
        <v>7</v>
      </c>
      <c r="B14" s="97" t="s">
        <v>87</v>
      </c>
      <c r="C14" s="80" t="s">
        <v>50</v>
      </c>
      <c r="D14" s="80" t="s">
        <v>51</v>
      </c>
      <c r="E14" s="80" t="s">
        <v>52</v>
      </c>
      <c r="F14" s="80" t="s">
        <v>53</v>
      </c>
      <c r="G14" s="80" t="s">
        <v>54</v>
      </c>
      <c r="H14" s="80" t="s">
        <v>55</v>
      </c>
      <c r="I14" s="80" t="s">
        <v>56</v>
      </c>
      <c r="J14" s="80" t="s">
        <v>88</v>
      </c>
      <c r="K14" s="79" t="s">
        <v>58</v>
      </c>
      <c r="L14" s="79">
        <v>80111607</v>
      </c>
      <c r="M14" s="19">
        <v>8553000</v>
      </c>
      <c r="N14" s="79" t="s">
        <v>81</v>
      </c>
      <c r="O14" s="19">
        <v>39058700</v>
      </c>
      <c r="P14" s="79" t="s">
        <v>60</v>
      </c>
      <c r="Q14" s="79" t="s">
        <v>60</v>
      </c>
      <c r="R14" s="79" t="s">
        <v>61</v>
      </c>
      <c r="S14" s="79" t="s">
        <v>62</v>
      </c>
      <c r="T14" s="98" t="s">
        <v>61</v>
      </c>
      <c r="U14" s="16">
        <v>45489</v>
      </c>
      <c r="V14" s="65">
        <v>202414000058763</v>
      </c>
      <c r="W14" s="66" t="s">
        <v>63</v>
      </c>
      <c r="X14" s="67" t="s">
        <v>64</v>
      </c>
      <c r="Y14" s="68">
        <v>45504</v>
      </c>
      <c r="Z14" s="69" t="s">
        <v>89</v>
      </c>
      <c r="AA14" s="68">
        <v>45504</v>
      </c>
      <c r="AB14" s="70">
        <v>39058700</v>
      </c>
      <c r="AC14" s="71">
        <f t="shared" si="0"/>
        <v>0</v>
      </c>
      <c r="AD14" s="72"/>
      <c r="AE14" s="16"/>
      <c r="AF14" s="99"/>
      <c r="AG14" s="73">
        <f t="shared" si="1"/>
        <v>39058700</v>
      </c>
      <c r="AH14" s="74"/>
      <c r="AI14" s="65"/>
      <c r="AJ14" s="75"/>
      <c r="AK14" s="17">
        <f t="shared" si="2"/>
        <v>0</v>
      </c>
      <c r="AL14" s="76"/>
      <c r="AM14" s="17">
        <f t="shared" si="3"/>
        <v>0</v>
      </c>
      <c r="AN14" s="17">
        <f t="shared" si="4"/>
        <v>39058700</v>
      </c>
      <c r="AO14" s="19"/>
      <c r="AP14" s="79"/>
      <c r="AQ14" s="79"/>
      <c r="AR14" s="79"/>
    </row>
    <row r="15" spans="1:44" s="78" customFormat="1" ht="15.75" customHeight="1">
      <c r="A15" s="79">
        <v>8</v>
      </c>
      <c r="B15" s="97" t="s">
        <v>90</v>
      </c>
      <c r="C15" s="80" t="s">
        <v>50</v>
      </c>
      <c r="D15" s="80" t="s">
        <v>51</v>
      </c>
      <c r="E15" s="80" t="s">
        <v>52</v>
      </c>
      <c r="F15" s="80" t="s">
        <v>53</v>
      </c>
      <c r="G15" s="80" t="s">
        <v>54</v>
      </c>
      <c r="H15" s="80" t="s">
        <v>91</v>
      </c>
      <c r="I15" s="80" t="s">
        <v>56</v>
      </c>
      <c r="J15" s="80" t="s">
        <v>92</v>
      </c>
      <c r="K15" s="79" t="s">
        <v>58</v>
      </c>
      <c r="L15" s="79">
        <v>80111600</v>
      </c>
      <c r="M15" s="19">
        <v>5507000</v>
      </c>
      <c r="N15" s="79" t="s">
        <v>93</v>
      </c>
      <c r="O15" s="19">
        <v>28452833</v>
      </c>
      <c r="P15" s="79" t="s">
        <v>94</v>
      </c>
      <c r="Q15" s="79" t="s">
        <v>60</v>
      </c>
      <c r="R15" s="79" t="s">
        <v>61</v>
      </c>
      <c r="S15" s="79" t="s">
        <v>62</v>
      </c>
      <c r="T15" s="98" t="s">
        <v>61</v>
      </c>
      <c r="U15" s="16">
        <v>45489</v>
      </c>
      <c r="V15" s="65">
        <v>202414000058763</v>
      </c>
      <c r="W15" s="66" t="s">
        <v>63</v>
      </c>
      <c r="X15" s="67" t="s">
        <v>64</v>
      </c>
      <c r="Y15" s="68">
        <v>45504</v>
      </c>
      <c r="Z15" s="69" t="s">
        <v>95</v>
      </c>
      <c r="AA15" s="68">
        <v>45504</v>
      </c>
      <c r="AB15" s="70">
        <v>28452833</v>
      </c>
      <c r="AC15" s="71">
        <f t="shared" si="0"/>
        <v>0</v>
      </c>
      <c r="AD15" s="72"/>
      <c r="AE15" s="16"/>
      <c r="AF15" s="99"/>
      <c r="AG15" s="73">
        <f t="shared" si="1"/>
        <v>28452833</v>
      </c>
      <c r="AH15" s="74"/>
      <c r="AI15" s="65"/>
      <c r="AJ15" s="75"/>
      <c r="AK15" s="17">
        <f t="shared" si="2"/>
        <v>0</v>
      </c>
      <c r="AL15" s="76"/>
      <c r="AM15" s="17">
        <f t="shared" si="3"/>
        <v>0</v>
      </c>
      <c r="AN15" s="17">
        <f t="shared" si="4"/>
        <v>28452833</v>
      </c>
      <c r="AO15" s="19"/>
      <c r="AP15" s="79"/>
      <c r="AQ15" s="79"/>
      <c r="AR15" s="79"/>
    </row>
    <row r="16" spans="1:44" s="78" customFormat="1" ht="15.75" customHeight="1">
      <c r="A16" s="79">
        <v>9</v>
      </c>
      <c r="B16" s="97" t="s">
        <v>96</v>
      </c>
      <c r="C16" s="80" t="s">
        <v>50</v>
      </c>
      <c r="D16" s="80" t="s">
        <v>51</v>
      </c>
      <c r="E16" s="80" t="s">
        <v>52</v>
      </c>
      <c r="F16" s="80" t="s">
        <v>53</v>
      </c>
      <c r="G16" s="80" t="s">
        <v>54</v>
      </c>
      <c r="H16" s="80" t="s">
        <v>67</v>
      </c>
      <c r="I16" s="80" t="s">
        <v>56</v>
      </c>
      <c r="J16" s="80" t="s">
        <v>97</v>
      </c>
      <c r="K16" s="79" t="s">
        <v>58</v>
      </c>
      <c r="L16" s="79">
        <v>80111617</v>
      </c>
      <c r="M16" s="19">
        <v>8712000</v>
      </c>
      <c r="N16" s="79" t="s">
        <v>85</v>
      </c>
      <c r="O16" s="19">
        <v>42979200</v>
      </c>
      <c r="P16" s="79" t="s">
        <v>60</v>
      </c>
      <c r="Q16" s="79" t="s">
        <v>60</v>
      </c>
      <c r="R16" s="79" t="s">
        <v>61</v>
      </c>
      <c r="S16" s="79" t="s">
        <v>62</v>
      </c>
      <c r="T16" s="98" t="s">
        <v>61</v>
      </c>
      <c r="U16" s="16">
        <v>45489</v>
      </c>
      <c r="V16" s="65">
        <v>202414000058763</v>
      </c>
      <c r="W16" s="66" t="s">
        <v>63</v>
      </c>
      <c r="X16" s="67" t="s">
        <v>64</v>
      </c>
      <c r="Y16" s="68">
        <v>45504</v>
      </c>
      <c r="Z16" s="69" t="s">
        <v>98</v>
      </c>
      <c r="AA16" s="68">
        <v>45504</v>
      </c>
      <c r="AB16" s="70">
        <v>42979200</v>
      </c>
      <c r="AC16" s="71">
        <f t="shared" si="0"/>
        <v>0</v>
      </c>
      <c r="AD16" s="72"/>
      <c r="AE16" s="16"/>
      <c r="AF16" s="99"/>
      <c r="AG16" s="73">
        <f t="shared" si="1"/>
        <v>42979200</v>
      </c>
      <c r="AH16" s="74"/>
      <c r="AI16" s="65"/>
      <c r="AJ16" s="75"/>
      <c r="AK16" s="17">
        <f t="shared" si="2"/>
        <v>0</v>
      </c>
      <c r="AL16" s="76"/>
      <c r="AM16" s="17">
        <f t="shared" si="3"/>
        <v>0</v>
      </c>
      <c r="AN16" s="17">
        <f t="shared" si="4"/>
        <v>42979200</v>
      </c>
      <c r="AO16" s="19"/>
      <c r="AP16" s="79"/>
      <c r="AQ16" s="79"/>
      <c r="AR16" s="79"/>
    </row>
    <row r="17" spans="1:44" s="78" customFormat="1" ht="15.75" customHeight="1">
      <c r="A17" s="79">
        <v>10</v>
      </c>
      <c r="B17" s="97" t="s">
        <v>99</v>
      </c>
      <c r="C17" s="80" t="s">
        <v>50</v>
      </c>
      <c r="D17" s="80" t="s">
        <v>51</v>
      </c>
      <c r="E17" s="80" t="s">
        <v>52</v>
      </c>
      <c r="F17" s="80" t="s">
        <v>53</v>
      </c>
      <c r="G17" s="80" t="s">
        <v>54</v>
      </c>
      <c r="H17" s="80" t="s">
        <v>71</v>
      </c>
      <c r="I17" s="80" t="s">
        <v>56</v>
      </c>
      <c r="J17" s="80" t="s">
        <v>100</v>
      </c>
      <c r="K17" s="79" t="s">
        <v>58</v>
      </c>
      <c r="L17" s="79">
        <v>81101500</v>
      </c>
      <c r="M17" s="19">
        <v>6500000</v>
      </c>
      <c r="N17" s="79" t="s">
        <v>59</v>
      </c>
      <c r="O17" s="19">
        <v>28816667</v>
      </c>
      <c r="P17" s="79" t="s">
        <v>60</v>
      </c>
      <c r="Q17" s="79" t="s">
        <v>60</v>
      </c>
      <c r="R17" s="79" t="s">
        <v>61</v>
      </c>
      <c r="S17" s="79" t="s">
        <v>62</v>
      </c>
      <c r="T17" s="98" t="s">
        <v>61</v>
      </c>
      <c r="U17" s="16">
        <v>45489</v>
      </c>
      <c r="V17" s="65">
        <v>202414000058763</v>
      </c>
      <c r="W17" s="66" t="s">
        <v>63</v>
      </c>
      <c r="X17" s="67" t="s">
        <v>64</v>
      </c>
      <c r="Y17" s="68">
        <v>45504</v>
      </c>
      <c r="Z17" s="69" t="s">
        <v>101</v>
      </c>
      <c r="AA17" s="68">
        <v>45504</v>
      </c>
      <c r="AB17" s="70">
        <v>28816667</v>
      </c>
      <c r="AC17" s="71">
        <f t="shared" si="0"/>
        <v>0</v>
      </c>
      <c r="AD17" s="72"/>
      <c r="AE17" s="16"/>
      <c r="AF17" s="99"/>
      <c r="AG17" s="73">
        <f t="shared" si="1"/>
        <v>28816667</v>
      </c>
      <c r="AH17" s="74"/>
      <c r="AI17" s="65"/>
      <c r="AJ17" s="75"/>
      <c r="AK17" s="17">
        <f t="shared" si="2"/>
        <v>0</v>
      </c>
      <c r="AL17" s="76"/>
      <c r="AM17" s="17">
        <f t="shared" si="3"/>
        <v>0</v>
      </c>
      <c r="AN17" s="17">
        <f t="shared" si="4"/>
        <v>28816667</v>
      </c>
      <c r="AO17" s="19"/>
      <c r="AP17" s="79"/>
      <c r="AQ17" s="79"/>
      <c r="AR17" s="79"/>
    </row>
    <row r="18" spans="1:44" s="78" customFormat="1" ht="15.75" customHeight="1">
      <c r="A18" s="79">
        <v>11</v>
      </c>
      <c r="B18" s="97" t="s">
        <v>102</v>
      </c>
      <c r="C18" s="80" t="s">
        <v>50</v>
      </c>
      <c r="D18" s="80" t="s">
        <v>51</v>
      </c>
      <c r="E18" s="80" t="s">
        <v>52</v>
      </c>
      <c r="F18" s="80" t="s">
        <v>53</v>
      </c>
      <c r="G18" s="80" t="s">
        <v>54</v>
      </c>
      <c r="H18" s="80" t="s">
        <v>55</v>
      </c>
      <c r="I18" s="80" t="s">
        <v>56</v>
      </c>
      <c r="J18" s="80" t="s">
        <v>103</v>
      </c>
      <c r="K18" s="79" t="s">
        <v>58</v>
      </c>
      <c r="L18" s="79">
        <v>80111607</v>
      </c>
      <c r="M18" s="19">
        <v>5507000</v>
      </c>
      <c r="N18" s="79" t="s">
        <v>104</v>
      </c>
      <c r="O18" s="19">
        <v>26617167</v>
      </c>
      <c r="P18" s="79" t="s">
        <v>60</v>
      </c>
      <c r="Q18" s="79" t="s">
        <v>60</v>
      </c>
      <c r="R18" s="79" t="s">
        <v>61</v>
      </c>
      <c r="S18" s="79" t="s">
        <v>62</v>
      </c>
      <c r="T18" s="98" t="s">
        <v>61</v>
      </c>
      <c r="U18" s="16">
        <v>45489</v>
      </c>
      <c r="V18" s="65">
        <v>202414000058763</v>
      </c>
      <c r="W18" s="66" t="s">
        <v>63</v>
      </c>
      <c r="X18" s="67" t="s">
        <v>64</v>
      </c>
      <c r="Y18" s="68">
        <v>45504</v>
      </c>
      <c r="Z18" s="69" t="s">
        <v>105</v>
      </c>
      <c r="AA18" s="68">
        <v>45511</v>
      </c>
      <c r="AB18" s="70">
        <v>26617167</v>
      </c>
      <c r="AC18" s="71">
        <f t="shared" si="0"/>
        <v>0</v>
      </c>
      <c r="AD18" s="72"/>
      <c r="AE18" s="16"/>
      <c r="AF18" s="99"/>
      <c r="AG18" s="73">
        <f t="shared" si="1"/>
        <v>26617167</v>
      </c>
      <c r="AH18" s="74"/>
      <c r="AI18" s="65"/>
      <c r="AJ18" s="75"/>
      <c r="AK18" s="17">
        <f t="shared" si="2"/>
        <v>0</v>
      </c>
      <c r="AL18" s="76"/>
      <c r="AM18" s="17">
        <f t="shared" si="3"/>
        <v>0</v>
      </c>
      <c r="AN18" s="17">
        <f t="shared" si="4"/>
        <v>26617167</v>
      </c>
      <c r="AO18" s="19"/>
      <c r="AP18" s="79"/>
      <c r="AQ18" s="79"/>
      <c r="AR18" s="79"/>
    </row>
    <row r="19" spans="1:44" s="78" customFormat="1" ht="15.75" customHeight="1">
      <c r="A19" s="79">
        <v>12</v>
      </c>
      <c r="B19" s="97" t="s">
        <v>106</v>
      </c>
      <c r="C19" s="80" t="s">
        <v>50</v>
      </c>
      <c r="D19" s="80" t="s">
        <v>51</v>
      </c>
      <c r="E19" s="80" t="s">
        <v>52</v>
      </c>
      <c r="F19" s="80" t="s">
        <v>53</v>
      </c>
      <c r="G19" s="80" t="s">
        <v>54</v>
      </c>
      <c r="H19" s="80" t="s">
        <v>67</v>
      </c>
      <c r="I19" s="80" t="s">
        <v>56</v>
      </c>
      <c r="J19" s="80" t="s">
        <v>107</v>
      </c>
      <c r="K19" s="79" t="s">
        <v>58</v>
      </c>
      <c r="L19" s="79">
        <v>80111617</v>
      </c>
      <c r="M19" s="19">
        <v>5507000</v>
      </c>
      <c r="N19" s="79" t="s">
        <v>85</v>
      </c>
      <c r="O19" s="19">
        <v>27167867</v>
      </c>
      <c r="P19" s="79" t="s">
        <v>60</v>
      </c>
      <c r="Q19" s="79" t="s">
        <v>60</v>
      </c>
      <c r="R19" s="79" t="s">
        <v>61</v>
      </c>
      <c r="S19" s="79" t="s">
        <v>62</v>
      </c>
      <c r="T19" s="98" t="s">
        <v>61</v>
      </c>
      <c r="U19" s="16">
        <v>45489</v>
      </c>
      <c r="V19" s="65">
        <v>202414000058763</v>
      </c>
      <c r="W19" s="66" t="s">
        <v>63</v>
      </c>
      <c r="X19" s="67" t="s">
        <v>64</v>
      </c>
      <c r="Y19" s="68">
        <v>45504</v>
      </c>
      <c r="Z19" s="69" t="s">
        <v>108</v>
      </c>
      <c r="AA19" s="68">
        <v>45504</v>
      </c>
      <c r="AB19" s="70">
        <v>27167867</v>
      </c>
      <c r="AC19" s="71">
        <f t="shared" si="0"/>
        <v>0</v>
      </c>
      <c r="AD19" s="72"/>
      <c r="AE19" s="16"/>
      <c r="AF19" s="99"/>
      <c r="AG19" s="73">
        <f t="shared" si="1"/>
        <v>27167867</v>
      </c>
      <c r="AH19" s="74"/>
      <c r="AI19" s="65"/>
      <c r="AJ19" s="75"/>
      <c r="AK19" s="17">
        <f t="shared" si="2"/>
        <v>0</v>
      </c>
      <c r="AL19" s="76"/>
      <c r="AM19" s="17">
        <f t="shared" si="3"/>
        <v>0</v>
      </c>
      <c r="AN19" s="17">
        <f t="shared" si="4"/>
        <v>27167867</v>
      </c>
      <c r="AO19" s="19"/>
      <c r="AP19" s="79"/>
      <c r="AQ19" s="79"/>
      <c r="AR19" s="79"/>
    </row>
    <row r="20" spans="1:44" s="78" customFormat="1" ht="15.75" customHeight="1">
      <c r="A20" s="79">
        <v>13</v>
      </c>
      <c r="B20" s="97" t="s">
        <v>109</v>
      </c>
      <c r="C20" s="80" t="s">
        <v>50</v>
      </c>
      <c r="D20" s="80" t="s">
        <v>51</v>
      </c>
      <c r="E20" s="80" t="s">
        <v>52</v>
      </c>
      <c r="F20" s="80" t="s">
        <v>53</v>
      </c>
      <c r="G20" s="80" t="s">
        <v>54</v>
      </c>
      <c r="H20" s="80" t="s">
        <v>110</v>
      </c>
      <c r="I20" s="80" t="s">
        <v>56</v>
      </c>
      <c r="J20" s="80" t="s">
        <v>111</v>
      </c>
      <c r="K20" s="79" t="s">
        <v>58</v>
      </c>
      <c r="L20" s="79">
        <v>93141500</v>
      </c>
      <c r="M20" s="19">
        <v>5507000</v>
      </c>
      <c r="N20" s="79" t="s">
        <v>81</v>
      </c>
      <c r="O20" s="19">
        <v>25148633</v>
      </c>
      <c r="P20" s="79" t="s">
        <v>60</v>
      </c>
      <c r="Q20" s="79" t="s">
        <v>60</v>
      </c>
      <c r="R20" s="79" t="s">
        <v>61</v>
      </c>
      <c r="S20" s="79" t="s">
        <v>62</v>
      </c>
      <c r="T20" s="98" t="s">
        <v>61</v>
      </c>
      <c r="U20" s="16"/>
      <c r="V20" s="65"/>
      <c r="W20" s="66"/>
      <c r="X20" s="67"/>
      <c r="Y20" s="68"/>
      <c r="Z20" s="69"/>
      <c r="AA20" s="68"/>
      <c r="AB20" s="70"/>
      <c r="AC20" s="71">
        <f t="shared" si="0"/>
        <v>25148633</v>
      </c>
      <c r="AD20" s="72"/>
      <c r="AE20" s="16"/>
      <c r="AF20" s="99"/>
      <c r="AG20" s="73">
        <f t="shared" si="1"/>
        <v>0</v>
      </c>
      <c r="AH20" s="74"/>
      <c r="AI20" s="65"/>
      <c r="AJ20" s="75"/>
      <c r="AK20" s="17">
        <f t="shared" si="2"/>
        <v>0</v>
      </c>
      <c r="AL20" s="76"/>
      <c r="AM20" s="17">
        <f t="shared" si="3"/>
        <v>0</v>
      </c>
      <c r="AN20" s="17">
        <f t="shared" si="4"/>
        <v>25148633</v>
      </c>
      <c r="AO20" s="19"/>
      <c r="AP20" s="79"/>
      <c r="AQ20" s="79"/>
      <c r="AR20" s="79"/>
    </row>
    <row r="21" spans="1:44" s="78" customFormat="1" ht="15.75" customHeight="1">
      <c r="A21" s="79">
        <v>14</v>
      </c>
      <c r="B21" s="97" t="s">
        <v>112</v>
      </c>
      <c r="C21" s="80" t="s">
        <v>50</v>
      </c>
      <c r="D21" s="80" t="s">
        <v>51</v>
      </c>
      <c r="E21" s="80" t="s">
        <v>52</v>
      </c>
      <c r="F21" s="80" t="s">
        <v>53</v>
      </c>
      <c r="G21" s="80" t="s">
        <v>54</v>
      </c>
      <c r="H21" s="80" t="s">
        <v>67</v>
      </c>
      <c r="I21" s="80" t="s">
        <v>56</v>
      </c>
      <c r="J21" s="80" t="s">
        <v>107</v>
      </c>
      <c r="K21" s="79" t="s">
        <v>58</v>
      </c>
      <c r="L21" s="79">
        <v>80111617</v>
      </c>
      <c r="M21" s="19">
        <v>5930000</v>
      </c>
      <c r="N21" s="79" t="s">
        <v>81</v>
      </c>
      <c r="O21" s="19">
        <v>27080334</v>
      </c>
      <c r="P21" s="79" t="s">
        <v>60</v>
      </c>
      <c r="Q21" s="79" t="s">
        <v>60</v>
      </c>
      <c r="R21" s="79" t="s">
        <v>61</v>
      </c>
      <c r="S21" s="79" t="s">
        <v>62</v>
      </c>
      <c r="T21" s="98" t="s">
        <v>61</v>
      </c>
      <c r="U21" s="16">
        <v>45489</v>
      </c>
      <c r="V21" s="65">
        <v>202414000058763</v>
      </c>
      <c r="W21" s="66" t="s">
        <v>63</v>
      </c>
      <c r="X21" s="67" t="s">
        <v>64</v>
      </c>
      <c r="Y21" s="68">
        <v>45504</v>
      </c>
      <c r="Z21" s="69" t="s">
        <v>113</v>
      </c>
      <c r="AA21" s="68">
        <v>45504</v>
      </c>
      <c r="AB21" s="70">
        <v>27080334</v>
      </c>
      <c r="AC21" s="71">
        <f t="shared" si="0"/>
        <v>0</v>
      </c>
      <c r="AD21" s="72"/>
      <c r="AE21" s="16"/>
      <c r="AF21" s="99"/>
      <c r="AG21" s="73">
        <f t="shared" si="1"/>
        <v>27080334</v>
      </c>
      <c r="AH21" s="74"/>
      <c r="AI21" s="65"/>
      <c r="AJ21" s="75"/>
      <c r="AK21" s="17">
        <f t="shared" si="2"/>
        <v>0</v>
      </c>
      <c r="AL21" s="76"/>
      <c r="AM21" s="17">
        <f t="shared" si="3"/>
        <v>0</v>
      </c>
      <c r="AN21" s="17">
        <f t="shared" si="4"/>
        <v>27080334</v>
      </c>
      <c r="AO21" s="19"/>
      <c r="AP21" s="79"/>
      <c r="AQ21" s="79"/>
      <c r="AR21" s="79"/>
    </row>
    <row r="22" spans="1:44" s="78" customFormat="1" ht="15.75" customHeight="1">
      <c r="A22" s="79">
        <v>15</v>
      </c>
      <c r="B22" s="97" t="s">
        <v>114</v>
      </c>
      <c r="C22" s="80" t="s">
        <v>50</v>
      </c>
      <c r="D22" s="80" t="s">
        <v>51</v>
      </c>
      <c r="E22" s="80" t="s">
        <v>52</v>
      </c>
      <c r="F22" s="80" t="s">
        <v>53</v>
      </c>
      <c r="G22" s="80" t="s">
        <v>54</v>
      </c>
      <c r="H22" s="80" t="s">
        <v>71</v>
      </c>
      <c r="I22" s="80" t="s">
        <v>56</v>
      </c>
      <c r="J22" s="80" t="s">
        <v>115</v>
      </c>
      <c r="K22" s="79" t="s">
        <v>58</v>
      </c>
      <c r="L22" s="79">
        <v>81101500</v>
      </c>
      <c r="M22" s="19">
        <v>8712000</v>
      </c>
      <c r="N22" s="79" t="s">
        <v>81</v>
      </c>
      <c r="O22" s="19">
        <v>40365600</v>
      </c>
      <c r="P22" s="79" t="s">
        <v>60</v>
      </c>
      <c r="Q22" s="79" t="s">
        <v>60</v>
      </c>
      <c r="R22" s="79" t="s">
        <v>61</v>
      </c>
      <c r="S22" s="79" t="s">
        <v>62</v>
      </c>
      <c r="T22" s="98" t="s">
        <v>61</v>
      </c>
      <c r="U22" s="16">
        <v>45492</v>
      </c>
      <c r="V22" s="65">
        <v>202414000059743</v>
      </c>
      <c r="W22" s="66" t="s">
        <v>63</v>
      </c>
      <c r="X22" s="67" t="s">
        <v>64</v>
      </c>
      <c r="Y22" s="68">
        <v>45499</v>
      </c>
      <c r="Z22" s="69" t="s">
        <v>116</v>
      </c>
      <c r="AA22" s="68">
        <v>45499</v>
      </c>
      <c r="AB22" s="70">
        <v>40365600</v>
      </c>
      <c r="AC22" s="71">
        <f t="shared" si="0"/>
        <v>0</v>
      </c>
      <c r="AD22" s="72">
        <v>1337</v>
      </c>
      <c r="AE22" s="16">
        <v>45504</v>
      </c>
      <c r="AF22" s="99">
        <v>40365600</v>
      </c>
      <c r="AG22" s="73">
        <f t="shared" si="1"/>
        <v>0</v>
      </c>
      <c r="AH22" s="74"/>
      <c r="AI22" s="65"/>
      <c r="AJ22" s="75"/>
      <c r="AK22" s="17">
        <f t="shared" si="2"/>
        <v>40365600</v>
      </c>
      <c r="AL22" s="76"/>
      <c r="AM22" s="17">
        <f t="shared" si="3"/>
        <v>0</v>
      </c>
      <c r="AN22" s="17">
        <f t="shared" si="4"/>
        <v>40365600</v>
      </c>
      <c r="AO22" s="19"/>
      <c r="AP22" s="79"/>
      <c r="AQ22" s="79"/>
      <c r="AR22" s="79"/>
    </row>
    <row r="23" spans="1:44" s="78" customFormat="1" ht="15.75" customHeight="1">
      <c r="A23" s="79">
        <v>16</v>
      </c>
      <c r="B23" s="97" t="s">
        <v>117</v>
      </c>
      <c r="C23" s="80" t="s">
        <v>50</v>
      </c>
      <c r="D23" s="80" t="s">
        <v>51</v>
      </c>
      <c r="E23" s="80" t="s">
        <v>52</v>
      </c>
      <c r="F23" s="80" t="s">
        <v>53</v>
      </c>
      <c r="G23" s="80" t="s">
        <v>54</v>
      </c>
      <c r="H23" s="80" t="s">
        <v>118</v>
      </c>
      <c r="I23" s="80" t="s">
        <v>119</v>
      </c>
      <c r="J23" s="80" t="s">
        <v>120</v>
      </c>
      <c r="K23" s="79" t="s">
        <v>64</v>
      </c>
      <c r="L23" s="79" t="s">
        <v>121</v>
      </c>
      <c r="M23" s="19">
        <v>1416908</v>
      </c>
      <c r="N23" s="79" t="s">
        <v>122</v>
      </c>
      <c r="O23" s="19">
        <v>1416908</v>
      </c>
      <c r="P23" s="79" t="s">
        <v>60</v>
      </c>
      <c r="Q23" s="79" t="s">
        <v>123</v>
      </c>
      <c r="R23" s="79" t="s">
        <v>61</v>
      </c>
      <c r="S23" s="79" t="s">
        <v>62</v>
      </c>
      <c r="T23" s="98" t="s">
        <v>61</v>
      </c>
      <c r="U23" s="16"/>
      <c r="V23" s="65"/>
      <c r="W23" s="66"/>
      <c r="X23" s="67"/>
      <c r="Y23" s="68"/>
      <c r="Z23" s="69"/>
      <c r="AA23" s="68"/>
      <c r="AB23" s="70"/>
      <c r="AC23" s="71">
        <f t="shared" si="0"/>
        <v>1416908</v>
      </c>
      <c r="AD23" s="72"/>
      <c r="AE23" s="16"/>
      <c r="AF23" s="99"/>
      <c r="AG23" s="73">
        <f t="shared" si="1"/>
        <v>0</v>
      </c>
      <c r="AH23" s="74"/>
      <c r="AI23" s="65"/>
      <c r="AJ23" s="75"/>
      <c r="AK23" s="17">
        <f t="shared" si="2"/>
        <v>0</v>
      </c>
      <c r="AL23" s="76"/>
      <c r="AM23" s="17">
        <f t="shared" si="3"/>
        <v>0</v>
      </c>
      <c r="AN23" s="17">
        <f t="shared" si="4"/>
        <v>1416908</v>
      </c>
      <c r="AO23" s="19"/>
      <c r="AP23" s="79"/>
      <c r="AQ23" s="79"/>
      <c r="AR23" s="79"/>
    </row>
    <row r="24" spans="1:44" s="78" customFormat="1" ht="15.75" customHeight="1">
      <c r="A24" s="79">
        <v>1</v>
      </c>
      <c r="B24" s="97" t="s">
        <v>124</v>
      </c>
      <c r="C24" s="80" t="s">
        <v>125</v>
      </c>
      <c r="D24" s="80" t="s">
        <v>126</v>
      </c>
      <c r="E24" s="80" t="s">
        <v>127</v>
      </c>
      <c r="F24" s="80" t="s">
        <v>128</v>
      </c>
      <c r="G24" s="80" t="s">
        <v>129</v>
      </c>
      <c r="H24" s="80" t="s">
        <v>130</v>
      </c>
      <c r="I24" s="80" t="s">
        <v>131</v>
      </c>
      <c r="J24" s="80" t="s">
        <v>132</v>
      </c>
      <c r="K24" s="79" t="s">
        <v>64</v>
      </c>
      <c r="L24" s="79" t="s">
        <v>121</v>
      </c>
      <c r="M24" s="19">
        <v>298784738</v>
      </c>
      <c r="N24" s="85" t="s">
        <v>121</v>
      </c>
      <c r="O24" s="19">
        <v>298784738</v>
      </c>
      <c r="P24" s="85" t="s">
        <v>133</v>
      </c>
      <c r="Q24" s="85" t="s">
        <v>133</v>
      </c>
      <c r="R24" s="79" t="s">
        <v>134</v>
      </c>
      <c r="S24" s="79" t="s">
        <v>135</v>
      </c>
      <c r="T24" s="98" t="s">
        <v>134</v>
      </c>
      <c r="U24" s="16">
        <v>45491</v>
      </c>
      <c r="V24" s="100">
        <v>202413000059173</v>
      </c>
      <c r="W24" s="66" t="s">
        <v>63</v>
      </c>
      <c r="X24" s="65" t="s">
        <v>136</v>
      </c>
      <c r="Y24" s="16">
        <v>45491</v>
      </c>
      <c r="Z24" s="69" t="s">
        <v>137</v>
      </c>
      <c r="AA24" s="16">
        <v>45491</v>
      </c>
      <c r="AB24" s="70">
        <v>298784738</v>
      </c>
      <c r="AC24" s="71">
        <f t="shared" si="0"/>
        <v>0</v>
      </c>
      <c r="AD24" s="72">
        <v>1030</v>
      </c>
      <c r="AE24" s="16">
        <v>45492</v>
      </c>
      <c r="AF24" s="99">
        <v>298784738</v>
      </c>
      <c r="AG24" s="73">
        <f t="shared" si="1"/>
        <v>0</v>
      </c>
      <c r="AH24" s="74"/>
      <c r="AI24" s="65"/>
      <c r="AJ24" s="75"/>
      <c r="AK24" s="17">
        <f t="shared" si="2"/>
        <v>298784738</v>
      </c>
      <c r="AL24" s="76"/>
      <c r="AM24" s="17">
        <f t="shared" si="3"/>
        <v>0</v>
      </c>
      <c r="AN24" s="17">
        <f t="shared" si="4"/>
        <v>298784738</v>
      </c>
      <c r="AO24" s="19"/>
      <c r="AP24" s="79"/>
      <c r="AQ24" s="79"/>
      <c r="AR24" s="79"/>
    </row>
    <row r="25" spans="1:44" s="78" customFormat="1" ht="15.75" customHeight="1">
      <c r="A25" s="79">
        <v>2</v>
      </c>
      <c r="B25" s="97" t="s">
        <v>138</v>
      </c>
      <c r="C25" s="80" t="s">
        <v>125</v>
      </c>
      <c r="D25" s="80" t="s">
        <v>126</v>
      </c>
      <c r="E25" s="80" t="s">
        <v>127</v>
      </c>
      <c r="F25" s="80" t="s">
        <v>128</v>
      </c>
      <c r="G25" s="80" t="s">
        <v>129</v>
      </c>
      <c r="H25" s="80" t="s">
        <v>118</v>
      </c>
      <c r="I25" s="80" t="s">
        <v>119</v>
      </c>
      <c r="J25" s="80" t="s">
        <v>139</v>
      </c>
      <c r="K25" s="79" t="s">
        <v>64</v>
      </c>
      <c r="L25" s="79" t="s">
        <v>121</v>
      </c>
      <c r="M25" s="19">
        <v>2305253090</v>
      </c>
      <c r="N25" s="79">
        <v>1</v>
      </c>
      <c r="O25" s="19">
        <v>2305253090</v>
      </c>
      <c r="P25" s="79" t="s">
        <v>133</v>
      </c>
      <c r="Q25" s="79" t="s">
        <v>133</v>
      </c>
      <c r="R25" s="79" t="s">
        <v>134</v>
      </c>
      <c r="S25" s="79" t="s">
        <v>135</v>
      </c>
      <c r="T25" s="98" t="s">
        <v>134</v>
      </c>
      <c r="U25" s="20"/>
      <c r="V25" s="65"/>
      <c r="W25" s="66"/>
      <c r="X25" s="67"/>
      <c r="Y25" s="80"/>
      <c r="Z25" s="72"/>
      <c r="AA25" s="77"/>
      <c r="AB25" s="70"/>
      <c r="AC25" s="71">
        <f t="shared" si="0"/>
        <v>2305253090</v>
      </c>
      <c r="AD25" s="72"/>
      <c r="AE25" s="81"/>
      <c r="AF25" s="99">
        <v>0</v>
      </c>
      <c r="AG25" s="73">
        <f t="shared" si="1"/>
        <v>0</v>
      </c>
      <c r="AH25" s="74"/>
      <c r="AI25" s="65"/>
      <c r="AJ25" s="75"/>
      <c r="AK25" s="17">
        <f t="shared" si="2"/>
        <v>0</v>
      </c>
      <c r="AL25" s="76"/>
      <c r="AM25" s="17">
        <f t="shared" si="3"/>
        <v>0</v>
      </c>
      <c r="AN25" s="17">
        <f t="shared" si="4"/>
        <v>2305253090</v>
      </c>
      <c r="AO25" s="19"/>
      <c r="AP25" s="79"/>
      <c r="AQ25" s="79"/>
      <c r="AR25" s="79"/>
    </row>
    <row r="26" spans="1:44" s="78" customFormat="1" ht="15.75" customHeight="1">
      <c r="A26" s="79">
        <v>3</v>
      </c>
      <c r="B26" s="97" t="s">
        <v>140</v>
      </c>
      <c r="C26" s="80" t="s">
        <v>125</v>
      </c>
      <c r="D26" s="80" t="s">
        <v>126</v>
      </c>
      <c r="E26" s="80" t="s">
        <v>127</v>
      </c>
      <c r="F26" s="80" t="s">
        <v>128</v>
      </c>
      <c r="G26" s="80" t="s">
        <v>129</v>
      </c>
      <c r="H26" s="80" t="s">
        <v>141</v>
      </c>
      <c r="I26" s="80" t="s">
        <v>131</v>
      </c>
      <c r="J26" s="80" t="s">
        <v>142</v>
      </c>
      <c r="K26" s="79" t="s">
        <v>64</v>
      </c>
      <c r="L26" s="79" t="s">
        <v>121</v>
      </c>
      <c r="M26" s="19">
        <v>1000000</v>
      </c>
      <c r="N26" s="79">
        <v>6</v>
      </c>
      <c r="O26" s="19">
        <f>6000000-5000000</f>
        <v>1000000</v>
      </c>
      <c r="P26" s="79" t="s">
        <v>94</v>
      </c>
      <c r="Q26" s="79" t="s">
        <v>94</v>
      </c>
      <c r="R26" s="79" t="s">
        <v>134</v>
      </c>
      <c r="S26" s="79" t="s">
        <v>135</v>
      </c>
      <c r="T26" s="98" t="s">
        <v>134</v>
      </c>
      <c r="U26" s="16">
        <v>45490</v>
      </c>
      <c r="V26" s="100" t="s">
        <v>143</v>
      </c>
      <c r="W26" s="66" t="s">
        <v>63</v>
      </c>
      <c r="X26" s="65" t="s">
        <v>136</v>
      </c>
      <c r="Y26" s="16">
        <v>45490</v>
      </c>
      <c r="Z26" s="69" t="s">
        <v>144</v>
      </c>
      <c r="AA26" s="16">
        <v>45490</v>
      </c>
      <c r="AB26" s="70">
        <v>1000000</v>
      </c>
      <c r="AC26" s="71">
        <f t="shared" si="0"/>
        <v>0</v>
      </c>
      <c r="AD26" s="72">
        <v>1029</v>
      </c>
      <c r="AE26" s="16">
        <v>45492</v>
      </c>
      <c r="AF26" s="99">
        <v>1000000</v>
      </c>
      <c r="AG26" s="73">
        <f t="shared" si="1"/>
        <v>0</v>
      </c>
      <c r="AH26" s="74"/>
      <c r="AI26" s="65"/>
      <c r="AJ26" s="75"/>
      <c r="AK26" s="17">
        <f t="shared" si="2"/>
        <v>1000000</v>
      </c>
      <c r="AL26" s="76"/>
      <c r="AM26" s="17">
        <f t="shared" si="3"/>
        <v>0</v>
      </c>
      <c r="AN26" s="17">
        <f t="shared" si="4"/>
        <v>1000000</v>
      </c>
      <c r="AO26" s="19"/>
      <c r="AP26" s="79"/>
      <c r="AQ26" s="79"/>
      <c r="AR26" s="79"/>
    </row>
    <row r="27" spans="1:44" s="78" customFormat="1" ht="15.75" customHeight="1">
      <c r="A27" s="79">
        <v>4</v>
      </c>
      <c r="B27" s="97" t="s">
        <v>145</v>
      </c>
      <c r="C27" s="80" t="s">
        <v>125</v>
      </c>
      <c r="D27" s="80" t="s">
        <v>126</v>
      </c>
      <c r="E27" s="80" t="s">
        <v>127</v>
      </c>
      <c r="F27" s="80" t="s">
        <v>128</v>
      </c>
      <c r="G27" s="80" t="s">
        <v>129</v>
      </c>
      <c r="H27" s="80" t="s">
        <v>141</v>
      </c>
      <c r="I27" s="80" t="s">
        <v>131</v>
      </c>
      <c r="J27" s="80" t="s">
        <v>146</v>
      </c>
      <c r="K27" s="79" t="s">
        <v>64</v>
      </c>
      <c r="L27" s="79" t="s">
        <v>121</v>
      </c>
      <c r="M27" s="19">
        <v>2500000</v>
      </c>
      <c r="N27" s="79">
        <v>6</v>
      </c>
      <c r="O27" s="19">
        <f>15000000-12500000</f>
        <v>2500000</v>
      </c>
      <c r="P27" s="79" t="s">
        <v>94</v>
      </c>
      <c r="Q27" s="79" t="s">
        <v>94</v>
      </c>
      <c r="R27" s="79" t="s">
        <v>134</v>
      </c>
      <c r="S27" s="79" t="s">
        <v>135</v>
      </c>
      <c r="T27" s="98" t="s">
        <v>134</v>
      </c>
      <c r="U27" s="16">
        <v>45490</v>
      </c>
      <c r="V27" s="100" t="s">
        <v>143</v>
      </c>
      <c r="W27" s="66" t="s">
        <v>63</v>
      </c>
      <c r="X27" s="65" t="s">
        <v>136</v>
      </c>
      <c r="Y27" s="16">
        <v>45490</v>
      </c>
      <c r="Z27" s="69" t="s">
        <v>147</v>
      </c>
      <c r="AA27" s="16">
        <v>45490</v>
      </c>
      <c r="AB27" s="70">
        <v>2500000</v>
      </c>
      <c r="AC27" s="71">
        <f t="shared" si="0"/>
        <v>0</v>
      </c>
      <c r="AD27" s="72">
        <v>1009</v>
      </c>
      <c r="AE27" s="16">
        <v>45492</v>
      </c>
      <c r="AF27" s="99">
        <v>2500000</v>
      </c>
      <c r="AG27" s="73">
        <f t="shared" si="1"/>
        <v>0</v>
      </c>
      <c r="AH27" s="74"/>
      <c r="AI27" s="65"/>
      <c r="AJ27" s="75"/>
      <c r="AK27" s="17">
        <f t="shared" si="2"/>
        <v>2500000</v>
      </c>
      <c r="AL27" s="76"/>
      <c r="AM27" s="17">
        <f t="shared" si="3"/>
        <v>0</v>
      </c>
      <c r="AN27" s="17">
        <f t="shared" si="4"/>
        <v>2500000</v>
      </c>
      <c r="AO27" s="19"/>
      <c r="AP27" s="79"/>
      <c r="AQ27" s="79"/>
      <c r="AR27" s="79"/>
    </row>
    <row r="28" spans="1:44" s="78" customFormat="1" ht="15.75" customHeight="1">
      <c r="A28" s="79">
        <v>5</v>
      </c>
      <c r="B28" s="97" t="s">
        <v>148</v>
      </c>
      <c r="C28" s="80" t="s">
        <v>125</v>
      </c>
      <c r="D28" s="80" t="s">
        <v>126</v>
      </c>
      <c r="E28" s="80" t="s">
        <v>127</v>
      </c>
      <c r="F28" s="80" t="s">
        <v>128</v>
      </c>
      <c r="G28" s="80" t="s">
        <v>129</v>
      </c>
      <c r="H28" s="80" t="s">
        <v>141</v>
      </c>
      <c r="I28" s="80" t="s">
        <v>131</v>
      </c>
      <c r="J28" s="80" t="s">
        <v>149</v>
      </c>
      <c r="K28" s="79" t="s">
        <v>64</v>
      </c>
      <c r="L28" s="79" t="s">
        <v>121</v>
      </c>
      <c r="M28" s="19">
        <v>250000</v>
      </c>
      <c r="N28" s="79">
        <v>6</v>
      </c>
      <c r="O28" s="19">
        <f>1500000-1250000</f>
        <v>250000</v>
      </c>
      <c r="P28" s="79" t="s">
        <v>94</v>
      </c>
      <c r="Q28" s="79" t="s">
        <v>94</v>
      </c>
      <c r="R28" s="79" t="s">
        <v>134</v>
      </c>
      <c r="S28" s="79" t="s">
        <v>135</v>
      </c>
      <c r="T28" s="98" t="s">
        <v>134</v>
      </c>
      <c r="U28" s="16">
        <v>45490</v>
      </c>
      <c r="V28" s="100" t="s">
        <v>143</v>
      </c>
      <c r="W28" s="66" t="s">
        <v>63</v>
      </c>
      <c r="X28" s="65" t="s">
        <v>136</v>
      </c>
      <c r="Y28" s="16">
        <v>45490</v>
      </c>
      <c r="Z28" s="69" t="s">
        <v>150</v>
      </c>
      <c r="AA28" s="16">
        <v>45490</v>
      </c>
      <c r="AB28" s="70">
        <v>250000</v>
      </c>
      <c r="AC28" s="71">
        <f t="shared" si="0"/>
        <v>0</v>
      </c>
      <c r="AD28" s="72">
        <v>1005</v>
      </c>
      <c r="AE28" s="16">
        <v>45492</v>
      </c>
      <c r="AF28" s="99">
        <v>250000</v>
      </c>
      <c r="AG28" s="73">
        <f t="shared" si="1"/>
        <v>0</v>
      </c>
      <c r="AH28" s="74"/>
      <c r="AI28" s="65"/>
      <c r="AJ28" s="75"/>
      <c r="AK28" s="17">
        <f t="shared" si="2"/>
        <v>250000</v>
      </c>
      <c r="AL28" s="76"/>
      <c r="AM28" s="17">
        <f t="shared" si="3"/>
        <v>0</v>
      </c>
      <c r="AN28" s="17">
        <f t="shared" si="4"/>
        <v>250000</v>
      </c>
      <c r="AO28" s="19"/>
      <c r="AP28" s="79"/>
      <c r="AQ28" s="79"/>
      <c r="AR28" s="79"/>
    </row>
    <row r="29" spans="1:44" s="78" customFormat="1" ht="15.75" customHeight="1">
      <c r="A29" s="79">
        <v>6</v>
      </c>
      <c r="B29" s="97" t="s">
        <v>151</v>
      </c>
      <c r="C29" s="80" t="s">
        <v>125</v>
      </c>
      <c r="D29" s="80" t="s">
        <v>126</v>
      </c>
      <c r="E29" s="80" t="s">
        <v>127</v>
      </c>
      <c r="F29" s="80" t="s">
        <v>128</v>
      </c>
      <c r="G29" s="80" t="s">
        <v>129</v>
      </c>
      <c r="H29" s="80" t="s">
        <v>141</v>
      </c>
      <c r="I29" s="80" t="s">
        <v>131</v>
      </c>
      <c r="J29" s="80" t="s">
        <v>152</v>
      </c>
      <c r="K29" s="79" t="s">
        <v>64</v>
      </c>
      <c r="L29" s="79" t="s">
        <v>121</v>
      </c>
      <c r="M29" s="19">
        <v>500000</v>
      </c>
      <c r="N29" s="79">
        <v>6</v>
      </c>
      <c r="O29" s="19">
        <f>3000000-2500000</f>
        <v>500000</v>
      </c>
      <c r="P29" s="79" t="s">
        <v>94</v>
      </c>
      <c r="Q29" s="79" t="s">
        <v>94</v>
      </c>
      <c r="R29" s="79" t="s">
        <v>134</v>
      </c>
      <c r="S29" s="79" t="s">
        <v>135</v>
      </c>
      <c r="T29" s="98" t="s">
        <v>134</v>
      </c>
      <c r="U29" s="16">
        <v>45490</v>
      </c>
      <c r="V29" s="100" t="s">
        <v>143</v>
      </c>
      <c r="W29" s="66" t="s">
        <v>63</v>
      </c>
      <c r="X29" s="65" t="s">
        <v>136</v>
      </c>
      <c r="Y29" s="16">
        <v>45490</v>
      </c>
      <c r="Z29" s="69" t="s">
        <v>153</v>
      </c>
      <c r="AA29" s="16">
        <v>45490</v>
      </c>
      <c r="AB29" s="70">
        <v>500000</v>
      </c>
      <c r="AC29" s="71">
        <f t="shared" si="0"/>
        <v>0</v>
      </c>
      <c r="AD29" s="72">
        <v>1010</v>
      </c>
      <c r="AE29" s="16">
        <v>45492</v>
      </c>
      <c r="AF29" s="99">
        <v>500000</v>
      </c>
      <c r="AG29" s="73">
        <f t="shared" si="1"/>
        <v>0</v>
      </c>
      <c r="AH29" s="74"/>
      <c r="AI29" s="65"/>
      <c r="AJ29" s="99">
        <v>500000</v>
      </c>
      <c r="AK29" s="17">
        <f t="shared" si="2"/>
        <v>0</v>
      </c>
      <c r="AL29" s="76"/>
      <c r="AM29" s="17">
        <f t="shared" si="3"/>
        <v>500000</v>
      </c>
      <c r="AN29" s="17">
        <f t="shared" si="4"/>
        <v>0</v>
      </c>
      <c r="AO29" s="19"/>
      <c r="AP29" s="79"/>
      <c r="AQ29" s="79"/>
      <c r="AR29" s="79"/>
    </row>
    <row r="30" spans="1:44" s="78" customFormat="1" ht="15.75" customHeight="1">
      <c r="A30" s="79">
        <v>7</v>
      </c>
      <c r="B30" s="97" t="s">
        <v>154</v>
      </c>
      <c r="C30" s="80" t="s">
        <v>125</v>
      </c>
      <c r="D30" s="80" t="s">
        <v>126</v>
      </c>
      <c r="E30" s="80" t="s">
        <v>127</v>
      </c>
      <c r="F30" s="80" t="s">
        <v>128</v>
      </c>
      <c r="G30" s="80" t="s">
        <v>129</v>
      </c>
      <c r="H30" s="80" t="s">
        <v>141</v>
      </c>
      <c r="I30" s="80" t="s">
        <v>131</v>
      </c>
      <c r="J30" s="80" t="s">
        <v>155</v>
      </c>
      <c r="K30" s="79" t="s">
        <v>64</v>
      </c>
      <c r="L30" s="79" t="s">
        <v>121</v>
      </c>
      <c r="M30" s="19">
        <v>500000</v>
      </c>
      <c r="N30" s="79">
        <v>6</v>
      </c>
      <c r="O30" s="19">
        <f>3000000-2500000</f>
        <v>500000</v>
      </c>
      <c r="P30" s="79" t="s">
        <v>94</v>
      </c>
      <c r="Q30" s="79" t="s">
        <v>94</v>
      </c>
      <c r="R30" s="79" t="s">
        <v>134</v>
      </c>
      <c r="S30" s="79" t="s">
        <v>135</v>
      </c>
      <c r="T30" s="98" t="s">
        <v>134</v>
      </c>
      <c r="U30" s="16">
        <v>45490</v>
      </c>
      <c r="V30" s="100" t="s">
        <v>143</v>
      </c>
      <c r="W30" s="66" t="s">
        <v>63</v>
      </c>
      <c r="X30" s="65" t="s">
        <v>136</v>
      </c>
      <c r="Y30" s="16">
        <v>45490</v>
      </c>
      <c r="Z30" s="69" t="s">
        <v>156</v>
      </c>
      <c r="AA30" s="16">
        <v>45490</v>
      </c>
      <c r="AB30" s="70">
        <v>500000</v>
      </c>
      <c r="AC30" s="71">
        <f t="shared" si="0"/>
        <v>0</v>
      </c>
      <c r="AD30" s="72">
        <v>1002</v>
      </c>
      <c r="AE30" s="16">
        <v>45492</v>
      </c>
      <c r="AF30" s="99">
        <v>500000</v>
      </c>
      <c r="AG30" s="73">
        <f t="shared" si="1"/>
        <v>0</v>
      </c>
      <c r="AH30" s="74"/>
      <c r="AI30" s="65"/>
      <c r="AJ30" s="99">
        <v>79760</v>
      </c>
      <c r="AK30" s="17">
        <f t="shared" si="2"/>
        <v>420240</v>
      </c>
      <c r="AL30" s="76"/>
      <c r="AM30" s="17">
        <f t="shared" si="3"/>
        <v>79760</v>
      </c>
      <c r="AN30" s="17">
        <f t="shared" si="4"/>
        <v>420240</v>
      </c>
      <c r="AO30" s="19"/>
      <c r="AP30" s="79"/>
      <c r="AQ30" s="79"/>
      <c r="AR30" s="79"/>
    </row>
    <row r="31" spans="1:44" s="78" customFormat="1" ht="15.75" customHeight="1">
      <c r="A31" s="79">
        <v>8</v>
      </c>
      <c r="B31" s="97" t="s">
        <v>157</v>
      </c>
      <c r="C31" s="80" t="s">
        <v>125</v>
      </c>
      <c r="D31" s="80" t="s">
        <v>126</v>
      </c>
      <c r="E31" s="80" t="s">
        <v>127</v>
      </c>
      <c r="F31" s="80" t="s">
        <v>128</v>
      </c>
      <c r="G31" s="80" t="s">
        <v>129</v>
      </c>
      <c r="H31" s="80" t="s">
        <v>141</v>
      </c>
      <c r="I31" s="80" t="s">
        <v>131</v>
      </c>
      <c r="J31" s="80" t="s">
        <v>158</v>
      </c>
      <c r="K31" s="79" t="s">
        <v>64</v>
      </c>
      <c r="L31" s="79" t="s">
        <v>121</v>
      </c>
      <c r="M31" s="19">
        <v>1000000</v>
      </c>
      <c r="N31" s="79">
        <v>6</v>
      </c>
      <c r="O31" s="19">
        <f>6000000-5000000</f>
        <v>1000000</v>
      </c>
      <c r="P31" s="79" t="s">
        <v>94</v>
      </c>
      <c r="Q31" s="79" t="s">
        <v>94</v>
      </c>
      <c r="R31" s="79" t="s">
        <v>134</v>
      </c>
      <c r="S31" s="79" t="s">
        <v>135</v>
      </c>
      <c r="T31" s="98" t="s">
        <v>134</v>
      </c>
      <c r="U31" s="16">
        <v>45490</v>
      </c>
      <c r="V31" s="100" t="s">
        <v>143</v>
      </c>
      <c r="W31" s="66" t="s">
        <v>63</v>
      </c>
      <c r="X31" s="65" t="s">
        <v>136</v>
      </c>
      <c r="Y31" s="16">
        <v>45490</v>
      </c>
      <c r="Z31" s="69" t="s">
        <v>159</v>
      </c>
      <c r="AA31" s="16">
        <v>45490</v>
      </c>
      <c r="AB31" s="70">
        <v>1000000</v>
      </c>
      <c r="AC31" s="71">
        <f t="shared" si="0"/>
        <v>0</v>
      </c>
      <c r="AD31" s="72">
        <v>1011</v>
      </c>
      <c r="AE31" s="16">
        <v>45492</v>
      </c>
      <c r="AF31" s="99">
        <v>1000000</v>
      </c>
      <c r="AG31" s="73">
        <f t="shared" si="1"/>
        <v>0</v>
      </c>
      <c r="AH31" s="74"/>
      <c r="AI31" s="65"/>
      <c r="AJ31" s="99"/>
      <c r="AK31" s="17">
        <f t="shared" si="2"/>
        <v>1000000</v>
      </c>
      <c r="AL31" s="76"/>
      <c r="AM31" s="17">
        <f t="shared" si="3"/>
        <v>0</v>
      </c>
      <c r="AN31" s="17">
        <f t="shared" si="4"/>
        <v>1000000</v>
      </c>
      <c r="AO31" s="19"/>
      <c r="AP31" s="79"/>
      <c r="AQ31" s="79"/>
      <c r="AR31" s="79"/>
    </row>
    <row r="32" spans="1:44" s="78" customFormat="1" ht="15.75" customHeight="1">
      <c r="A32" s="79">
        <v>9</v>
      </c>
      <c r="B32" s="97" t="s">
        <v>160</v>
      </c>
      <c r="C32" s="80" t="s">
        <v>125</v>
      </c>
      <c r="D32" s="80" t="s">
        <v>126</v>
      </c>
      <c r="E32" s="80" t="s">
        <v>127</v>
      </c>
      <c r="F32" s="80" t="s">
        <v>128</v>
      </c>
      <c r="G32" s="80" t="s">
        <v>129</v>
      </c>
      <c r="H32" s="80" t="s">
        <v>141</v>
      </c>
      <c r="I32" s="80" t="s">
        <v>131</v>
      </c>
      <c r="J32" s="80" t="s">
        <v>161</v>
      </c>
      <c r="K32" s="79" t="s">
        <v>64</v>
      </c>
      <c r="L32" s="79" t="s">
        <v>121</v>
      </c>
      <c r="M32" s="19">
        <v>900000</v>
      </c>
      <c r="N32" s="79">
        <v>6</v>
      </c>
      <c r="O32" s="19">
        <f>5400000-4500000</f>
        <v>900000</v>
      </c>
      <c r="P32" s="79" t="s">
        <v>94</v>
      </c>
      <c r="Q32" s="79" t="s">
        <v>94</v>
      </c>
      <c r="R32" s="79" t="s">
        <v>134</v>
      </c>
      <c r="S32" s="79" t="s">
        <v>135</v>
      </c>
      <c r="T32" s="98" t="s">
        <v>134</v>
      </c>
      <c r="U32" s="16">
        <v>45490</v>
      </c>
      <c r="V32" s="100" t="s">
        <v>143</v>
      </c>
      <c r="W32" s="66" t="s">
        <v>63</v>
      </c>
      <c r="X32" s="65" t="s">
        <v>136</v>
      </c>
      <c r="Y32" s="16">
        <v>45490</v>
      </c>
      <c r="Z32" s="69" t="s">
        <v>162</v>
      </c>
      <c r="AA32" s="16">
        <v>45490</v>
      </c>
      <c r="AB32" s="70">
        <v>900000</v>
      </c>
      <c r="AC32" s="71">
        <f t="shared" si="0"/>
        <v>0</v>
      </c>
      <c r="AD32" s="72">
        <v>1012</v>
      </c>
      <c r="AE32" s="16">
        <v>45492</v>
      </c>
      <c r="AF32" s="99">
        <v>900000</v>
      </c>
      <c r="AG32" s="73">
        <f t="shared" si="1"/>
        <v>0</v>
      </c>
      <c r="AH32" s="74"/>
      <c r="AI32" s="65"/>
      <c r="AJ32" s="99">
        <v>900000</v>
      </c>
      <c r="AK32" s="17">
        <f t="shared" si="2"/>
        <v>0</v>
      </c>
      <c r="AL32" s="76"/>
      <c r="AM32" s="17">
        <f t="shared" si="3"/>
        <v>900000</v>
      </c>
      <c r="AN32" s="17">
        <f t="shared" si="4"/>
        <v>0</v>
      </c>
      <c r="AO32" s="19"/>
      <c r="AP32" s="79"/>
      <c r="AQ32" s="79"/>
      <c r="AR32" s="79"/>
    </row>
    <row r="33" spans="1:44" s="78" customFormat="1" ht="15.75" customHeight="1">
      <c r="A33" s="79">
        <v>10</v>
      </c>
      <c r="B33" s="97" t="s">
        <v>163</v>
      </c>
      <c r="C33" s="80" t="s">
        <v>125</v>
      </c>
      <c r="D33" s="80" t="s">
        <v>126</v>
      </c>
      <c r="E33" s="80" t="s">
        <v>127</v>
      </c>
      <c r="F33" s="80" t="s">
        <v>128</v>
      </c>
      <c r="G33" s="80" t="s">
        <v>129</v>
      </c>
      <c r="H33" s="80" t="s">
        <v>164</v>
      </c>
      <c r="I33" s="80" t="s">
        <v>131</v>
      </c>
      <c r="J33" s="80" t="s">
        <v>165</v>
      </c>
      <c r="K33" s="79" t="s">
        <v>64</v>
      </c>
      <c r="L33" s="79" t="s">
        <v>121</v>
      </c>
      <c r="M33" s="19">
        <v>811000</v>
      </c>
      <c r="N33" s="79">
        <v>8</v>
      </c>
      <c r="O33" s="19">
        <f>6488000-5677000</f>
        <v>811000</v>
      </c>
      <c r="P33" s="79" t="s">
        <v>94</v>
      </c>
      <c r="Q33" s="79" t="s">
        <v>94</v>
      </c>
      <c r="R33" s="79" t="s">
        <v>134</v>
      </c>
      <c r="S33" s="79" t="s">
        <v>135</v>
      </c>
      <c r="T33" s="98" t="s">
        <v>134</v>
      </c>
      <c r="U33" s="16">
        <v>45490</v>
      </c>
      <c r="V33" s="100" t="s">
        <v>143</v>
      </c>
      <c r="W33" s="66" t="s">
        <v>63</v>
      </c>
      <c r="X33" s="65" t="s">
        <v>136</v>
      </c>
      <c r="Y33" s="16">
        <v>45490</v>
      </c>
      <c r="Z33" s="69" t="s">
        <v>166</v>
      </c>
      <c r="AA33" s="16">
        <v>45490</v>
      </c>
      <c r="AB33" s="70">
        <v>811000</v>
      </c>
      <c r="AC33" s="71">
        <f t="shared" si="0"/>
        <v>0</v>
      </c>
      <c r="AD33" s="72">
        <v>1013</v>
      </c>
      <c r="AE33" s="16">
        <v>45492</v>
      </c>
      <c r="AF33" s="99">
        <v>811000</v>
      </c>
      <c r="AG33" s="73">
        <f t="shared" si="1"/>
        <v>0</v>
      </c>
      <c r="AH33" s="74"/>
      <c r="AI33" s="65"/>
      <c r="AJ33" s="99"/>
      <c r="AK33" s="17">
        <f t="shared" si="2"/>
        <v>811000</v>
      </c>
      <c r="AL33" s="76"/>
      <c r="AM33" s="17">
        <f t="shared" si="3"/>
        <v>0</v>
      </c>
      <c r="AN33" s="17">
        <f t="shared" si="4"/>
        <v>811000</v>
      </c>
      <c r="AO33" s="19"/>
      <c r="AP33" s="79"/>
      <c r="AQ33" s="79"/>
      <c r="AR33" s="79"/>
    </row>
    <row r="34" spans="1:44" s="78" customFormat="1" ht="15.75" customHeight="1">
      <c r="A34" s="79">
        <v>11</v>
      </c>
      <c r="B34" s="97" t="s">
        <v>167</v>
      </c>
      <c r="C34" s="80" t="s">
        <v>125</v>
      </c>
      <c r="D34" s="80" t="s">
        <v>126</v>
      </c>
      <c r="E34" s="80" t="s">
        <v>127</v>
      </c>
      <c r="F34" s="80" t="s">
        <v>128</v>
      </c>
      <c r="G34" s="80" t="s">
        <v>129</v>
      </c>
      <c r="H34" s="80" t="s">
        <v>168</v>
      </c>
      <c r="I34" s="80" t="s">
        <v>131</v>
      </c>
      <c r="J34" s="80" t="s">
        <v>169</v>
      </c>
      <c r="K34" s="79" t="s">
        <v>64</v>
      </c>
      <c r="L34" s="79" t="s">
        <v>121</v>
      </c>
      <c r="M34" s="19">
        <v>750000</v>
      </c>
      <c r="N34" s="79">
        <v>12</v>
      </c>
      <c r="O34" s="19">
        <f>10752299-10002299</f>
        <v>750000</v>
      </c>
      <c r="P34" s="79" t="s">
        <v>94</v>
      </c>
      <c r="Q34" s="79" t="s">
        <v>94</v>
      </c>
      <c r="R34" s="79" t="s">
        <v>134</v>
      </c>
      <c r="S34" s="79" t="s">
        <v>135</v>
      </c>
      <c r="T34" s="98" t="s">
        <v>134</v>
      </c>
      <c r="U34" s="16">
        <v>45490</v>
      </c>
      <c r="V34" s="100" t="s">
        <v>143</v>
      </c>
      <c r="W34" s="66" t="s">
        <v>63</v>
      </c>
      <c r="X34" s="65" t="s">
        <v>136</v>
      </c>
      <c r="Y34" s="16">
        <v>45490</v>
      </c>
      <c r="Z34" s="69" t="s">
        <v>170</v>
      </c>
      <c r="AA34" s="16">
        <v>45490</v>
      </c>
      <c r="AB34" s="70">
        <v>750000</v>
      </c>
      <c r="AC34" s="71">
        <f t="shared" si="0"/>
        <v>0</v>
      </c>
      <c r="AD34" s="72">
        <v>1014</v>
      </c>
      <c r="AE34" s="16">
        <v>45492</v>
      </c>
      <c r="AF34" s="99">
        <v>750000</v>
      </c>
      <c r="AG34" s="73">
        <f t="shared" si="1"/>
        <v>0</v>
      </c>
      <c r="AH34" s="74"/>
      <c r="AI34" s="65"/>
      <c r="AJ34" s="99"/>
      <c r="AK34" s="17">
        <f t="shared" si="2"/>
        <v>750000</v>
      </c>
      <c r="AL34" s="76"/>
      <c r="AM34" s="17">
        <f t="shared" si="3"/>
        <v>0</v>
      </c>
      <c r="AN34" s="17">
        <f t="shared" si="4"/>
        <v>750000</v>
      </c>
      <c r="AO34" s="19"/>
      <c r="AP34" s="79"/>
      <c r="AQ34" s="79"/>
      <c r="AR34" s="79"/>
    </row>
    <row r="35" spans="1:44" s="78" customFormat="1" ht="15.75" customHeight="1">
      <c r="A35" s="79">
        <v>12</v>
      </c>
      <c r="B35" s="97" t="s">
        <v>171</v>
      </c>
      <c r="C35" s="80" t="s">
        <v>125</v>
      </c>
      <c r="D35" s="80" t="s">
        <v>126</v>
      </c>
      <c r="E35" s="80" t="s">
        <v>127</v>
      </c>
      <c r="F35" s="80" t="s">
        <v>128</v>
      </c>
      <c r="G35" s="80" t="s">
        <v>129</v>
      </c>
      <c r="H35" s="80" t="s">
        <v>168</v>
      </c>
      <c r="I35" s="80" t="s">
        <v>131</v>
      </c>
      <c r="J35" s="80" t="s">
        <v>172</v>
      </c>
      <c r="K35" s="79" t="s">
        <v>64</v>
      </c>
      <c r="L35" s="79" t="s">
        <v>121</v>
      </c>
      <c r="M35" s="19">
        <v>2000000</v>
      </c>
      <c r="N35" s="79">
        <v>4</v>
      </c>
      <c r="O35" s="19">
        <f>8000000-6000000</f>
        <v>2000000</v>
      </c>
      <c r="P35" s="79" t="s">
        <v>94</v>
      </c>
      <c r="Q35" s="79" t="s">
        <v>94</v>
      </c>
      <c r="R35" s="79" t="s">
        <v>134</v>
      </c>
      <c r="S35" s="79" t="s">
        <v>135</v>
      </c>
      <c r="T35" s="98" t="s">
        <v>134</v>
      </c>
      <c r="U35" s="16">
        <v>45490</v>
      </c>
      <c r="V35" s="100" t="s">
        <v>143</v>
      </c>
      <c r="W35" s="66" t="s">
        <v>63</v>
      </c>
      <c r="X35" s="65" t="s">
        <v>136</v>
      </c>
      <c r="Y35" s="16">
        <v>45490</v>
      </c>
      <c r="Z35" s="69" t="s">
        <v>173</v>
      </c>
      <c r="AA35" s="16">
        <v>45490</v>
      </c>
      <c r="AB35" s="70">
        <v>2000000</v>
      </c>
      <c r="AC35" s="71">
        <f t="shared" si="0"/>
        <v>0</v>
      </c>
      <c r="AD35" s="72">
        <v>1015</v>
      </c>
      <c r="AE35" s="16">
        <v>45492</v>
      </c>
      <c r="AF35" s="99">
        <v>2000000</v>
      </c>
      <c r="AG35" s="73">
        <f t="shared" si="1"/>
        <v>0</v>
      </c>
      <c r="AH35" s="74"/>
      <c r="AI35" s="65"/>
      <c r="AJ35" s="99"/>
      <c r="AK35" s="17">
        <f t="shared" si="2"/>
        <v>2000000</v>
      </c>
      <c r="AL35" s="76"/>
      <c r="AM35" s="17">
        <f t="shared" si="3"/>
        <v>0</v>
      </c>
      <c r="AN35" s="17">
        <f t="shared" si="4"/>
        <v>2000000</v>
      </c>
      <c r="AO35" s="19"/>
      <c r="AP35" s="79"/>
      <c r="AQ35" s="79"/>
      <c r="AR35" s="79"/>
    </row>
    <row r="36" spans="1:44" s="78" customFormat="1" ht="15.75" customHeight="1">
      <c r="A36" s="79">
        <v>13</v>
      </c>
      <c r="B36" s="97" t="s">
        <v>174</v>
      </c>
      <c r="C36" s="80" t="s">
        <v>125</v>
      </c>
      <c r="D36" s="80" t="s">
        <v>126</v>
      </c>
      <c r="E36" s="80" t="s">
        <v>127</v>
      </c>
      <c r="F36" s="80" t="s">
        <v>128</v>
      </c>
      <c r="G36" s="80" t="s">
        <v>129</v>
      </c>
      <c r="H36" s="80" t="s">
        <v>175</v>
      </c>
      <c r="I36" s="80" t="s">
        <v>131</v>
      </c>
      <c r="J36" s="80" t="s">
        <v>176</v>
      </c>
      <c r="K36" s="79" t="s">
        <v>177</v>
      </c>
      <c r="L36" s="79">
        <v>82101504</v>
      </c>
      <c r="M36" s="19">
        <v>21235260.199999999</v>
      </c>
      <c r="N36" s="79">
        <v>1</v>
      </c>
      <c r="O36" s="19">
        <v>21235260</v>
      </c>
      <c r="P36" s="79" t="s">
        <v>60</v>
      </c>
      <c r="Q36" s="79" t="s">
        <v>60</v>
      </c>
      <c r="R36" s="79" t="s">
        <v>134</v>
      </c>
      <c r="S36" s="79" t="s">
        <v>135</v>
      </c>
      <c r="T36" s="98" t="s">
        <v>134</v>
      </c>
      <c r="U36" s="16">
        <v>45490</v>
      </c>
      <c r="V36" s="100" t="s">
        <v>143</v>
      </c>
      <c r="W36" s="66" t="s">
        <v>63</v>
      </c>
      <c r="X36" s="65" t="s">
        <v>136</v>
      </c>
      <c r="Y36" s="16">
        <v>45490</v>
      </c>
      <c r="Z36" s="69" t="s">
        <v>178</v>
      </c>
      <c r="AA36" s="16">
        <v>45490</v>
      </c>
      <c r="AB36" s="70">
        <v>21235260</v>
      </c>
      <c r="AC36" s="71">
        <f t="shared" si="0"/>
        <v>0</v>
      </c>
      <c r="AD36" s="72">
        <v>1018</v>
      </c>
      <c r="AE36" s="16">
        <v>45492</v>
      </c>
      <c r="AF36" s="99">
        <v>21235260</v>
      </c>
      <c r="AG36" s="73">
        <f t="shared" si="1"/>
        <v>0</v>
      </c>
      <c r="AH36" s="74"/>
      <c r="AI36" s="65"/>
      <c r="AJ36" s="99"/>
      <c r="AK36" s="17">
        <f t="shared" si="2"/>
        <v>21235260</v>
      </c>
      <c r="AL36" s="76"/>
      <c r="AM36" s="17">
        <f t="shared" si="3"/>
        <v>0</v>
      </c>
      <c r="AN36" s="17">
        <f t="shared" si="4"/>
        <v>21235260</v>
      </c>
      <c r="AO36" s="19"/>
      <c r="AP36" s="79"/>
      <c r="AQ36" s="79"/>
      <c r="AR36" s="79"/>
    </row>
    <row r="37" spans="1:44" s="78" customFormat="1" ht="15.75" customHeight="1">
      <c r="A37" s="79">
        <v>14</v>
      </c>
      <c r="B37" s="97" t="s">
        <v>179</v>
      </c>
      <c r="C37" s="80" t="s">
        <v>125</v>
      </c>
      <c r="D37" s="80" t="s">
        <v>126</v>
      </c>
      <c r="E37" s="80" t="s">
        <v>127</v>
      </c>
      <c r="F37" s="80" t="s">
        <v>128</v>
      </c>
      <c r="G37" s="80" t="s">
        <v>129</v>
      </c>
      <c r="H37" s="80" t="s">
        <v>180</v>
      </c>
      <c r="I37" s="80" t="s">
        <v>131</v>
      </c>
      <c r="J37" s="80" t="s">
        <v>181</v>
      </c>
      <c r="K37" s="79" t="s">
        <v>58</v>
      </c>
      <c r="L37" s="79">
        <v>81101500</v>
      </c>
      <c r="M37" s="19">
        <v>5000000</v>
      </c>
      <c r="N37" s="79">
        <v>5</v>
      </c>
      <c r="O37" s="19">
        <v>25000000</v>
      </c>
      <c r="P37" s="79" t="s">
        <v>94</v>
      </c>
      <c r="Q37" s="79" t="s">
        <v>94</v>
      </c>
      <c r="R37" s="79" t="s">
        <v>134</v>
      </c>
      <c r="S37" s="79" t="s">
        <v>135</v>
      </c>
      <c r="T37" s="98" t="s">
        <v>134</v>
      </c>
      <c r="U37" s="16">
        <v>45498</v>
      </c>
      <c r="V37" s="65">
        <v>202413000061673</v>
      </c>
      <c r="W37" s="66" t="s">
        <v>63</v>
      </c>
      <c r="X37" s="65" t="s">
        <v>182</v>
      </c>
      <c r="Y37" s="68">
        <v>45499</v>
      </c>
      <c r="Z37" s="69" t="s">
        <v>183</v>
      </c>
      <c r="AA37" s="16">
        <v>45499</v>
      </c>
      <c r="AB37" s="70">
        <v>25000000</v>
      </c>
      <c r="AC37" s="71">
        <f t="shared" si="0"/>
        <v>0</v>
      </c>
      <c r="AD37" s="72">
        <v>1322</v>
      </c>
      <c r="AE37" s="16">
        <v>45504</v>
      </c>
      <c r="AF37" s="99">
        <v>25000000</v>
      </c>
      <c r="AG37" s="73">
        <f t="shared" si="1"/>
        <v>0</v>
      </c>
      <c r="AH37" s="74"/>
      <c r="AI37" s="65"/>
      <c r="AJ37" s="99"/>
      <c r="AK37" s="17">
        <f t="shared" si="2"/>
        <v>25000000</v>
      </c>
      <c r="AL37" s="76"/>
      <c r="AM37" s="17">
        <f t="shared" si="3"/>
        <v>0</v>
      </c>
      <c r="AN37" s="17">
        <f t="shared" si="4"/>
        <v>25000000</v>
      </c>
      <c r="AO37" s="19"/>
      <c r="AP37" s="79"/>
      <c r="AQ37" s="79"/>
      <c r="AR37" s="79"/>
    </row>
    <row r="38" spans="1:44" s="78" customFormat="1" ht="15.75" customHeight="1">
      <c r="A38" s="79">
        <v>15</v>
      </c>
      <c r="B38" s="97" t="s">
        <v>184</v>
      </c>
      <c r="C38" s="80" t="s">
        <v>125</v>
      </c>
      <c r="D38" s="80" t="s">
        <v>126</v>
      </c>
      <c r="E38" s="80" t="s">
        <v>127</v>
      </c>
      <c r="F38" s="80" t="s">
        <v>128</v>
      </c>
      <c r="G38" s="80" t="s">
        <v>129</v>
      </c>
      <c r="H38" s="80" t="s">
        <v>55</v>
      </c>
      <c r="I38" s="80" t="s">
        <v>131</v>
      </c>
      <c r="J38" s="80" t="s">
        <v>185</v>
      </c>
      <c r="K38" s="79" t="s">
        <v>58</v>
      </c>
      <c r="L38" s="79">
        <v>80111607</v>
      </c>
      <c r="M38" s="19">
        <v>4600000</v>
      </c>
      <c r="N38" s="79">
        <v>5</v>
      </c>
      <c r="O38" s="19">
        <v>23000000</v>
      </c>
      <c r="P38" s="79" t="s">
        <v>94</v>
      </c>
      <c r="Q38" s="79" t="s">
        <v>94</v>
      </c>
      <c r="R38" s="79" t="s">
        <v>134</v>
      </c>
      <c r="S38" s="79" t="s">
        <v>135</v>
      </c>
      <c r="T38" s="98" t="s">
        <v>134</v>
      </c>
      <c r="U38" s="16">
        <v>45489</v>
      </c>
      <c r="V38" s="100">
        <v>202413000058593</v>
      </c>
      <c r="W38" s="66" t="s">
        <v>63</v>
      </c>
      <c r="X38" s="65" t="s">
        <v>136</v>
      </c>
      <c r="Y38" s="16">
        <v>45489</v>
      </c>
      <c r="Z38" s="69" t="s">
        <v>186</v>
      </c>
      <c r="AA38" s="16">
        <v>45489</v>
      </c>
      <c r="AB38" s="70">
        <v>23000000</v>
      </c>
      <c r="AC38" s="71">
        <f t="shared" si="0"/>
        <v>0</v>
      </c>
      <c r="AD38" s="72">
        <v>977</v>
      </c>
      <c r="AE38" s="16">
        <v>45492</v>
      </c>
      <c r="AF38" s="99">
        <v>23000000</v>
      </c>
      <c r="AG38" s="73">
        <f t="shared" si="1"/>
        <v>0</v>
      </c>
      <c r="AH38" s="74"/>
      <c r="AI38" s="65"/>
      <c r="AJ38" s="99">
        <v>23000000</v>
      </c>
      <c r="AK38" s="17">
        <f t="shared" si="2"/>
        <v>0</v>
      </c>
      <c r="AL38" s="76"/>
      <c r="AM38" s="17">
        <f t="shared" si="3"/>
        <v>23000000</v>
      </c>
      <c r="AN38" s="17">
        <f t="shared" si="4"/>
        <v>0</v>
      </c>
      <c r="AO38" s="19"/>
      <c r="AP38" s="79"/>
      <c r="AQ38" s="79"/>
      <c r="AR38" s="79"/>
    </row>
    <row r="39" spans="1:44" s="78" customFormat="1" ht="15.75" customHeight="1">
      <c r="A39" s="79">
        <v>16</v>
      </c>
      <c r="B39" s="97" t="s">
        <v>187</v>
      </c>
      <c r="C39" s="80" t="s">
        <v>125</v>
      </c>
      <c r="D39" s="80" t="s">
        <v>126</v>
      </c>
      <c r="E39" s="80" t="s">
        <v>127</v>
      </c>
      <c r="F39" s="80" t="s">
        <v>128</v>
      </c>
      <c r="G39" s="80" t="s">
        <v>129</v>
      </c>
      <c r="H39" s="80" t="s">
        <v>110</v>
      </c>
      <c r="I39" s="80" t="s">
        <v>131</v>
      </c>
      <c r="J39" s="80" t="s">
        <v>188</v>
      </c>
      <c r="K39" s="79" t="s">
        <v>58</v>
      </c>
      <c r="L39" s="79">
        <v>80111621</v>
      </c>
      <c r="M39" s="19">
        <v>6000000</v>
      </c>
      <c r="N39" s="79">
        <v>5</v>
      </c>
      <c r="O39" s="19">
        <v>30000000</v>
      </c>
      <c r="P39" s="79" t="s">
        <v>94</v>
      </c>
      <c r="Q39" s="79" t="s">
        <v>94</v>
      </c>
      <c r="R39" s="79" t="s">
        <v>134</v>
      </c>
      <c r="S39" s="79" t="s">
        <v>135</v>
      </c>
      <c r="T39" s="98" t="s">
        <v>134</v>
      </c>
      <c r="U39" s="16">
        <v>45489</v>
      </c>
      <c r="V39" s="100">
        <v>202413000058593</v>
      </c>
      <c r="W39" s="66" t="s">
        <v>63</v>
      </c>
      <c r="X39" s="65" t="s">
        <v>136</v>
      </c>
      <c r="Y39" s="16">
        <v>45489</v>
      </c>
      <c r="Z39" s="69" t="s">
        <v>189</v>
      </c>
      <c r="AA39" s="16">
        <v>45489</v>
      </c>
      <c r="AB39" s="70">
        <v>30000000</v>
      </c>
      <c r="AC39" s="71">
        <f t="shared" si="0"/>
        <v>0</v>
      </c>
      <c r="AD39" s="72">
        <v>986</v>
      </c>
      <c r="AE39" s="16">
        <v>45492</v>
      </c>
      <c r="AF39" s="99">
        <v>30000000</v>
      </c>
      <c r="AG39" s="73">
        <f t="shared" si="1"/>
        <v>0</v>
      </c>
      <c r="AH39" s="74"/>
      <c r="AI39" s="65"/>
      <c r="AJ39" s="99"/>
      <c r="AK39" s="17">
        <f t="shared" si="2"/>
        <v>30000000</v>
      </c>
      <c r="AL39" s="76"/>
      <c r="AM39" s="17">
        <f t="shared" si="3"/>
        <v>0</v>
      </c>
      <c r="AN39" s="17">
        <f t="shared" si="4"/>
        <v>30000000</v>
      </c>
      <c r="AO39" s="19"/>
      <c r="AP39" s="79"/>
      <c r="AQ39" s="79"/>
      <c r="AR39" s="79"/>
    </row>
    <row r="40" spans="1:44" s="78" customFormat="1" ht="15.75" customHeight="1">
      <c r="A40" s="79">
        <v>17</v>
      </c>
      <c r="B40" s="97" t="s">
        <v>190</v>
      </c>
      <c r="C40" s="80" t="s">
        <v>125</v>
      </c>
      <c r="D40" s="80" t="s">
        <v>126</v>
      </c>
      <c r="E40" s="80" t="s">
        <v>127</v>
      </c>
      <c r="F40" s="80" t="s">
        <v>128</v>
      </c>
      <c r="G40" s="80" t="s">
        <v>129</v>
      </c>
      <c r="H40" s="80" t="s">
        <v>91</v>
      </c>
      <c r="I40" s="80" t="s">
        <v>131</v>
      </c>
      <c r="J40" s="80" t="s">
        <v>191</v>
      </c>
      <c r="K40" s="79" t="s">
        <v>58</v>
      </c>
      <c r="L40" s="79">
        <v>80111601</v>
      </c>
      <c r="M40" s="19">
        <v>3450000</v>
      </c>
      <c r="N40" s="79">
        <v>5</v>
      </c>
      <c r="O40" s="19">
        <v>17250000</v>
      </c>
      <c r="P40" s="79" t="s">
        <v>94</v>
      </c>
      <c r="Q40" s="79" t="s">
        <v>94</v>
      </c>
      <c r="R40" s="79" t="s">
        <v>134</v>
      </c>
      <c r="S40" s="79" t="s">
        <v>135</v>
      </c>
      <c r="T40" s="98" t="s">
        <v>134</v>
      </c>
      <c r="U40" s="16">
        <v>45489</v>
      </c>
      <c r="V40" s="100">
        <v>202413000058593</v>
      </c>
      <c r="W40" s="66" t="s">
        <v>63</v>
      </c>
      <c r="X40" s="65" t="s">
        <v>136</v>
      </c>
      <c r="Y40" s="16">
        <v>45489</v>
      </c>
      <c r="Z40" s="69" t="s">
        <v>192</v>
      </c>
      <c r="AA40" s="16">
        <v>45489</v>
      </c>
      <c r="AB40" s="70">
        <v>17250000</v>
      </c>
      <c r="AC40" s="71">
        <f t="shared" si="0"/>
        <v>0</v>
      </c>
      <c r="AD40" s="72">
        <v>979</v>
      </c>
      <c r="AE40" s="16">
        <v>45492</v>
      </c>
      <c r="AF40" s="99">
        <v>17250000</v>
      </c>
      <c r="AG40" s="73">
        <f t="shared" si="1"/>
        <v>0</v>
      </c>
      <c r="AH40" s="74"/>
      <c r="AI40" s="65"/>
      <c r="AJ40" s="99">
        <v>16000000</v>
      </c>
      <c r="AK40" s="17">
        <f t="shared" si="2"/>
        <v>1250000</v>
      </c>
      <c r="AL40" s="76"/>
      <c r="AM40" s="17">
        <f t="shared" si="3"/>
        <v>16000000</v>
      </c>
      <c r="AN40" s="17">
        <f t="shared" si="4"/>
        <v>1250000</v>
      </c>
      <c r="AO40" s="19"/>
      <c r="AP40" s="79"/>
      <c r="AQ40" s="79"/>
      <c r="AR40" s="79"/>
    </row>
    <row r="41" spans="1:44" s="78" customFormat="1" ht="15.75" customHeight="1">
      <c r="A41" s="79">
        <v>18</v>
      </c>
      <c r="B41" s="97" t="s">
        <v>193</v>
      </c>
      <c r="C41" s="80" t="s">
        <v>125</v>
      </c>
      <c r="D41" s="80" t="s">
        <v>126</v>
      </c>
      <c r="E41" s="80" t="s">
        <v>127</v>
      </c>
      <c r="F41" s="80" t="s">
        <v>128</v>
      </c>
      <c r="G41" s="80" t="s">
        <v>129</v>
      </c>
      <c r="H41" s="80" t="s">
        <v>55</v>
      </c>
      <c r="I41" s="80" t="s">
        <v>131</v>
      </c>
      <c r="J41" s="80" t="s">
        <v>194</v>
      </c>
      <c r="K41" s="79" t="s">
        <v>58</v>
      </c>
      <c r="L41" s="79">
        <v>80111607</v>
      </c>
      <c r="M41" s="19">
        <v>4000000</v>
      </c>
      <c r="N41" s="79">
        <v>5</v>
      </c>
      <c r="O41" s="19">
        <v>20000000</v>
      </c>
      <c r="P41" s="79" t="s">
        <v>94</v>
      </c>
      <c r="Q41" s="79" t="s">
        <v>94</v>
      </c>
      <c r="R41" s="79" t="s">
        <v>134</v>
      </c>
      <c r="S41" s="79" t="s">
        <v>135</v>
      </c>
      <c r="T41" s="98" t="s">
        <v>134</v>
      </c>
      <c r="U41" s="16">
        <v>45489</v>
      </c>
      <c r="V41" s="100">
        <v>202413000058593</v>
      </c>
      <c r="W41" s="66" t="s">
        <v>63</v>
      </c>
      <c r="X41" s="65" t="s">
        <v>136</v>
      </c>
      <c r="Y41" s="16">
        <v>45489</v>
      </c>
      <c r="Z41" s="69" t="s">
        <v>195</v>
      </c>
      <c r="AA41" s="16">
        <v>45489</v>
      </c>
      <c r="AB41" s="70">
        <v>20000000</v>
      </c>
      <c r="AC41" s="71">
        <f t="shared" si="0"/>
        <v>0</v>
      </c>
      <c r="AD41" s="72">
        <v>984</v>
      </c>
      <c r="AE41" s="16">
        <v>45492</v>
      </c>
      <c r="AF41" s="99">
        <v>20000000</v>
      </c>
      <c r="AG41" s="73">
        <f t="shared" si="1"/>
        <v>0</v>
      </c>
      <c r="AH41" s="74"/>
      <c r="AI41" s="65"/>
      <c r="AJ41" s="99">
        <v>20000000</v>
      </c>
      <c r="AK41" s="17">
        <f t="shared" si="2"/>
        <v>0</v>
      </c>
      <c r="AL41" s="76"/>
      <c r="AM41" s="17">
        <f t="shared" si="3"/>
        <v>20000000</v>
      </c>
      <c r="AN41" s="17">
        <f t="shared" si="4"/>
        <v>0</v>
      </c>
      <c r="AO41" s="19"/>
      <c r="AP41" s="79"/>
      <c r="AQ41" s="79"/>
      <c r="AR41" s="79"/>
    </row>
    <row r="42" spans="1:44" s="78" customFormat="1" ht="15.75" customHeight="1">
      <c r="A42" s="79">
        <v>19</v>
      </c>
      <c r="B42" s="97" t="s">
        <v>196</v>
      </c>
      <c r="C42" s="80" t="s">
        <v>125</v>
      </c>
      <c r="D42" s="80" t="s">
        <v>126</v>
      </c>
      <c r="E42" s="80" t="s">
        <v>127</v>
      </c>
      <c r="F42" s="80" t="s">
        <v>128</v>
      </c>
      <c r="G42" s="80" t="s">
        <v>129</v>
      </c>
      <c r="H42" s="80" t="s">
        <v>197</v>
      </c>
      <c r="I42" s="80" t="s">
        <v>131</v>
      </c>
      <c r="J42" s="80" t="s">
        <v>198</v>
      </c>
      <c r="K42" s="79" t="s">
        <v>58</v>
      </c>
      <c r="L42" s="79">
        <v>80111614</v>
      </c>
      <c r="M42" s="19">
        <v>8300000</v>
      </c>
      <c r="N42" s="79">
        <v>5</v>
      </c>
      <c r="O42" s="19">
        <v>41500000</v>
      </c>
      <c r="P42" s="79" t="s">
        <v>94</v>
      </c>
      <c r="Q42" s="79" t="s">
        <v>94</v>
      </c>
      <c r="R42" s="79" t="s">
        <v>134</v>
      </c>
      <c r="S42" s="79" t="s">
        <v>135</v>
      </c>
      <c r="T42" s="98" t="s">
        <v>134</v>
      </c>
      <c r="U42" s="16">
        <v>45489</v>
      </c>
      <c r="V42" s="100">
        <v>202413000058593</v>
      </c>
      <c r="W42" s="66" t="s">
        <v>63</v>
      </c>
      <c r="X42" s="65" t="s">
        <v>136</v>
      </c>
      <c r="Y42" s="16">
        <v>45489</v>
      </c>
      <c r="Z42" s="69" t="s">
        <v>199</v>
      </c>
      <c r="AA42" s="16">
        <v>45489</v>
      </c>
      <c r="AB42" s="70">
        <v>41500000</v>
      </c>
      <c r="AC42" s="71">
        <f t="shared" si="0"/>
        <v>0</v>
      </c>
      <c r="AD42" s="72">
        <v>982</v>
      </c>
      <c r="AE42" s="16">
        <v>45492</v>
      </c>
      <c r="AF42" s="99">
        <v>41500000</v>
      </c>
      <c r="AG42" s="73">
        <f t="shared" si="1"/>
        <v>0</v>
      </c>
      <c r="AH42" s="74"/>
      <c r="AI42" s="65"/>
      <c r="AJ42" s="99">
        <v>41500000</v>
      </c>
      <c r="AK42" s="17">
        <f t="shared" si="2"/>
        <v>0</v>
      </c>
      <c r="AL42" s="76"/>
      <c r="AM42" s="17">
        <f t="shared" si="3"/>
        <v>41500000</v>
      </c>
      <c r="AN42" s="17">
        <f t="shared" si="4"/>
        <v>0</v>
      </c>
      <c r="AO42" s="19"/>
      <c r="AP42" s="79"/>
      <c r="AQ42" s="79"/>
      <c r="AR42" s="79"/>
    </row>
    <row r="43" spans="1:44" s="78" customFormat="1" ht="15.75" customHeight="1">
      <c r="A43" s="79">
        <v>20</v>
      </c>
      <c r="B43" s="97" t="s">
        <v>200</v>
      </c>
      <c r="C43" s="80" t="s">
        <v>125</v>
      </c>
      <c r="D43" s="80" t="s">
        <v>126</v>
      </c>
      <c r="E43" s="80" t="s">
        <v>127</v>
      </c>
      <c r="F43" s="80" t="s">
        <v>128</v>
      </c>
      <c r="G43" s="80" t="s">
        <v>129</v>
      </c>
      <c r="H43" s="80" t="s">
        <v>201</v>
      </c>
      <c r="I43" s="80" t="s">
        <v>131</v>
      </c>
      <c r="J43" s="80" t="s">
        <v>202</v>
      </c>
      <c r="K43" s="79" t="s">
        <v>58</v>
      </c>
      <c r="L43" s="79">
        <v>80111605</v>
      </c>
      <c r="M43" s="19">
        <v>5800000</v>
      </c>
      <c r="N43" s="79">
        <v>5</v>
      </c>
      <c r="O43" s="19">
        <v>29000000</v>
      </c>
      <c r="P43" s="79" t="s">
        <v>94</v>
      </c>
      <c r="Q43" s="79" t="s">
        <v>94</v>
      </c>
      <c r="R43" s="79" t="s">
        <v>134</v>
      </c>
      <c r="S43" s="79" t="s">
        <v>135</v>
      </c>
      <c r="T43" s="98" t="s">
        <v>134</v>
      </c>
      <c r="U43" s="16">
        <v>45489</v>
      </c>
      <c r="V43" s="100">
        <v>202413000058593</v>
      </c>
      <c r="W43" s="66" t="s">
        <v>63</v>
      </c>
      <c r="X43" s="65" t="s">
        <v>136</v>
      </c>
      <c r="Y43" s="16">
        <v>45489</v>
      </c>
      <c r="Z43" s="69" t="s">
        <v>203</v>
      </c>
      <c r="AA43" s="16">
        <v>45489</v>
      </c>
      <c r="AB43" s="70">
        <v>29000000</v>
      </c>
      <c r="AC43" s="71">
        <f t="shared" si="0"/>
        <v>0</v>
      </c>
      <c r="AD43" s="72">
        <v>988</v>
      </c>
      <c r="AE43" s="16">
        <v>45491</v>
      </c>
      <c r="AF43" s="99">
        <v>29000000</v>
      </c>
      <c r="AG43" s="73">
        <f t="shared" si="1"/>
        <v>0</v>
      </c>
      <c r="AH43" s="74"/>
      <c r="AI43" s="65"/>
      <c r="AJ43" s="99"/>
      <c r="AK43" s="17">
        <f t="shared" si="2"/>
        <v>29000000</v>
      </c>
      <c r="AL43" s="76"/>
      <c r="AM43" s="17">
        <f t="shared" si="3"/>
        <v>0</v>
      </c>
      <c r="AN43" s="17">
        <f t="shared" si="4"/>
        <v>29000000</v>
      </c>
      <c r="AO43" s="19"/>
      <c r="AP43" s="79"/>
      <c r="AQ43" s="79"/>
      <c r="AR43" s="79"/>
    </row>
    <row r="44" spans="1:44" s="78" customFormat="1" ht="15.75" customHeight="1">
      <c r="A44" s="79">
        <v>21</v>
      </c>
      <c r="B44" s="97" t="s">
        <v>204</v>
      </c>
      <c r="C44" s="80" t="s">
        <v>125</v>
      </c>
      <c r="D44" s="80" t="s">
        <v>126</v>
      </c>
      <c r="E44" s="80" t="s">
        <v>127</v>
      </c>
      <c r="F44" s="80" t="s">
        <v>128</v>
      </c>
      <c r="G44" s="80" t="s">
        <v>129</v>
      </c>
      <c r="H44" s="80" t="s">
        <v>110</v>
      </c>
      <c r="I44" s="80" t="s">
        <v>131</v>
      </c>
      <c r="J44" s="80" t="s">
        <v>205</v>
      </c>
      <c r="K44" s="79" t="s">
        <v>58</v>
      </c>
      <c r="L44" s="79">
        <v>80111621</v>
      </c>
      <c r="M44" s="19">
        <v>3520000</v>
      </c>
      <c r="N44" s="79">
        <v>5</v>
      </c>
      <c r="O44" s="101">
        <v>14080000</v>
      </c>
      <c r="P44" s="79" t="s">
        <v>94</v>
      </c>
      <c r="Q44" s="79" t="s">
        <v>94</v>
      </c>
      <c r="R44" s="79" t="s">
        <v>134</v>
      </c>
      <c r="S44" s="79" t="s">
        <v>135</v>
      </c>
      <c r="T44" s="98" t="s">
        <v>134</v>
      </c>
      <c r="U44" s="16">
        <v>45485</v>
      </c>
      <c r="V44" s="100">
        <v>202413000058353</v>
      </c>
      <c r="W44" s="66" t="s">
        <v>206</v>
      </c>
      <c r="X44" s="65" t="s">
        <v>207</v>
      </c>
      <c r="Y44" s="16">
        <v>45489</v>
      </c>
      <c r="Z44" s="72"/>
      <c r="AA44" s="77"/>
      <c r="AB44" s="70"/>
      <c r="AC44" s="71">
        <f t="shared" si="0"/>
        <v>14080000</v>
      </c>
      <c r="AD44" s="72"/>
      <c r="AE44" s="81"/>
      <c r="AF44" s="99">
        <v>0</v>
      </c>
      <c r="AG44" s="73">
        <f t="shared" si="1"/>
        <v>0</v>
      </c>
      <c r="AH44" s="74"/>
      <c r="AI44" s="65"/>
      <c r="AJ44" s="99"/>
      <c r="AK44" s="17">
        <f t="shared" si="2"/>
        <v>0</v>
      </c>
      <c r="AL44" s="76"/>
      <c r="AM44" s="17">
        <f t="shared" si="3"/>
        <v>0</v>
      </c>
      <c r="AN44" s="17">
        <f t="shared" si="4"/>
        <v>14080000</v>
      </c>
      <c r="AO44" s="19"/>
      <c r="AP44" s="79"/>
      <c r="AQ44" s="79"/>
      <c r="AR44" s="79"/>
    </row>
    <row r="45" spans="1:44" s="78" customFormat="1" ht="15.75" customHeight="1">
      <c r="A45" s="79">
        <v>22</v>
      </c>
      <c r="B45" s="97" t="s">
        <v>208</v>
      </c>
      <c r="C45" s="80" t="s">
        <v>125</v>
      </c>
      <c r="D45" s="80" t="s">
        <v>126</v>
      </c>
      <c r="E45" s="80" t="s">
        <v>127</v>
      </c>
      <c r="F45" s="80" t="s">
        <v>128</v>
      </c>
      <c r="G45" s="80" t="s">
        <v>129</v>
      </c>
      <c r="H45" s="80" t="s">
        <v>91</v>
      </c>
      <c r="I45" s="80" t="s">
        <v>131</v>
      </c>
      <c r="J45" s="80" t="s">
        <v>209</v>
      </c>
      <c r="K45" s="79" t="s">
        <v>58</v>
      </c>
      <c r="L45" s="79">
        <v>80111601</v>
      </c>
      <c r="M45" s="19">
        <v>3500000</v>
      </c>
      <c r="N45" s="79">
        <v>5</v>
      </c>
      <c r="O45" s="19">
        <v>17500000</v>
      </c>
      <c r="P45" s="79" t="s">
        <v>94</v>
      </c>
      <c r="Q45" s="79" t="s">
        <v>94</v>
      </c>
      <c r="R45" s="79" t="s">
        <v>134</v>
      </c>
      <c r="S45" s="79" t="s">
        <v>135</v>
      </c>
      <c r="T45" s="98" t="s">
        <v>134</v>
      </c>
      <c r="U45" s="16">
        <v>45489</v>
      </c>
      <c r="V45" s="100">
        <v>202413000058593</v>
      </c>
      <c r="W45" s="66" t="s">
        <v>63</v>
      </c>
      <c r="X45" s="65" t="s">
        <v>136</v>
      </c>
      <c r="Y45" s="16">
        <v>45489</v>
      </c>
      <c r="Z45" s="69" t="s">
        <v>210</v>
      </c>
      <c r="AA45" s="16">
        <v>45489</v>
      </c>
      <c r="AB45" s="70">
        <v>17500000</v>
      </c>
      <c r="AC45" s="71">
        <f t="shared" si="0"/>
        <v>0</v>
      </c>
      <c r="AD45" s="72">
        <v>990</v>
      </c>
      <c r="AE45" s="16">
        <v>45491</v>
      </c>
      <c r="AF45" s="99">
        <v>17500000</v>
      </c>
      <c r="AG45" s="73">
        <f t="shared" si="1"/>
        <v>0</v>
      </c>
      <c r="AH45" s="74"/>
      <c r="AI45" s="65"/>
      <c r="AJ45" s="99"/>
      <c r="AK45" s="17">
        <f t="shared" si="2"/>
        <v>17500000</v>
      </c>
      <c r="AL45" s="76"/>
      <c r="AM45" s="17">
        <f t="shared" si="3"/>
        <v>0</v>
      </c>
      <c r="AN45" s="17">
        <f t="shared" si="4"/>
        <v>17500000</v>
      </c>
      <c r="AO45" s="19"/>
      <c r="AP45" s="79"/>
      <c r="AQ45" s="79"/>
      <c r="AR45" s="79"/>
    </row>
    <row r="46" spans="1:44" s="78" customFormat="1" ht="15.75" customHeight="1">
      <c r="A46" s="79">
        <v>23</v>
      </c>
      <c r="B46" s="97" t="s">
        <v>211</v>
      </c>
      <c r="C46" s="80" t="s">
        <v>125</v>
      </c>
      <c r="D46" s="80" t="s">
        <v>126</v>
      </c>
      <c r="E46" s="80" t="s">
        <v>127</v>
      </c>
      <c r="F46" s="80" t="s">
        <v>128</v>
      </c>
      <c r="G46" s="80" t="s">
        <v>129</v>
      </c>
      <c r="H46" s="80" t="s">
        <v>91</v>
      </c>
      <c r="I46" s="80" t="s">
        <v>131</v>
      </c>
      <c r="J46" s="80" t="s">
        <v>212</v>
      </c>
      <c r="K46" s="79" t="s">
        <v>58</v>
      </c>
      <c r="L46" s="79">
        <v>80111601</v>
      </c>
      <c r="M46" s="19">
        <v>3500000</v>
      </c>
      <c r="N46" s="79">
        <v>5</v>
      </c>
      <c r="O46" s="19">
        <v>17500000</v>
      </c>
      <c r="P46" s="79" t="s">
        <v>94</v>
      </c>
      <c r="Q46" s="79" t="s">
        <v>94</v>
      </c>
      <c r="R46" s="79" t="s">
        <v>134</v>
      </c>
      <c r="S46" s="79" t="s">
        <v>135</v>
      </c>
      <c r="T46" s="98" t="s">
        <v>134</v>
      </c>
      <c r="U46" s="16">
        <v>45489</v>
      </c>
      <c r="V46" s="100">
        <v>202413000058593</v>
      </c>
      <c r="W46" s="66" t="s">
        <v>63</v>
      </c>
      <c r="X46" s="65" t="s">
        <v>136</v>
      </c>
      <c r="Y46" s="16">
        <v>45489</v>
      </c>
      <c r="Z46" s="69" t="s">
        <v>213</v>
      </c>
      <c r="AA46" s="16">
        <v>45489</v>
      </c>
      <c r="AB46" s="70">
        <v>17500000</v>
      </c>
      <c r="AC46" s="71">
        <f t="shared" si="0"/>
        <v>0</v>
      </c>
      <c r="AD46" s="72">
        <v>997</v>
      </c>
      <c r="AE46" s="16">
        <v>45492</v>
      </c>
      <c r="AF46" s="99">
        <v>17500000</v>
      </c>
      <c r="AG46" s="73">
        <f t="shared" si="1"/>
        <v>0</v>
      </c>
      <c r="AH46" s="74"/>
      <c r="AI46" s="65"/>
      <c r="AJ46" s="99">
        <v>17500000</v>
      </c>
      <c r="AK46" s="17">
        <f t="shared" si="2"/>
        <v>0</v>
      </c>
      <c r="AL46" s="76"/>
      <c r="AM46" s="17">
        <f t="shared" si="3"/>
        <v>17500000</v>
      </c>
      <c r="AN46" s="17">
        <f t="shared" si="4"/>
        <v>0</v>
      </c>
      <c r="AO46" s="19"/>
      <c r="AP46" s="79"/>
      <c r="AQ46" s="79"/>
      <c r="AR46" s="79"/>
    </row>
    <row r="47" spans="1:44" s="78" customFormat="1" ht="15.75" customHeight="1">
      <c r="A47" s="79">
        <v>24</v>
      </c>
      <c r="B47" s="97" t="s">
        <v>214</v>
      </c>
      <c r="C47" s="80" t="s">
        <v>125</v>
      </c>
      <c r="D47" s="80" t="s">
        <v>126</v>
      </c>
      <c r="E47" s="80" t="s">
        <v>127</v>
      </c>
      <c r="F47" s="80" t="s">
        <v>128</v>
      </c>
      <c r="G47" s="80" t="s">
        <v>129</v>
      </c>
      <c r="H47" s="80" t="s">
        <v>215</v>
      </c>
      <c r="I47" s="80" t="s">
        <v>131</v>
      </c>
      <c r="J47" s="80" t="s">
        <v>216</v>
      </c>
      <c r="K47" s="79" t="s">
        <v>58</v>
      </c>
      <c r="L47" s="79">
        <v>80111601</v>
      </c>
      <c r="M47" s="19">
        <v>3500000</v>
      </c>
      <c r="N47" s="79">
        <v>5</v>
      </c>
      <c r="O47" s="19">
        <v>17500000</v>
      </c>
      <c r="P47" s="79" t="s">
        <v>94</v>
      </c>
      <c r="Q47" s="79" t="s">
        <v>94</v>
      </c>
      <c r="R47" s="79" t="s">
        <v>134</v>
      </c>
      <c r="S47" s="79" t="s">
        <v>135</v>
      </c>
      <c r="T47" s="98" t="s">
        <v>134</v>
      </c>
      <c r="U47" s="16">
        <v>45489</v>
      </c>
      <c r="V47" s="100">
        <v>202413000058593</v>
      </c>
      <c r="W47" s="66" t="s">
        <v>63</v>
      </c>
      <c r="X47" s="65" t="s">
        <v>136</v>
      </c>
      <c r="Y47" s="16">
        <v>45489</v>
      </c>
      <c r="Z47" s="69" t="s">
        <v>217</v>
      </c>
      <c r="AA47" s="16">
        <v>45489</v>
      </c>
      <c r="AB47" s="70">
        <v>17500000</v>
      </c>
      <c r="AC47" s="71">
        <f t="shared" si="0"/>
        <v>0</v>
      </c>
      <c r="AD47" s="72">
        <v>992</v>
      </c>
      <c r="AE47" s="16">
        <v>45491</v>
      </c>
      <c r="AF47" s="99">
        <v>17500000</v>
      </c>
      <c r="AG47" s="73">
        <f t="shared" si="1"/>
        <v>0</v>
      </c>
      <c r="AH47" s="74"/>
      <c r="AI47" s="65"/>
      <c r="AJ47" s="99"/>
      <c r="AK47" s="17">
        <f t="shared" si="2"/>
        <v>17500000</v>
      </c>
      <c r="AL47" s="76"/>
      <c r="AM47" s="17">
        <f t="shared" si="3"/>
        <v>0</v>
      </c>
      <c r="AN47" s="17">
        <f t="shared" si="4"/>
        <v>17500000</v>
      </c>
      <c r="AO47" s="19"/>
      <c r="AP47" s="79"/>
      <c r="AQ47" s="79"/>
      <c r="AR47" s="79"/>
    </row>
    <row r="48" spans="1:44" s="78" customFormat="1" ht="15.75" customHeight="1">
      <c r="A48" s="79">
        <v>25</v>
      </c>
      <c r="B48" s="97" t="s">
        <v>218</v>
      </c>
      <c r="C48" s="80" t="s">
        <v>125</v>
      </c>
      <c r="D48" s="80" t="s">
        <v>126</v>
      </c>
      <c r="E48" s="80" t="s">
        <v>127</v>
      </c>
      <c r="F48" s="80" t="s">
        <v>128</v>
      </c>
      <c r="G48" s="80" t="s">
        <v>129</v>
      </c>
      <c r="H48" s="80" t="s">
        <v>110</v>
      </c>
      <c r="I48" s="80" t="s">
        <v>131</v>
      </c>
      <c r="J48" s="80" t="s">
        <v>219</v>
      </c>
      <c r="K48" s="79" t="s">
        <v>58</v>
      </c>
      <c r="L48" s="79">
        <v>80111621</v>
      </c>
      <c r="M48" s="19">
        <v>4800000</v>
      </c>
      <c r="N48" s="79">
        <v>5</v>
      </c>
      <c r="O48" s="19">
        <v>24000000</v>
      </c>
      <c r="P48" s="79" t="s">
        <v>94</v>
      </c>
      <c r="Q48" s="79" t="s">
        <v>94</v>
      </c>
      <c r="R48" s="79" t="s">
        <v>134</v>
      </c>
      <c r="S48" s="79" t="s">
        <v>135</v>
      </c>
      <c r="T48" s="98" t="s">
        <v>134</v>
      </c>
      <c r="U48" s="20"/>
      <c r="V48" s="65"/>
      <c r="W48" s="66"/>
      <c r="X48" s="67"/>
      <c r="Y48" s="80"/>
      <c r="Z48" s="72"/>
      <c r="AA48" s="77"/>
      <c r="AB48" s="70"/>
      <c r="AC48" s="71">
        <f t="shared" si="0"/>
        <v>24000000</v>
      </c>
      <c r="AD48" s="72"/>
      <c r="AE48" s="81"/>
      <c r="AF48" s="99">
        <v>0</v>
      </c>
      <c r="AG48" s="73">
        <f t="shared" si="1"/>
        <v>0</v>
      </c>
      <c r="AH48" s="74"/>
      <c r="AI48" s="65"/>
      <c r="AJ48" s="99"/>
      <c r="AK48" s="17">
        <f t="shared" si="2"/>
        <v>0</v>
      </c>
      <c r="AL48" s="76"/>
      <c r="AM48" s="17">
        <f t="shared" si="3"/>
        <v>0</v>
      </c>
      <c r="AN48" s="17">
        <f t="shared" si="4"/>
        <v>24000000</v>
      </c>
      <c r="AO48" s="19"/>
      <c r="AP48" s="79"/>
      <c r="AQ48" s="79"/>
      <c r="AR48" s="79"/>
    </row>
    <row r="49" spans="1:44" s="78" customFormat="1" ht="15.75" customHeight="1">
      <c r="A49" s="79">
        <v>26</v>
      </c>
      <c r="B49" s="97" t="s">
        <v>220</v>
      </c>
      <c r="C49" s="80" t="s">
        <v>125</v>
      </c>
      <c r="D49" s="80" t="s">
        <v>126</v>
      </c>
      <c r="E49" s="80" t="s">
        <v>127</v>
      </c>
      <c r="F49" s="80" t="s">
        <v>128</v>
      </c>
      <c r="G49" s="80" t="s">
        <v>129</v>
      </c>
      <c r="H49" s="80" t="s">
        <v>55</v>
      </c>
      <c r="I49" s="80" t="s">
        <v>131</v>
      </c>
      <c r="J49" s="80" t="s">
        <v>221</v>
      </c>
      <c r="K49" s="79" t="s">
        <v>58</v>
      </c>
      <c r="L49" s="79">
        <v>80111607</v>
      </c>
      <c r="M49" s="19">
        <v>6200000</v>
      </c>
      <c r="N49" s="79">
        <v>5</v>
      </c>
      <c r="O49" s="19">
        <v>31000000</v>
      </c>
      <c r="P49" s="79" t="s">
        <v>94</v>
      </c>
      <c r="Q49" s="79" t="s">
        <v>94</v>
      </c>
      <c r="R49" s="79" t="s">
        <v>134</v>
      </c>
      <c r="S49" s="79" t="s">
        <v>135</v>
      </c>
      <c r="T49" s="98" t="s">
        <v>134</v>
      </c>
      <c r="U49" s="16">
        <v>45489</v>
      </c>
      <c r="V49" s="100">
        <v>202413000058593</v>
      </c>
      <c r="W49" s="66" t="s">
        <v>63</v>
      </c>
      <c r="X49" s="65" t="s">
        <v>136</v>
      </c>
      <c r="Y49" s="16">
        <v>45489</v>
      </c>
      <c r="Z49" s="69" t="s">
        <v>222</v>
      </c>
      <c r="AA49" s="16">
        <v>45489</v>
      </c>
      <c r="AB49" s="70">
        <v>31000000</v>
      </c>
      <c r="AC49" s="71">
        <f t="shared" si="0"/>
        <v>0</v>
      </c>
      <c r="AD49" s="72">
        <v>994</v>
      </c>
      <c r="AE49" s="16">
        <v>45491</v>
      </c>
      <c r="AF49" s="99">
        <v>31000000</v>
      </c>
      <c r="AG49" s="73">
        <f t="shared" si="1"/>
        <v>0</v>
      </c>
      <c r="AH49" s="74"/>
      <c r="AI49" s="65"/>
      <c r="AJ49" s="99"/>
      <c r="AK49" s="17">
        <f t="shared" si="2"/>
        <v>31000000</v>
      </c>
      <c r="AL49" s="76"/>
      <c r="AM49" s="17">
        <f t="shared" si="3"/>
        <v>0</v>
      </c>
      <c r="AN49" s="17">
        <f t="shared" si="4"/>
        <v>31000000</v>
      </c>
      <c r="AO49" s="19"/>
      <c r="AP49" s="79"/>
      <c r="AQ49" s="79"/>
      <c r="AR49" s="79"/>
    </row>
    <row r="50" spans="1:44" s="78" customFormat="1" ht="15.75" customHeight="1">
      <c r="A50" s="79">
        <v>27</v>
      </c>
      <c r="B50" s="97" t="s">
        <v>223</v>
      </c>
      <c r="C50" s="80" t="s">
        <v>125</v>
      </c>
      <c r="D50" s="80" t="s">
        <v>126</v>
      </c>
      <c r="E50" s="80" t="s">
        <v>127</v>
      </c>
      <c r="F50" s="80" t="s">
        <v>128</v>
      </c>
      <c r="G50" s="80" t="s">
        <v>129</v>
      </c>
      <c r="H50" s="80" t="s">
        <v>110</v>
      </c>
      <c r="I50" s="80" t="s">
        <v>131</v>
      </c>
      <c r="J50" s="80" t="s">
        <v>224</v>
      </c>
      <c r="K50" s="79" t="s">
        <v>58</v>
      </c>
      <c r="L50" s="79">
        <v>80111621</v>
      </c>
      <c r="M50" s="19">
        <v>4400000</v>
      </c>
      <c r="N50" s="79">
        <v>5</v>
      </c>
      <c r="O50" s="19">
        <v>22000000</v>
      </c>
      <c r="P50" s="79" t="s">
        <v>94</v>
      </c>
      <c r="Q50" s="79" t="s">
        <v>94</v>
      </c>
      <c r="R50" s="79" t="s">
        <v>134</v>
      </c>
      <c r="S50" s="79" t="s">
        <v>135</v>
      </c>
      <c r="T50" s="98" t="s">
        <v>134</v>
      </c>
      <c r="U50" s="16">
        <v>45489</v>
      </c>
      <c r="V50" s="100">
        <v>202413000058593</v>
      </c>
      <c r="W50" s="66" t="s">
        <v>63</v>
      </c>
      <c r="X50" s="65" t="s">
        <v>136</v>
      </c>
      <c r="Y50" s="16">
        <v>45489</v>
      </c>
      <c r="Z50" s="69" t="s">
        <v>225</v>
      </c>
      <c r="AA50" s="82">
        <v>45503</v>
      </c>
      <c r="AB50" s="70">
        <v>22000000</v>
      </c>
      <c r="AC50" s="71">
        <f t="shared" si="0"/>
        <v>0</v>
      </c>
      <c r="AD50" s="72">
        <v>1329</v>
      </c>
      <c r="AE50" s="16">
        <v>45504</v>
      </c>
      <c r="AF50" s="99">
        <v>22000000</v>
      </c>
      <c r="AG50" s="73">
        <f t="shared" si="1"/>
        <v>0</v>
      </c>
      <c r="AH50" s="74"/>
      <c r="AI50" s="65"/>
      <c r="AJ50" s="99"/>
      <c r="AK50" s="17">
        <f t="shared" si="2"/>
        <v>22000000</v>
      </c>
      <c r="AL50" s="76"/>
      <c r="AM50" s="17">
        <f t="shared" si="3"/>
        <v>0</v>
      </c>
      <c r="AN50" s="17">
        <f t="shared" si="4"/>
        <v>22000000</v>
      </c>
      <c r="AO50" s="19"/>
      <c r="AP50" s="79"/>
      <c r="AQ50" s="79"/>
      <c r="AR50" s="79"/>
    </row>
    <row r="51" spans="1:44" s="78" customFormat="1" ht="15.75" customHeight="1">
      <c r="A51" s="79">
        <v>28</v>
      </c>
      <c r="B51" s="97" t="s">
        <v>226</v>
      </c>
      <c r="C51" s="80" t="s">
        <v>125</v>
      </c>
      <c r="D51" s="80" t="s">
        <v>126</v>
      </c>
      <c r="E51" s="80" t="s">
        <v>127</v>
      </c>
      <c r="F51" s="80" t="s">
        <v>128</v>
      </c>
      <c r="G51" s="80" t="s">
        <v>129</v>
      </c>
      <c r="H51" s="80" t="s">
        <v>55</v>
      </c>
      <c r="I51" s="80" t="s">
        <v>131</v>
      </c>
      <c r="J51" s="80" t="s">
        <v>227</v>
      </c>
      <c r="K51" s="79" t="s">
        <v>58</v>
      </c>
      <c r="L51" s="79">
        <v>80111607</v>
      </c>
      <c r="M51" s="19">
        <v>5800000</v>
      </c>
      <c r="N51" s="79">
        <v>5</v>
      </c>
      <c r="O51" s="19">
        <v>29000000</v>
      </c>
      <c r="P51" s="79" t="s">
        <v>94</v>
      </c>
      <c r="Q51" s="79" t="s">
        <v>94</v>
      </c>
      <c r="R51" s="79" t="s">
        <v>134</v>
      </c>
      <c r="S51" s="79" t="s">
        <v>135</v>
      </c>
      <c r="T51" s="98" t="s">
        <v>134</v>
      </c>
      <c r="U51" s="16">
        <v>45489</v>
      </c>
      <c r="V51" s="100">
        <v>202413000058593</v>
      </c>
      <c r="W51" s="66" t="s">
        <v>63</v>
      </c>
      <c r="X51" s="65" t="s">
        <v>136</v>
      </c>
      <c r="Y51" s="16">
        <v>45489</v>
      </c>
      <c r="Z51" s="69" t="s">
        <v>228</v>
      </c>
      <c r="AA51" s="16">
        <v>45489</v>
      </c>
      <c r="AB51" s="70">
        <v>29000000</v>
      </c>
      <c r="AC51" s="71">
        <f t="shared" si="0"/>
        <v>0</v>
      </c>
      <c r="AD51" s="72">
        <v>999</v>
      </c>
      <c r="AE51" s="16">
        <v>45492</v>
      </c>
      <c r="AF51" s="99">
        <v>29000000</v>
      </c>
      <c r="AG51" s="73">
        <f t="shared" si="1"/>
        <v>0</v>
      </c>
      <c r="AH51" s="74"/>
      <c r="AI51" s="65"/>
      <c r="AJ51" s="99"/>
      <c r="AK51" s="17">
        <f t="shared" si="2"/>
        <v>29000000</v>
      </c>
      <c r="AL51" s="76"/>
      <c r="AM51" s="17">
        <f t="shared" si="3"/>
        <v>0</v>
      </c>
      <c r="AN51" s="17">
        <f t="shared" si="4"/>
        <v>29000000</v>
      </c>
      <c r="AO51" s="19"/>
      <c r="AP51" s="79"/>
      <c r="AQ51" s="79"/>
      <c r="AR51" s="79"/>
    </row>
    <row r="52" spans="1:44" s="78" customFormat="1" ht="15.75" customHeight="1">
      <c r="A52" s="79">
        <v>29</v>
      </c>
      <c r="B52" s="97" t="s">
        <v>229</v>
      </c>
      <c r="C52" s="80" t="s">
        <v>125</v>
      </c>
      <c r="D52" s="80" t="s">
        <v>126</v>
      </c>
      <c r="E52" s="80" t="s">
        <v>127</v>
      </c>
      <c r="F52" s="80" t="s">
        <v>128</v>
      </c>
      <c r="G52" s="80" t="s">
        <v>129</v>
      </c>
      <c r="H52" s="80" t="s">
        <v>230</v>
      </c>
      <c r="I52" s="80" t="s">
        <v>131</v>
      </c>
      <c r="J52" s="80" t="s">
        <v>231</v>
      </c>
      <c r="K52" s="79" t="s">
        <v>58</v>
      </c>
      <c r="L52" s="79">
        <v>81101500</v>
      </c>
      <c r="M52" s="19">
        <v>5500000</v>
      </c>
      <c r="N52" s="79">
        <v>5</v>
      </c>
      <c r="O52" s="19">
        <v>27500000</v>
      </c>
      <c r="P52" s="79" t="s">
        <v>94</v>
      </c>
      <c r="Q52" s="79" t="s">
        <v>94</v>
      </c>
      <c r="R52" s="79" t="s">
        <v>134</v>
      </c>
      <c r="S52" s="79" t="s">
        <v>135</v>
      </c>
      <c r="T52" s="98" t="s">
        <v>134</v>
      </c>
      <c r="U52" s="16">
        <v>45489</v>
      </c>
      <c r="V52" s="100">
        <v>202413000058593</v>
      </c>
      <c r="W52" s="66" t="s">
        <v>63</v>
      </c>
      <c r="X52" s="65" t="s">
        <v>136</v>
      </c>
      <c r="Y52" s="16">
        <v>45489</v>
      </c>
      <c r="Z52" s="69" t="s">
        <v>232</v>
      </c>
      <c r="AA52" s="16">
        <v>45489</v>
      </c>
      <c r="AB52" s="70">
        <v>27500000</v>
      </c>
      <c r="AC52" s="71">
        <f t="shared" si="0"/>
        <v>0</v>
      </c>
      <c r="AD52" s="72">
        <v>1001</v>
      </c>
      <c r="AE52" s="16">
        <v>45492</v>
      </c>
      <c r="AF52" s="99">
        <v>27500000</v>
      </c>
      <c r="AG52" s="73">
        <f t="shared" si="1"/>
        <v>0</v>
      </c>
      <c r="AH52" s="74"/>
      <c r="AI52" s="65"/>
      <c r="AJ52" s="99"/>
      <c r="AK52" s="17">
        <f t="shared" si="2"/>
        <v>27500000</v>
      </c>
      <c r="AL52" s="76"/>
      <c r="AM52" s="17">
        <f t="shared" si="3"/>
        <v>0</v>
      </c>
      <c r="AN52" s="17">
        <f t="shared" si="4"/>
        <v>27500000</v>
      </c>
      <c r="AO52" s="19"/>
      <c r="AP52" s="79"/>
      <c r="AQ52" s="79"/>
      <c r="AR52" s="79"/>
    </row>
    <row r="53" spans="1:44" s="78" customFormat="1" ht="15.75" customHeight="1">
      <c r="A53" s="79">
        <v>30</v>
      </c>
      <c r="B53" s="97" t="s">
        <v>233</v>
      </c>
      <c r="C53" s="80" t="s">
        <v>125</v>
      </c>
      <c r="D53" s="80" t="s">
        <v>126</v>
      </c>
      <c r="E53" s="80" t="s">
        <v>127</v>
      </c>
      <c r="F53" s="80" t="s">
        <v>128</v>
      </c>
      <c r="G53" s="80" t="s">
        <v>129</v>
      </c>
      <c r="H53" s="80" t="s">
        <v>215</v>
      </c>
      <c r="I53" s="80" t="s">
        <v>131</v>
      </c>
      <c r="J53" s="80" t="s">
        <v>234</v>
      </c>
      <c r="K53" s="79" t="s">
        <v>58</v>
      </c>
      <c r="L53" s="79">
        <v>80111605</v>
      </c>
      <c r="M53" s="19">
        <v>6400000</v>
      </c>
      <c r="N53" s="79">
        <v>5</v>
      </c>
      <c r="O53" s="19">
        <v>32000000</v>
      </c>
      <c r="P53" s="79" t="s">
        <v>94</v>
      </c>
      <c r="Q53" s="79" t="s">
        <v>94</v>
      </c>
      <c r="R53" s="79" t="s">
        <v>134</v>
      </c>
      <c r="S53" s="79" t="s">
        <v>135</v>
      </c>
      <c r="T53" s="98" t="s">
        <v>134</v>
      </c>
      <c r="U53" s="16">
        <v>45489</v>
      </c>
      <c r="V53" s="100">
        <v>202413000058593</v>
      </c>
      <c r="W53" s="66" t="s">
        <v>63</v>
      </c>
      <c r="X53" s="65" t="s">
        <v>136</v>
      </c>
      <c r="Y53" s="16">
        <v>45489</v>
      </c>
      <c r="Z53" s="69" t="s">
        <v>235</v>
      </c>
      <c r="AA53" s="16">
        <v>45489</v>
      </c>
      <c r="AB53" s="70">
        <v>32000000</v>
      </c>
      <c r="AC53" s="71">
        <f t="shared" si="0"/>
        <v>0</v>
      </c>
      <c r="AD53" s="72">
        <v>1047</v>
      </c>
      <c r="AE53" s="16">
        <v>45495</v>
      </c>
      <c r="AF53" s="99">
        <v>32000000</v>
      </c>
      <c r="AG53" s="73">
        <f t="shared" si="1"/>
        <v>0</v>
      </c>
      <c r="AH53" s="74"/>
      <c r="AI53" s="65"/>
      <c r="AJ53" s="99">
        <v>32000000</v>
      </c>
      <c r="AK53" s="17">
        <f t="shared" si="2"/>
        <v>0</v>
      </c>
      <c r="AL53" s="76"/>
      <c r="AM53" s="17">
        <f t="shared" si="3"/>
        <v>32000000</v>
      </c>
      <c r="AN53" s="17">
        <f t="shared" si="4"/>
        <v>0</v>
      </c>
      <c r="AO53" s="19"/>
      <c r="AP53" s="79"/>
      <c r="AQ53" s="79"/>
      <c r="AR53" s="79"/>
    </row>
    <row r="54" spans="1:44" s="78" customFormat="1" ht="15.75" customHeight="1">
      <c r="A54" s="79">
        <v>31</v>
      </c>
      <c r="B54" s="97" t="s">
        <v>236</v>
      </c>
      <c r="C54" s="80" t="s">
        <v>125</v>
      </c>
      <c r="D54" s="80" t="s">
        <v>126</v>
      </c>
      <c r="E54" s="80" t="s">
        <v>127</v>
      </c>
      <c r="F54" s="80" t="s">
        <v>128</v>
      </c>
      <c r="G54" s="80" t="s">
        <v>129</v>
      </c>
      <c r="H54" s="80" t="s">
        <v>180</v>
      </c>
      <c r="I54" s="80" t="s">
        <v>131</v>
      </c>
      <c r="J54" s="80" t="s">
        <v>237</v>
      </c>
      <c r="K54" s="79" t="s">
        <v>58</v>
      </c>
      <c r="L54" s="79">
        <v>81101500</v>
      </c>
      <c r="M54" s="19">
        <v>6000000</v>
      </c>
      <c r="N54" s="79">
        <v>5</v>
      </c>
      <c r="O54" s="19">
        <v>30000000</v>
      </c>
      <c r="P54" s="79" t="s">
        <v>94</v>
      </c>
      <c r="Q54" s="79" t="s">
        <v>94</v>
      </c>
      <c r="R54" s="79" t="s">
        <v>134</v>
      </c>
      <c r="S54" s="79" t="s">
        <v>135</v>
      </c>
      <c r="T54" s="98" t="s">
        <v>134</v>
      </c>
      <c r="U54" s="20"/>
      <c r="V54" s="65"/>
      <c r="W54" s="66"/>
      <c r="X54" s="67"/>
      <c r="Y54" s="80"/>
      <c r="Z54" s="72"/>
      <c r="AA54" s="77"/>
      <c r="AB54" s="70"/>
      <c r="AC54" s="71">
        <f t="shared" si="0"/>
        <v>30000000</v>
      </c>
      <c r="AD54" s="72"/>
      <c r="AE54" s="81"/>
      <c r="AF54" s="99">
        <v>0</v>
      </c>
      <c r="AG54" s="73">
        <f t="shared" si="1"/>
        <v>0</v>
      </c>
      <c r="AH54" s="74"/>
      <c r="AI54" s="65"/>
      <c r="AJ54" s="99"/>
      <c r="AK54" s="17">
        <f t="shared" si="2"/>
        <v>0</v>
      </c>
      <c r="AL54" s="76"/>
      <c r="AM54" s="17">
        <f t="shared" si="3"/>
        <v>0</v>
      </c>
      <c r="AN54" s="17">
        <f t="shared" si="4"/>
        <v>30000000</v>
      </c>
      <c r="AO54" s="19"/>
      <c r="AP54" s="79"/>
      <c r="AQ54" s="79"/>
      <c r="AR54" s="79"/>
    </row>
    <row r="55" spans="1:44" s="78" customFormat="1" ht="15.75" customHeight="1">
      <c r="A55" s="79">
        <v>32</v>
      </c>
      <c r="B55" s="97" t="s">
        <v>238</v>
      </c>
      <c r="C55" s="80" t="s">
        <v>125</v>
      </c>
      <c r="D55" s="80" t="s">
        <v>126</v>
      </c>
      <c r="E55" s="80" t="s">
        <v>127</v>
      </c>
      <c r="F55" s="80" t="s">
        <v>128</v>
      </c>
      <c r="G55" s="80" t="s">
        <v>129</v>
      </c>
      <c r="H55" s="80" t="s">
        <v>180</v>
      </c>
      <c r="I55" s="80" t="s">
        <v>131</v>
      </c>
      <c r="J55" s="80" t="s">
        <v>239</v>
      </c>
      <c r="K55" s="79" t="s">
        <v>58</v>
      </c>
      <c r="L55" s="79">
        <v>81101500</v>
      </c>
      <c r="M55" s="19">
        <v>8400000</v>
      </c>
      <c r="N55" s="79">
        <v>5</v>
      </c>
      <c r="O55" s="19">
        <v>42000000</v>
      </c>
      <c r="P55" s="79" t="s">
        <v>94</v>
      </c>
      <c r="Q55" s="79" t="s">
        <v>94</v>
      </c>
      <c r="R55" s="79" t="s">
        <v>134</v>
      </c>
      <c r="S55" s="79" t="s">
        <v>135</v>
      </c>
      <c r="T55" s="98" t="s">
        <v>134</v>
      </c>
      <c r="U55" s="16">
        <v>45498</v>
      </c>
      <c r="V55" s="65">
        <v>202413000061673</v>
      </c>
      <c r="W55" s="66" t="s">
        <v>63</v>
      </c>
      <c r="X55" s="65" t="s">
        <v>182</v>
      </c>
      <c r="Y55" s="68">
        <v>45499</v>
      </c>
      <c r="Z55" s="69" t="s">
        <v>240</v>
      </c>
      <c r="AA55" s="16">
        <v>45499</v>
      </c>
      <c r="AB55" s="70">
        <v>42000000</v>
      </c>
      <c r="AC55" s="71">
        <f t="shared" si="0"/>
        <v>0</v>
      </c>
      <c r="AD55" s="72">
        <v>1323</v>
      </c>
      <c r="AE55" s="16">
        <v>45504</v>
      </c>
      <c r="AF55" s="99">
        <v>42000000</v>
      </c>
      <c r="AG55" s="73">
        <f t="shared" si="1"/>
        <v>0</v>
      </c>
      <c r="AH55" s="74"/>
      <c r="AI55" s="65"/>
      <c r="AJ55" s="99"/>
      <c r="AK55" s="17">
        <f t="shared" si="2"/>
        <v>42000000</v>
      </c>
      <c r="AL55" s="76"/>
      <c r="AM55" s="17">
        <f t="shared" si="3"/>
        <v>0</v>
      </c>
      <c r="AN55" s="17">
        <f t="shared" si="4"/>
        <v>42000000</v>
      </c>
      <c r="AO55" s="19"/>
      <c r="AP55" s="79"/>
      <c r="AQ55" s="79"/>
      <c r="AR55" s="79"/>
    </row>
    <row r="56" spans="1:44" s="78" customFormat="1" ht="15.75" customHeight="1">
      <c r="A56" s="79">
        <v>33</v>
      </c>
      <c r="B56" s="97" t="s">
        <v>241</v>
      </c>
      <c r="C56" s="80" t="s">
        <v>125</v>
      </c>
      <c r="D56" s="80" t="s">
        <v>126</v>
      </c>
      <c r="E56" s="80" t="s">
        <v>127</v>
      </c>
      <c r="F56" s="80" t="s">
        <v>128</v>
      </c>
      <c r="G56" s="80" t="s">
        <v>129</v>
      </c>
      <c r="H56" s="80" t="s">
        <v>67</v>
      </c>
      <c r="I56" s="80" t="s">
        <v>131</v>
      </c>
      <c r="J56" s="80" t="s">
        <v>242</v>
      </c>
      <c r="K56" s="79" t="s">
        <v>58</v>
      </c>
      <c r="L56" s="79">
        <v>81101500</v>
      </c>
      <c r="M56" s="19">
        <v>7900000</v>
      </c>
      <c r="N56" s="79">
        <v>5</v>
      </c>
      <c r="O56" s="19">
        <v>39500000</v>
      </c>
      <c r="P56" s="79" t="s">
        <v>94</v>
      </c>
      <c r="Q56" s="79" t="s">
        <v>94</v>
      </c>
      <c r="R56" s="79" t="s">
        <v>134</v>
      </c>
      <c r="S56" s="79" t="s">
        <v>135</v>
      </c>
      <c r="T56" s="98" t="s">
        <v>134</v>
      </c>
      <c r="U56" s="16">
        <v>45489</v>
      </c>
      <c r="V56" s="100">
        <v>202413000058593</v>
      </c>
      <c r="W56" s="66" t="s">
        <v>63</v>
      </c>
      <c r="X56" s="65" t="s">
        <v>136</v>
      </c>
      <c r="Y56" s="16">
        <v>45489</v>
      </c>
      <c r="Z56" s="69" t="s">
        <v>243</v>
      </c>
      <c r="AA56" s="16">
        <v>45489</v>
      </c>
      <c r="AB56" s="70">
        <v>39500000</v>
      </c>
      <c r="AC56" s="71">
        <f t="shared" si="0"/>
        <v>0</v>
      </c>
      <c r="AD56" s="72">
        <v>1048</v>
      </c>
      <c r="AE56" s="16">
        <v>45495</v>
      </c>
      <c r="AF56" s="99">
        <v>39500000</v>
      </c>
      <c r="AG56" s="73">
        <f t="shared" si="1"/>
        <v>0</v>
      </c>
      <c r="AH56" s="74"/>
      <c r="AI56" s="65"/>
      <c r="AJ56" s="99">
        <v>39500000</v>
      </c>
      <c r="AK56" s="17">
        <f t="shared" si="2"/>
        <v>0</v>
      </c>
      <c r="AL56" s="76"/>
      <c r="AM56" s="17">
        <f t="shared" si="3"/>
        <v>39500000</v>
      </c>
      <c r="AN56" s="17">
        <f t="shared" si="4"/>
        <v>0</v>
      </c>
      <c r="AO56" s="19"/>
      <c r="AP56" s="79"/>
      <c r="AQ56" s="79"/>
      <c r="AR56" s="79"/>
    </row>
    <row r="57" spans="1:44" s="78" customFormat="1" ht="15.75" customHeight="1">
      <c r="A57" s="79">
        <v>34</v>
      </c>
      <c r="B57" s="97" t="s">
        <v>244</v>
      </c>
      <c r="C57" s="80" t="s">
        <v>125</v>
      </c>
      <c r="D57" s="80" t="s">
        <v>126</v>
      </c>
      <c r="E57" s="80" t="s">
        <v>127</v>
      </c>
      <c r="F57" s="80" t="s">
        <v>128</v>
      </c>
      <c r="G57" s="80" t="s">
        <v>129</v>
      </c>
      <c r="H57" s="80" t="s">
        <v>197</v>
      </c>
      <c r="I57" s="80" t="s">
        <v>131</v>
      </c>
      <c r="J57" s="80" t="s">
        <v>245</v>
      </c>
      <c r="K57" s="79" t="s">
        <v>58</v>
      </c>
      <c r="L57" s="79">
        <v>80111614</v>
      </c>
      <c r="M57" s="19">
        <v>6000000</v>
      </c>
      <c r="N57" s="79">
        <v>5</v>
      </c>
      <c r="O57" s="19">
        <v>30000000</v>
      </c>
      <c r="P57" s="79" t="s">
        <v>94</v>
      </c>
      <c r="Q57" s="79" t="s">
        <v>94</v>
      </c>
      <c r="R57" s="79" t="s">
        <v>134</v>
      </c>
      <c r="S57" s="79" t="s">
        <v>135</v>
      </c>
      <c r="T57" s="98" t="s">
        <v>134</v>
      </c>
      <c r="U57" s="16">
        <v>45489</v>
      </c>
      <c r="V57" s="100">
        <v>202413000058593</v>
      </c>
      <c r="W57" s="66" t="s">
        <v>63</v>
      </c>
      <c r="X57" s="65" t="s">
        <v>136</v>
      </c>
      <c r="Y57" s="16">
        <v>45489</v>
      </c>
      <c r="Z57" s="69" t="s">
        <v>246</v>
      </c>
      <c r="AA57" s="16">
        <v>45489</v>
      </c>
      <c r="AB57" s="70">
        <v>30000000</v>
      </c>
      <c r="AC57" s="71">
        <f t="shared" si="0"/>
        <v>0</v>
      </c>
      <c r="AD57" s="72">
        <v>1049</v>
      </c>
      <c r="AE57" s="16">
        <v>45495</v>
      </c>
      <c r="AF57" s="99">
        <v>30000000</v>
      </c>
      <c r="AG57" s="73">
        <f t="shared" si="1"/>
        <v>0</v>
      </c>
      <c r="AH57" s="74"/>
      <c r="AI57" s="65"/>
      <c r="AJ57" s="99"/>
      <c r="AK57" s="17">
        <f t="shared" si="2"/>
        <v>30000000</v>
      </c>
      <c r="AL57" s="76"/>
      <c r="AM57" s="17">
        <f t="shared" si="3"/>
        <v>0</v>
      </c>
      <c r="AN57" s="17">
        <f t="shared" si="4"/>
        <v>30000000</v>
      </c>
      <c r="AO57" s="19"/>
      <c r="AP57" s="79"/>
      <c r="AQ57" s="79"/>
      <c r="AR57" s="79"/>
    </row>
    <row r="58" spans="1:44" s="78" customFormat="1" ht="15.75" customHeight="1">
      <c r="A58" s="97">
        <v>35</v>
      </c>
      <c r="B58" s="97" t="s">
        <v>247</v>
      </c>
      <c r="C58" s="80" t="s">
        <v>125</v>
      </c>
      <c r="D58" s="80" t="s">
        <v>126</v>
      </c>
      <c r="E58" s="80" t="s">
        <v>127</v>
      </c>
      <c r="F58" s="80" t="s">
        <v>128</v>
      </c>
      <c r="G58" s="80" t="s">
        <v>129</v>
      </c>
      <c r="H58" s="80" t="s">
        <v>215</v>
      </c>
      <c r="I58" s="80" t="s">
        <v>131</v>
      </c>
      <c r="J58" s="80" t="s">
        <v>248</v>
      </c>
      <c r="K58" s="79" t="s">
        <v>58</v>
      </c>
      <c r="L58" s="79">
        <v>80101604</v>
      </c>
      <c r="M58" s="19">
        <v>10000000</v>
      </c>
      <c r="N58" s="79">
        <v>5</v>
      </c>
      <c r="O58" s="19">
        <v>50000000</v>
      </c>
      <c r="P58" s="79" t="s">
        <v>94</v>
      </c>
      <c r="Q58" s="79" t="s">
        <v>94</v>
      </c>
      <c r="R58" s="79" t="s">
        <v>134</v>
      </c>
      <c r="S58" s="79" t="s">
        <v>135</v>
      </c>
      <c r="T58" s="98" t="s">
        <v>134</v>
      </c>
      <c r="U58" s="16">
        <v>45489</v>
      </c>
      <c r="V58" s="100">
        <v>202413000058593</v>
      </c>
      <c r="W58" s="66" t="s">
        <v>63</v>
      </c>
      <c r="X58" s="65" t="s">
        <v>136</v>
      </c>
      <c r="Y58" s="16">
        <v>45489</v>
      </c>
      <c r="Z58" s="69" t="s">
        <v>249</v>
      </c>
      <c r="AA58" s="82">
        <v>45503</v>
      </c>
      <c r="AB58" s="70">
        <v>50000000</v>
      </c>
      <c r="AC58" s="71">
        <f t="shared" si="0"/>
        <v>0</v>
      </c>
      <c r="AD58" s="72">
        <v>1331</v>
      </c>
      <c r="AE58" s="16">
        <v>45504</v>
      </c>
      <c r="AF58" s="99">
        <v>50000000</v>
      </c>
      <c r="AG58" s="73">
        <f t="shared" si="1"/>
        <v>0</v>
      </c>
      <c r="AH58" s="74"/>
      <c r="AI58" s="65"/>
      <c r="AJ58" s="99"/>
      <c r="AK58" s="17">
        <f t="shared" si="2"/>
        <v>50000000</v>
      </c>
      <c r="AL58" s="76"/>
      <c r="AM58" s="17">
        <f t="shared" si="3"/>
        <v>0</v>
      </c>
      <c r="AN58" s="17">
        <f t="shared" si="4"/>
        <v>50000000</v>
      </c>
      <c r="AO58" s="19"/>
      <c r="AP58" s="79"/>
      <c r="AQ58" s="79"/>
      <c r="AR58" s="79" t="s">
        <v>250</v>
      </c>
    </row>
    <row r="59" spans="1:44" s="78" customFormat="1" ht="15.75" customHeight="1">
      <c r="A59" s="79">
        <v>36</v>
      </c>
      <c r="B59" s="97" t="s">
        <v>251</v>
      </c>
      <c r="C59" s="80" t="s">
        <v>125</v>
      </c>
      <c r="D59" s="80" t="s">
        <v>126</v>
      </c>
      <c r="E59" s="80" t="s">
        <v>127</v>
      </c>
      <c r="F59" s="80" t="s">
        <v>128</v>
      </c>
      <c r="G59" s="80" t="s">
        <v>129</v>
      </c>
      <c r="H59" s="80" t="s">
        <v>201</v>
      </c>
      <c r="I59" s="80" t="s">
        <v>131</v>
      </c>
      <c r="J59" s="80" t="s">
        <v>252</v>
      </c>
      <c r="K59" s="79" t="s">
        <v>58</v>
      </c>
      <c r="L59" s="79">
        <v>80111605</v>
      </c>
      <c r="M59" s="19">
        <v>9500000</v>
      </c>
      <c r="N59" s="79">
        <v>5</v>
      </c>
      <c r="O59" s="19">
        <v>47500000</v>
      </c>
      <c r="P59" s="79" t="s">
        <v>94</v>
      </c>
      <c r="Q59" s="79" t="s">
        <v>94</v>
      </c>
      <c r="R59" s="79" t="s">
        <v>134</v>
      </c>
      <c r="S59" s="79" t="s">
        <v>135</v>
      </c>
      <c r="T59" s="98" t="s">
        <v>134</v>
      </c>
      <c r="U59" s="20"/>
      <c r="V59" s="65"/>
      <c r="W59" s="66"/>
      <c r="X59" s="67"/>
      <c r="Y59" s="80"/>
      <c r="Z59" s="72"/>
      <c r="AA59" s="77"/>
      <c r="AB59" s="70"/>
      <c r="AC59" s="71">
        <f t="shared" si="0"/>
        <v>47500000</v>
      </c>
      <c r="AD59" s="72"/>
      <c r="AE59" s="81"/>
      <c r="AF59" s="99">
        <v>0</v>
      </c>
      <c r="AG59" s="73">
        <f t="shared" si="1"/>
        <v>0</v>
      </c>
      <c r="AH59" s="74"/>
      <c r="AI59" s="65"/>
      <c r="AJ59" s="99"/>
      <c r="AK59" s="17">
        <f t="shared" si="2"/>
        <v>0</v>
      </c>
      <c r="AL59" s="76"/>
      <c r="AM59" s="17">
        <f t="shared" si="3"/>
        <v>0</v>
      </c>
      <c r="AN59" s="17">
        <f t="shared" si="4"/>
        <v>47500000</v>
      </c>
      <c r="AO59" s="19"/>
      <c r="AP59" s="79"/>
      <c r="AQ59" s="79"/>
      <c r="AR59" s="79"/>
    </row>
    <row r="60" spans="1:44" s="78" customFormat="1" ht="15.75" customHeight="1">
      <c r="A60" s="79">
        <v>37</v>
      </c>
      <c r="B60" s="97" t="s">
        <v>253</v>
      </c>
      <c r="C60" s="80" t="s">
        <v>125</v>
      </c>
      <c r="D60" s="80" t="s">
        <v>126</v>
      </c>
      <c r="E60" s="80" t="s">
        <v>127</v>
      </c>
      <c r="F60" s="80" t="s">
        <v>128</v>
      </c>
      <c r="G60" s="80" t="s">
        <v>129</v>
      </c>
      <c r="H60" s="80" t="s">
        <v>201</v>
      </c>
      <c r="I60" s="80" t="s">
        <v>131</v>
      </c>
      <c r="J60" s="80" t="s">
        <v>254</v>
      </c>
      <c r="K60" s="79" t="s">
        <v>58</v>
      </c>
      <c r="L60" s="79">
        <v>80111605</v>
      </c>
      <c r="M60" s="19">
        <v>10000000</v>
      </c>
      <c r="N60" s="79">
        <v>5</v>
      </c>
      <c r="O60" s="101">
        <v>40000000</v>
      </c>
      <c r="P60" s="79" t="s">
        <v>94</v>
      </c>
      <c r="Q60" s="79" t="s">
        <v>94</v>
      </c>
      <c r="R60" s="79" t="s">
        <v>134</v>
      </c>
      <c r="S60" s="79" t="s">
        <v>135</v>
      </c>
      <c r="T60" s="98" t="s">
        <v>134</v>
      </c>
      <c r="U60" s="16">
        <v>45485</v>
      </c>
      <c r="V60" s="100">
        <v>202413000058353</v>
      </c>
      <c r="W60" s="66" t="s">
        <v>206</v>
      </c>
      <c r="X60" s="65" t="s">
        <v>255</v>
      </c>
      <c r="Y60" s="16">
        <v>45489</v>
      </c>
      <c r="Z60" s="72"/>
      <c r="AA60" s="77"/>
      <c r="AB60" s="70"/>
      <c r="AC60" s="71">
        <f t="shared" si="0"/>
        <v>40000000</v>
      </c>
      <c r="AD60" s="72"/>
      <c r="AE60" s="81"/>
      <c r="AF60" s="99">
        <v>0</v>
      </c>
      <c r="AG60" s="73">
        <f t="shared" si="1"/>
        <v>0</v>
      </c>
      <c r="AH60" s="74"/>
      <c r="AI60" s="65"/>
      <c r="AJ60" s="99"/>
      <c r="AK60" s="17">
        <f t="shared" si="2"/>
        <v>0</v>
      </c>
      <c r="AL60" s="76"/>
      <c r="AM60" s="17">
        <f t="shared" si="3"/>
        <v>0</v>
      </c>
      <c r="AN60" s="17">
        <f t="shared" si="4"/>
        <v>40000000</v>
      </c>
      <c r="AO60" s="19"/>
      <c r="AP60" s="79"/>
      <c r="AQ60" s="79"/>
      <c r="AR60" s="79"/>
    </row>
    <row r="61" spans="1:44" s="78" customFormat="1" ht="15.75" customHeight="1">
      <c r="A61" s="79">
        <v>38</v>
      </c>
      <c r="B61" s="97" t="s">
        <v>256</v>
      </c>
      <c r="C61" s="80" t="s">
        <v>125</v>
      </c>
      <c r="D61" s="80" t="s">
        <v>126</v>
      </c>
      <c r="E61" s="80" t="s">
        <v>127</v>
      </c>
      <c r="F61" s="80" t="s">
        <v>128</v>
      </c>
      <c r="G61" s="80" t="s">
        <v>129</v>
      </c>
      <c r="H61" s="80" t="s">
        <v>257</v>
      </c>
      <c r="I61" s="80" t="s">
        <v>131</v>
      </c>
      <c r="J61" s="80" t="s">
        <v>258</v>
      </c>
      <c r="K61" s="79" t="s">
        <v>58</v>
      </c>
      <c r="L61" s="79">
        <v>80111621</v>
      </c>
      <c r="M61" s="19">
        <v>6750000</v>
      </c>
      <c r="N61" s="79">
        <v>5</v>
      </c>
      <c r="O61" s="19">
        <v>33750000</v>
      </c>
      <c r="P61" s="79" t="s">
        <v>94</v>
      </c>
      <c r="Q61" s="79" t="s">
        <v>94</v>
      </c>
      <c r="R61" s="79" t="s">
        <v>134</v>
      </c>
      <c r="S61" s="79" t="s">
        <v>135</v>
      </c>
      <c r="T61" s="98" t="s">
        <v>134</v>
      </c>
      <c r="U61" s="16">
        <v>45489</v>
      </c>
      <c r="V61" s="100">
        <v>202413000058593</v>
      </c>
      <c r="W61" s="66" t="s">
        <v>63</v>
      </c>
      <c r="X61" s="65" t="s">
        <v>136</v>
      </c>
      <c r="Y61" s="16">
        <v>45489</v>
      </c>
      <c r="Z61" s="69" t="s">
        <v>259</v>
      </c>
      <c r="AA61" s="16">
        <v>45489</v>
      </c>
      <c r="AB61" s="70">
        <v>33750000</v>
      </c>
      <c r="AC61" s="71">
        <f t="shared" si="0"/>
        <v>0</v>
      </c>
      <c r="AD61" s="72">
        <v>1074</v>
      </c>
      <c r="AE61" s="16">
        <v>45496</v>
      </c>
      <c r="AF61" s="99">
        <v>33750000</v>
      </c>
      <c r="AG61" s="73">
        <f t="shared" si="1"/>
        <v>0</v>
      </c>
      <c r="AH61" s="74"/>
      <c r="AI61" s="65"/>
      <c r="AJ61" s="99">
        <v>33750000</v>
      </c>
      <c r="AK61" s="17">
        <f t="shared" si="2"/>
        <v>0</v>
      </c>
      <c r="AL61" s="76"/>
      <c r="AM61" s="17">
        <f t="shared" si="3"/>
        <v>33750000</v>
      </c>
      <c r="AN61" s="17">
        <f t="shared" si="4"/>
        <v>0</v>
      </c>
      <c r="AO61" s="19"/>
      <c r="AP61" s="79"/>
      <c r="AQ61" s="79"/>
      <c r="AR61" s="79"/>
    </row>
    <row r="62" spans="1:44" s="78" customFormat="1" ht="15.75" customHeight="1">
      <c r="A62" s="79">
        <v>39</v>
      </c>
      <c r="B62" s="97" t="s">
        <v>260</v>
      </c>
      <c r="C62" s="80" t="s">
        <v>125</v>
      </c>
      <c r="D62" s="80" t="s">
        <v>126</v>
      </c>
      <c r="E62" s="80" t="s">
        <v>127</v>
      </c>
      <c r="F62" s="80" t="s">
        <v>128</v>
      </c>
      <c r="G62" s="80" t="s">
        <v>129</v>
      </c>
      <c r="H62" s="80" t="s">
        <v>180</v>
      </c>
      <c r="I62" s="80" t="s">
        <v>131</v>
      </c>
      <c r="J62" s="80" t="s">
        <v>261</v>
      </c>
      <c r="K62" s="79" t="s">
        <v>58</v>
      </c>
      <c r="L62" s="79">
        <v>81101500</v>
      </c>
      <c r="M62" s="19">
        <v>9600000</v>
      </c>
      <c r="N62" s="79">
        <v>5</v>
      </c>
      <c r="O62" s="19">
        <v>48000000</v>
      </c>
      <c r="P62" s="79" t="s">
        <v>94</v>
      </c>
      <c r="Q62" s="79" t="s">
        <v>94</v>
      </c>
      <c r="R62" s="79" t="s">
        <v>134</v>
      </c>
      <c r="S62" s="79" t="s">
        <v>135</v>
      </c>
      <c r="T62" s="98" t="s">
        <v>134</v>
      </c>
      <c r="U62" s="16">
        <v>45489</v>
      </c>
      <c r="V62" s="100">
        <v>202413000058593</v>
      </c>
      <c r="W62" s="66" t="s">
        <v>63</v>
      </c>
      <c r="X62" s="65" t="s">
        <v>136</v>
      </c>
      <c r="Y62" s="16">
        <v>45489</v>
      </c>
      <c r="Z62" s="69" t="s">
        <v>262</v>
      </c>
      <c r="AA62" s="16">
        <v>45489</v>
      </c>
      <c r="AB62" s="70">
        <v>48000000</v>
      </c>
      <c r="AC62" s="71">
        <f t="shared" si="0"/>
        <v>0</v>
      </c>
      <c r="AD62" s="72">
        <v>1078</v>
      </c>
      <c r="AE62" s="16">
        <v>45496</v>
      </c>
      <c r="AF62" s="99">
        <v>48000000</v>
      </c>
      <c r="AG62" s="73">
        <f t="shared" si="1"/>
        <v>0</v>
      </c>
      <c r="AH62" s="74"/>
      <c r="AI62" s="65"/>
      <c r="AJ62" s="99">
        <v>48000000</v>
      </c>
      <c r="AK62" s="17">
        <f t="shared" si="2"/>
        <v>0</v>
      </c>
      <c r="AL62" s="76"/>
      <c r="AM62" s="17">
        <f t="shared" si="3"/>
        <v>48000000</v>
      </c>
      <c r="AN62" s="17">
        <f t="shared" si="4"/>
        <v>0</v>
      </c>
      <c r="AO62" s="19"/>
      <c r="AP62" s="79"/>
      <c r="AQ62" s="79"/>
      <c r="AR62" s="79"/>
    </row>
    <row r="63" spans="1:44" s="78" customFormat="1" ht="15.75" customHeight="1">
      <c r="A63" s="79">
        <v>40</v>
      </c>
      <c r="B63" s="97" t="s">
        <v>263</v>
      </c>
      <c r="C63" s="80" t="s">
        <v>125</v>
      </c>
      <c r="D63" s="80" t="s">
        <v>126</v>
      </c>
      <c r="E63" s="80" t="s">
        <v>127</v>
      </c>
      <c r="F63" s="80" t="s">
        <v>128</v>
      </c>
      <c r="G63" s="80" t="s">
        <v>129</v>
      </c>
      <c r="H63" s="80" t="s">
        <v>55</v>
      </c>
      <c r="I63" s="80" t="s">
        <v>131</v>
      </c>
      <c r="J63" s="80" t="s">
        <v>264</v>
      </c>
      <c r="K63" s="79" t="s">
        <v>58</v>
      </c>
      <c r="L63" s="79">
        <v>80111607</v>
      </c>
      <c r="M63" s="19">
        <v>8000000</v>
      </c>
      <c r="N63" s="79">
        <v>5</v>
      </c>
      <c r="O63" s="19">
        <v>40000000</v>
      </c>
      <c r="P63" s="79" t="s">
        <v>94</v>
      </c>
      <c r="Q63" s="79" t="s">
        <v>94</v>
      </c>
      <c r="R63" s="79" t="s">
        <v>134</v>
      </c>
      <c r="S63" s="79" t="s">
        <v>135</v>
      </c>
      <c r="T63" s="98" t="s">
        <v>134</v>
      </c>
      <c r="U63" s="16">
        <v>45489</v>
      </c>
      <c r="V63" s="100">
        <v>202413000058593</v>
      </c>
      <c r="W63" s="66" t="s">
        <v>63</v>
      </c>
      <c r="X63" s="65" t="s">
        <v>136</v>
      </c>
      <c r="Y63" s="16">
        <v>45489</v>
      </c>
      <c r="Z63" s="69" t="s">
        <v>265</v>
      </c>
      <c r="AA63" s="16">
        <v>45489</v>
      </c>
      <c r="AB63" s="70">
        <v>40000000</v>
      </c>
      <c r="AC63" s="71">
        <f t="shared" si="0"/>
        <v>0</v>
      </c>
      <c r="AD63" s="72">
        <v>1080</v>
      </c>
      <c r="AE63" s="16">
        <v>45497</v>
      </c>
      <c r="AF63" s="99">
        <v>40000000</v>
      </c>
      <c r="AG63" s="73">
        <f t="shared" si="1"/>
        <v>0</v>
      </c>
      <c r="AH63" s="74"/>
      <c r="AI63" s="65"/>
      <c r="AJ63" s="99"/>
      <c r="AK63" s="17">
        <f t="shared" si="2"/>
        <v>40000000</v>
      </c>
      <c r="AL63" s="76"/>
      <c r="AM63" s="17">
        <f t="shared" si="3"/>
        <v>0</v>
      </c>
      <c r="AN63" s="17">
        <f t="shared" si="4"/>
        <v>40000000</v>
      </c>
      <c r="AO63" s="19"/>
      <c r="AP63" s="79"/>
      <c r="AQ63" s="79"/>
      <c r="AR63" s="79"/>
    </row>
    <row r="64" spans="1:44" s="78" customFormat="1" ht="15.75" customHeight="1">
      <c r="A64" s="79">
        <v>41</v>
      </c>
      <c r="B64" s="97" t="s">
        <v>266</v>
      </c>
      <c r="C64" s="80" t="s">
        <v>125</v>
      </c>
      <c r="D64" s="80" t="s">
        <v>126</v>
      </c>
      <c r="E64" s="80" t="s">
        <v>127</v>
      </c>
      <c r="F64" s="80" t="s">
        <v>128</v>
      </c>
      <c r="G64" s="80" t="s">
        <v>129</v>
      </c>
      <c r="H64" s="80" t="s">
        <v>55</v>
      </c>
      <c r="I64" s="80" t="s">
        <v>131</v>
      </c>
      <c r="J64" s="80" t="s">
        <v>267</v>
      </c>
      <c r="K64" s="79" t="s">
        <v>58</v>
      </c>
      <c r="L64" s="79">
        <v>80111607</v>
      </c>
      <c r="M64" s="19">
        <v>7300000</v>
      </c>
      <c r="N64" s="79">
        <v>5</v>
      </c>
      <c r="O64" s="19">
        <v>36500000</v>
      </c>
      <c r="P64" s="79" t="s">
        <v>94</v>
      </c>
      <c r="Q64" s="79" t="s">
        <v>94</v>
      </c>
      <c r="R64" s="79" t="s">
        <v>134</v>
      </c>
      <c r="S64" s="79" t="s">
        <v>135</v>
      </c>
      <c r="T64" s="98" t="s">
        <v>134</v>
      </c>
      <c r="U64" s="16">
        <v>45498</v>
      </c>
      <c r="V64" s="65">
        <v>202413000061673</v>
      </c>
      <c r="W64" s="66" t="s">
        <v>63</v>
      </c>
      <c r="X64" s="65" t="s">
        <v>182</v>
      </c>
      <c r="Y64" s="68">
        <v>45499</v>
      </c>
      <c r="Z64" s="69" t="s">
        <v>268</v>
      </c>
      <c r="AA64" s="66">
        <v>45499</v>
      </c>
      <c r="AB64" s="70">
        <v>36500000</v>
      </c>
      <c r="AC64" s="71">
        <f t="shared" si="0"/>
        <v>0</v>
      </c>
      <c r="AD64" s="72">
        <v>1324</v>
      </c>
      <c r="AE64" s="16">
        <v>45504</v>
      </c>
      <c r="AF64" s="99">
        <v>36500000</v>
      </c>
      <c r="AG64" s="73">
        <f t="shared" si="1"/>
        <v>0</v>
      </c>
      <c r="AH64" s="74"/>
      <c r="AI64" s="65"/>
      <c r="AJ64" s="99"/>
      <c r="AK64" s="17">
        <f t="shared" si="2"/>
        <v>36500000</v>
      </c>
      <c r="AL64" s="76"/>
      <c r="AM64" s="17">
        <f t="shared" si="3"/>
        <v>0</v>
      </c>
      <c r="AN64" s="17">
        <f t="shared" si="4"/>
        <v>36500000</v>
      </c>
      <c r="AO64" s="19"/>
      <c r="AP64" s="79"/>
      <c r="AQ64" s="79"/>
      <c r="AR64" s="79"/>
    </row>
    <row r="65" spans="1:44" s="78" customFormat="1" ht="15.75" customHeight="1">
      <c r="A65" s="79">
        <v>42</v>
      </c>
      <c r="B65" s="97" t="s">
        <v>269</v>
      </c>
      <c r="C65" s="80" t="s">
        <v>125</v>
      </c>
      <c r="D65" s="80" t="s">
        <v>126</v>
      </c>
      <c r="E65" s="80" t="s">
        <v>127</v>
      </c>
      <c r="F65" s="80" t="s">
        <v>128</v>
      </c>
      <c r="G65" s="80" t="s">
        <v>129</v>
      </c>
      <c r="H65" s="80" t="s">
        <v>180</v>
      </c>
      <c r="I65" s="80" t="s">
        <v>131</v>
      </c>
      <c r="J65" s="80" t="s">
        <v>270</v>
      </c>
      <c r="K65" s="79" t="s">
        <v>58</v>
      </c>
      <c r="L65" s="79">
        <v>81101500</v>
      </c>
      <c r="M65" s="19">
        <v>7900000</v>
      </c>
      <c r="N65" s="79">
        <v>5</v>
      </c>
      <c r="O65" s="19">
        <v>39500000</v>
      </c>
      <c r="P65" s="79" t="s">
        <v>94</v>
      </c>
      <c r="Q65" s="79" t="s">
        <v>94</v>
      </c>
      <c r="R65" s="79" t="s">
        <v>134</v>
      </c>
      <c r="S65" s="79" t="s">
        <v>135</v>
      </c>
      <c r="T65" s="98" t="s">
        <v>134</v>
      </c>
      <c r="U65" s="16">
        <v>45489</v>
      </c>
      <c r="V65" s="100">
        <v>202413000058593</v>
      </c>
      <c r="W65" s="66" t="s">
        <v>63</v>
      </c>
      <c r="X65" s="65" t="s">
        <v>136</v>
      </c>
      <c r="Y65" s="16">
        <v>45489</v>
      </c>
      <c r="Z65" s="69" t="s">
        <v>271</v>
      </c>
      <c r="AA65" s="16">
        <v>45489</v>
      </c>
      <c r="AB65" s="70">
        <v>39500000</v>
      </c>
      <c r="AC65" s="71">
        <f t="shared" si="0"/>
        <v>0</v>
      </c>
      <c r="AD65" s="72">
        <v>1081</v>
      </c>
      <c r="AE65" s="16">
        <v>45497</v>
      </c>
      <c r="AF65" s="99">
        <v>39500000</v>
      </c>
      <c r="AG65" s="73">
        <f t="shared" si="1"/>
        <v>0</v>
      </c>
      <c r="AH65" s="74"/>
      <c r="AI65" s="65"/>
      <c r="AJ65" s="99"/>
      <c r="AK65" s="17">
        <f t="shared" si="2"/>
        <v>39500000</v>
      </c>
      <c r="AL65" s="76"/>
      <c r="AM65" s="17">
        <f t="shared" si="3"/>
        <v>0</v>
      </c>
      <c r="AN65" s="17">
        <f t="shared" si="4"/>
        <v>39500000</v>
      </c>
      <c r="AO65" s="19"/>
      <c r="AP65" s="79"/>
      <c r="AQ65" s="79"/>
      <c r="AR65" s="79"/>
    </row>
    <row r="66" spans="1:44" s="78" customFormat="1" ht="15.75" customHeight="1">
      <c r="A66" s="79">
        <v>43</v>
      </c>
      <c r="B66" s="97" t="s">
        <v>272</v>
      </c>
      <c r="C66" s="80" t="s">
        <v>125</v>
      </c>
      <c r="D66" s="80" t="s">
        <v>126</v>
      </c>
      <c r="E66" s="80" t="s">
        <v>127</v>
      </c>
      <c r="F66" s="80" t="s">
        <v>128</v>
      </c>
      <c r="G66" s="80" t="s">
        <v>129</v>
      </c>
      <c r="H66" s="80" t="s">
        <v>257</v>
      </c>
      <c r="I66" s="80" t="s">
        <v>131</v>
      </c>
      <c r="J66" s="80" t="s">
        <v>273</v>
      </c>
      <c r="K66" s="79" t="s">
        <v>58</v>
      </c>
      <c r="L66" s="79">
        <v>80111621</v>
      </c>
      <c r="M66" s="19">
        <v>9800000</v>
      </c>
      <c r="N66" s="79">
        <v>5</v>
      </c>
      <c r="O66" s="19">
        <v>49000000</v>
      </c>
      <c r="P66" s="79" t="s">
        <v>94</v>
      </c>
      <c r="Q66" s="79" t="s">
        <v>94</v>
      </c>
      <c r="R66" s="79" t="s">
        <v>134</v>
      </c>
      <c r="S66" s="79" t="s">
        <v>135</v>
      </c>
      <c r="T66" s="98" t="s">
        <v>134</v>
      </c>
      <c r="U66" s="20"/>
      <c r="V66" s="65"/>
      <c r="W66" s="66"/>
      <c r="X66" s="67"/>
      <c r="Y66" s="80"/>
      <c r="Z66" s="72"/>
      <c r="AA66" s="77"/>
      <c r="AB66" s="70"/>
      <c r="AC66" s="71">
        <f t="shared" si="0"/>
        <v>49000000</v>
      </c>
      <c r="AD66" s="72"/>
      <c r="AE66" s="81"/>
      <c r="AF66" s="99">
        <v>0</v>
      </c>
      <c r="AG66" s="73">
        <f t="shared" si="1"/>
        <v>0</v>
      </c>
      <c r="AH66" s="74"/>
      <c r="AI66" s="65"/>
      <c r="AJ66" s="99"/>
      <c r="AK66" s="17">
        <f t="shared" si="2"/>
        <v>0</v>
      </c>
      <c r="AL66" s="76"/>
      <c r="AM66" s="17">
        <f t="shared" si="3"/>
        <v>0</v>
      </c>
      <c r="AN66" s="17">
        <f t="shared" si="4"/>
        <v>49000000</v>
      </c>
      <c r="AO66" s="19"/>
      <c r="AP66" s="79"/>
      <c r="AQ66" s="79"/>
      <c r="AR66" s="79"/>
    </row>
    <row r="67" spans="1:44" s="78" customFormat="1" ht="15.75" customHeight="1">
      <c r="A67" s="79">
        <v>44</v>
      </c>
      <c r="B67" s="97" t="s">
        <v>274</v>
      </c>
      <c r="C67" s="80" t="s">
        <v>125</v>
      </c>
      <c r="D67" s="80" t="s">
        <v>126</v>
      </c>
      <c r="E67" s="80" t="s">
        <v>127</v>
      </c>
      <c r="F67" s="80" t="s">
        <v>128</v>
      </c>
      <c r="G67" s="80" t="s">
        <v>129</v>
      </c>
      <c r="H67" s="80" t="s">
        <v>215</v>
      </c>
      <c r="I67" s="80" t="s">
        <v>131</v>
      </c>
      <c r="J67" s="80" t="s">
        <v>275</v>
      </c>
      <c r="K67" s="79" t="s">
        <v>58</v>
      </c>
      <c r="L67" s="79">
        <v>80111605</v>
      </c>
      <c r="M67" s="19">
        <v>6500000</v>
      </c>
      <c r="N67" s="79">
        <v>5</v>
      </c>
      <c r="O67" s="19">
        <v>32500000</v>
      </c>
      <c r="P67" s="79" t="s">
        <v>94</v>
      </c>
      <c r="Q67" s="79" t="s">
        <v>94</v>
      </c>
      <c r="R67" s="79" t="s">
        <v>134</v>
      </c>
      <c r="S67" s="79" t="s">
        <v>135</v>
      </c>
      <c r="T67" s="98" t="s">
        <v>134</v>
      </c>
      <c r="U67" s="20"/>
      <c r="V67" s="65"/>
      <c r="W67" s="66"/>
      <c r="X67" s="67"/>
      <c r="Y67" s="80"/>
      <c r="Z67" s="72"/>
      <c r="AA67" s="77"/>
      <c r="AB67" s="70"/>
      <c r="AC67" s="71">
        <f t="shared" si="0"/>
        <v>32500000</v>
      </c>
      <c r="AD67" s="72"/>
      <c r="AE67" s="81"/>
      <c r="AF67" s="99">
        <v>0</v>
      </c>
      <c r="AG67" s="73">
        <f t="shared" si="1"/>
        <v>0</v>
      </c>
      <c r="AH67" s="74"/>
      <c r="AI67" s="65"/>
      <c r="AJ67" s="99"/>
      <c r="AK67" s="17">
        <f t="shared" si="2"/>
        <v>0</v>
      </c>
      <c r="AL67" s="76"/>
      <c r="AM67" s="17">
        <f t="shared" si="3"/>
        <v>0</v>
      </c>
      <c r="AN67" s="17">
        <f t="shared" si="4"/>
        <v>32500000</v>
      </c>
      <c r="AO67" s="19"/>
      <c r="AP67" s="79"/>
      <c r="AQ67" s="79"/>
      <c r="AR67" s="79"/>
    </row>
    <row r="68" spans="1:44" s="78" customFormat="1" ht="15.75" customHeight="1">
      <c r="A68" s="79">
        <v>45</v>
      </c>
      <c r="B68" s="97" t="s">
        <v>276</v>
      </c>
      <c r="C68" s="80" t="s">
        <v>125</v>
      </c>
      <c r="D68" s="80" t="s">
        <v>126</v>
      </c>
      <c r="E68" s="80" t="s">
        <v>127</v>
      </c>
      <c r="F68" s="80" t="s">
        <v>128</v>
      </c>
      <c r="G68" s="80" t="s">
        <v>129</v>
      </c>
      <c r="H68" s="80" t="s">
        <v>215</v>
      </c>
      <c r="I68" s="80" t="s">
        <v>131</v>
      </c>
      <c r="J68" s="80" t="s">
        <v>277</v>
      </c>
      <c r="K68" s="79" t="s">
        <v>58</v>
      </c>
      <c r="L68" s="79">
        <v>80111605</v>
      </c>
      <c r="M68" s="19">
        <v>7200000</v>
      </c>
      <c r="N68" s="79">
        <v>5</v>
      </c>
      <c r="O68" s="19">
        <v>36000000</v>
      </c>
      <c r="P68" s="79" t="s">
        <v>94</v>
      </c>
      <c r="Q68" s="79" t="s">
        <v>94</v>
      </c>
      <c r="R68" s="79" t="s">
        <v>134</v>
      </c>
      <c r="S68" s="79" t="s">
        <v>135</v>
      </c>
      <c r="T68" s="98" t="s">
        <v>134</v>
      </c>
      <c r="U68" s="16">
        <v>45489</v>
      </c>
      <c r="V68" s="100">
        <v>202413000058593</v>
      </c>
      <c r="W68" s="66" t="s">
        <v>63</v>
      </c>
      <c r="X68" s="65" t="s">
        <v>136</v>
      </c>
      <c r="Y68" s="16">
        <v>45489</v>
      </c>
      <c r="Z68" s="69" t="s">
        <v>278</v>
      </c>
      <c r="AA68" s="82">
        <v>45503</v>
      </c>
      <c r="AB68" s="70">
        <v>36000000</v>
      </c>
      <c r="AC68" s="71">
        <f t="shared" si="0"/>
        <v>0</v>
      </c>
      <c r="AD68" s="72">
        <v>1327</v>
      </c>
      <c r="AE68" s="16">
        <v>45504</v>
      </c>
      <c r="AF68" s="99">
        <v>36000000</v>
      </c>
      <c r="AG68" s="73">
        <f t="shared" si="1"/>
        <v>0</v>
      </c>
      <c r="AH68" s="74"/>
      <c r="AI68" s="65"/>
      <c r="AJ68" s="99"/>
      <c r="AK68" s="17">
        <f t="shared" si="2"/>
        <v>36000000</v>
      </c>
      <c r="AL68" s="76"/>
      <c r="AM68" s="17">
        <f t="shared" si="3"/>
        <v>0</v>
      </c>
      <c r="AN68" s="17">
        <f t="shared" si="4"/>
        <v>36000000</v>
      </c>
      <c r="AO68" s="19"/>
      <c r="AP68" s="79"/>
      <c r="AQ68" s="79"/>
      <c r="AR68" s="79"/>
    </row>
    <row r="69" spans="1:44" s="78" customFormat="1" ht="15.75" customHeight="1">
      <c r="A69" s="79">
        <v>46</v>
      </c>
      <c r="B69" s="97" t="s">
        <v>279</v>
      </c>
      <c r="C69" s="80" t="s">
        <v>125</v>
      </c>
      <c r="D69" s="80" t="s">
        <v>126</v>
      </c>
      <c r="E69" s="80" t="s">
        <v>127</v>
      </c>
      <c r="F69" s="80" t="s">
        <v>128</v>
      </c>
      <c r="G69" s="80" t="s">
        <v>129</v>
      </c>
      <c r="H69" s="80" t="s">
        <v>215</v>
      </c>
      <c r="I69" s="80" t="s">
        <v>131</v>
      </c>
      <c r="J69" s="80" t="s">
        <v>280</v>
      </c>
      <c r="K69" s="79" t="s">
        <v>58</v>
      </c>
      <c r="L69" s="79">
        <v>80111605</v>
      </c>
      <c r="M69" s="19">
        <v>8500000</v>
      </c>
      <c r="N69" s="79">
        <v>5</v>
      </c>
      <c r="O69" s="101">
        <f>42500000-8500000</f>
        <v>34000000</v>
      </c>
      <c r="P69" s="79" t="s">
        <v>94</v>
      </c>
      <c r="Q69" s="79" t="s">
        <v>94</v>
      </c>
      <c r="R69" s="79" t="s">
        <v>134</v>
      </c>
      <c r="S69" s="79" t="s">
        <v>135</v>
      </c>
      <c r="T69" s="98" t="s">
        <v>134</v>
      </c>
      <c r="U69" s="16">
        <v>45485</v>
      </c>
      <c r="V69" s="100">
        <v>202413000058353</v>
      </c>
      <c r="W69" s="66" t="s">
        <v>206</v>
      </c>
      <c r="X69" s="65" t="s">
        <v>281</v>
      </c>
      <c r="Y69" s="16">
        <v>45489</v>
      </c>
      <c r="Z69" s="72"/>
      <c r="AA69" s="77"/>
      <c r="AB69" s="70"/>
      <c r="AC69" s="71">
        <f t="shared" si="0"/>
        <v>34000000</v>
      </c>
      <c r="AD69" s="72"/>
      <c r="AE69" s="81"/>
      <c r="AF69" s="99">
        <v>0</v>
      </c>
      <c r="AG69" s="73">
        <f t="shared" si="1"/>
        <v>0</v>
      </c>
      <c r="AH69" s="74"/>
      <c r="AI69" s="65"/>
      <c r="AJ69" s="99"/>
      <c r="AK69" s="17">
        <f t="shared" si="2"/>
        <v>0</v>
      </c>
      <c r="AL69" s="76"/>
      <c r="AM69" s="17">
        <f t="shared" si="3"/>
        <v>0</v>
      </c>
      <c r="AN69" s="17">
        <f t="shared" si="4"/>
        <v>34000000</v>
      </c>
      <c r="AO69" s="19"/>
      <c r="AP69" s="79"/>
      <c r="AQ69" s="79"/>
      <c r="AR69" s="79"/>
    </row>
    <row r="70" spans="1:44" s="78" customFormat="1" ht="15.75" customHeight="1">
      <c r="A70" s="79">
        <v>47</v>
      </c>
      <c r="B70" s="97" t="s">
        <v>282</v>
      </c>
      <c r="C70" s="80" t="s">
        <v>125</v>
      </c>
      <c r="D70" s="80" t="s">
        <v>126</v>
      </c>
      <c r="E70" s="80" t="s">
        <v>127</v>
      </c>
      <c r="F70" s="80" t="s">
        <v>128</v>
      </c>
      <c r="G70" s="80" t="s">
        <v>129</v>
      </c>
      <c r="H70" s="80" t="s">
        <v>215</v>
      </c>
      <c r="I70" s="80" t="s">
        <v>131</v>
      </c>
      <c r="J70" s="80" t="s">
        <v>283</v>
      </c>
      <c r="K70" s="79" t="s">
        <v>58</v>
      </c>
      <c r="L70" s="79">
        <v>80111605</v>
      </c>
      <c r="M70" s="19">
        <v>5200000</v>
      </c>
      <c r="N70" s="79">
        <v>5</v>
      </c>
      <c r="O70" s="19">
        <v>26000000</v>
      </c>
      <c r="P70" s="79" t="s">
        <v>94</v>
      </c>
      <c r="Q70" s="79" t="s">
        <v>94</v>
      </c>
      <c r="R70" s="79" t="s">
        <v>134</v>
      </c>
      <c r="S70" s="79" t="s">
        <v>135</v>
      </c>
      <c r="T70" s="98" t="s">
        <v>134</v>
      </c>
      <c r="U70" s="16">
        <v>45489</v>
      </c>
      <c r="V70" s="100">
        <v>202413000058593</v>
      </c>
      <c r="W70" s="66" t="s">
        <v>63</v>
      </c>
      <c r="X70" s="65" t="s">
        <v>136</v>
      </c>
      <c r="Y70" s="16">
        <v>45489</v>
      </c>
      <c r="Z70" s="69" t="s">
        <v>284</v>
      </c>
      <c r="AA70" s="16">
        <v>45489</v>
      </c>
      <c r="AB70" s="70">
        <v>26000000</v>
      </c>
      <c r="AC70" s="71">
        <f t="shared" si="0"/>
        <v>0</v>
      </c>
      <c r="AD70" s="72">
        <v>1082</v>
      </c>
      <c r="AE70" s="16">
        <v>45496</v>
      </c>
      <c r="AF70" s="99">
        <v>26000000</v>
      </c>
      <c r="AG70" s="73">
        <f t="shared" si="1"/>
        <v>0</v>
      </c>
      <c r="AH70" s="74"/>
      <c r="AI70" s="65"/>
      <c r="AJ70" s="99"/>
      <c r="AK70" s="17">
        <f t="shared" si="2"/>
        <v>26000000</v>
      </c>
      <c r="AL70" s="76"/>
      <c r="AM70" s="17">
        <f t="shared" si="3"/>
        <v>0</v>
      </c>
      <c r="AN70" s="17">
        <f t="shared" si="4"/>
        <v>26000000</v>
      </c>
      <c r="AO70" s="19"/>
      <c r="AP70" s="79"/>
      <c r="AQ70" s="79"/>
      <c r="AR70" s="79"/>
    </row>
    <row r="71" spans="1:44" s="78" customFormat="1" ht="15.75" customHeight="1">
      <c r="A71" s="79">
        <v>48</v>
      </c>
      <c r="B71" s="97" t="s">
        <v>285</v>
      </c>
      <c r="C71" s="80" t="s">
        <v>125</v>
      </c>
      <c r="D71" s="80" t="s">
        <v>126</v>
      </c>
      <c r="E71" s="80" t="s">
        <v>127</v>
      </c>
      <c r="F71" s="80" t="s">
        <v>128</v>
      </c>
      <c r="G71" s="80" t="s">
        <v>129</v>
      </c>
      <c r="H71" s="80" t="s">
        <v>55</v>
      </c>
      <c r="I71" s="80" t="s">
        <v>119</v>
      </c>
      <c r="J71" s="80" t="s">
        <v>286</v>
      </c>
      <c r="K71" s="79" t="s">
        <v>58</v>
      </c>
      <c r="L71" s="79">
        <v>80111607</v>
      </c>
      <c r="M71" s="19">
        <v>5000000</v>
      </c>
      <c r="N71" s="79">
        <v>5</v>
      </c>
      <c r="O71" s="19">
        <v>25000000</v>
      </c>
      <c r="P71" s="79" t="s">
        <v>94</v>
      </c>
      <c r="Q71" s="79" t="s">
        <v>94</v>
      </c>
      <c r="R71" s="79" t="s">
        <v>134</v>
      </c>
      <c r="S71" s="79" t="s">
        <v>135</v>
      </c>
      <c r="T71" s="98" t="s">
        <v>134</v>
      </c>
      <c r="U71" s="16">
        <v>45489</v>
      </c>
      <c r="V71" s="100">
        <v>202413000058593</v>
      </c>
      <c r="W71" s="66" t="s">
        <v>63</v>
      </c>
      <c r="X71" s="65" t="s">
        <v>136</v>
      </c>
      <c r="Y71" s="16">
        <v>45489</v>
      </c>
      <c r="Z71" s="69" t="s">
        <v>287</v>
      </c>
      <c r="AA71" s="16">
        <v>45489</v>
      </c>
      <c r="AB71" s="70">
        <v>25000000</v>
      </c>
      <c r="AC71" s="71">
        <f t="shared" si="0"/>
        <v>0</v>
      </c>
      <c r="AD71" s="72">
        <v>1060</v>
      </c>
      <c r="AE71" s="16">
        <v>45495</v>
      </c>
      <c r="AF71" s="99">
        <v>25000000</v>
      </c>
      <c r="AG71" s="73">
        <f t="shared" si="1"/>
        <v>0</v>
      </c>
      <c r="AH71" s="74"/>
      <c r="AI71" s="65"/>
      <c r="AJ71" s="99">
        <v>25000000</v>
      </c>
      <c r="AK71" s="17">
        <f t="shared" si="2"/>
        <v>0</v>
      </c>
      <c r="AL71" s="76"/>
      <c r="AM71" s="17">
        <f t="shared" si="3"/>
        <v>25000000</v>
      </c>
      <c r="AN71" s="17">
        <f t="shared" si="4"/>
        <v>0</v>
      </c>
      <c r="AO71" s="19"/>
      <c r="AP71" s="79"/>
      <c r="AQ71" s="79"/>
      <c r="AR71" s="79"/>
    </row>
    <row r="72" spans="1:44" s="78" customFormat="1" ht="15.75" customHeight="1">
      <c r="A72" s="79">
        <v>49</v>
      </c>
      <c r="B72" s="97" t="s">
        <v>288</v>
      </c>
      <c r="C72" s="80" t="s">
        <v>125</v>
      </c>
      <c r="D72" s="80" t="s">
        <v>126</v>
      </c>
      <c r="E72" s="80" t="s">
        <v>127</v>
      </c>
      <c r="F72" s="80" t="s">
        <v>128</v>
      </c>
      <c r="G72" s="80" t="s">
        <v>129</v>
      </c>
      <c r="H72" s="80" t="s">
        <v>55</v>
      </c>
      <c r="I72" s="80" t="s">
        <v>119</v>
      </c>
      <c r="J72" s="80" t="s">
        <v>289</v>
      </c>
      <c r="K72" s="79" t="s">
        <v>58</v>
      </c>
      <c r="L72" s="79">
        <v>80111607</v>
      </c>
      <c r="M72" s="19">
        <v>3520000</v>
      </c>
      <c r="N72" s="79">
        <v>5</v>
      </c>
      <c r="O72" s="19">
        <v>17600000</v>
      </c>
      <c r="P72" s="79" t="s">
        <v>94</v>
      </c>
      <c r="Q72" s="79" t="s">
        <v>94</v>
      </c>
      <c r="R72" s="79" t="s">
        <v>134</v>
      </c>
      <c r="S72" s="79" t="s">
        <v>135</v>
      </c>
      <c r="T72" s="98" t="s">
        <v>134</v>
      </c>
      <c r="U72" s="16">
        <v>45489</v>
      </c>
      <c r="V72" s="100">
        <v>202413000058593</v>
      </c>
      <c r="W72" s="66" t="s">
        <v>63</v>
      </c>
      <c r="X72" s="65" t="s">
        <v>136</v>
      </c>
      <c r="Y72" s="16">
        <v>45489</v>
      </c>
      <c r="Z72" s="69" t="s">
        <v>290</v>
      </c>
      <c r="AA72" s="16">
        <v>45489</v>
      </c>
      <c r="AB72" s="70">
        <v>17600000</v>
      </c>
      <c r="AC72" s="71">
        <f t="shared" si="0"/>
        <v>0</v>
      </c>
      <c r="AD72" s="72">
        <v>1084</v>
      </c>
      <c r="AE72" s="16">
        <v>45497</v>
      </c>
      <c r="AF72" s="99">
        <v>17600000</v>
      </c>
      <c r="AG72" s="73">
        <f t="shared" si="1"/>
        <v>0</v>
      </c>
      <c r="AH72" s="74"/>
      <c r="AI72" s="65"/>
      <c r="AJ72" s="99">
        <v>17600000</v>
      </c>
      <c r="AK72" s="17">
        <f t="shared" si="2"/>
        <v>0</v>
      </c>
      <c r="AL72" s="76"/>
      <c r="AM72" s="17">
        <f t="shared" si="3"/>
        <v>17600000</v>
      </c>
      <c r="AN72" s="17">
        <f t="shared" si="4"/>
        <v>0</v>
      </c>
      <c r="AO72" s="19"/>
      <c r="AP72" s="79"/>
      <c r="AQ72" s="79"/>
      <c r="AR72" s="79"/>
    </row>
    <row r="73" spans="1:44" s="78" customFormat="1" ht="15.75" customHeight="1">
      <c r="A73" s="79">
        <v>50</v>
      </c>
      <c r="B73" s="97" t="s">
        <v>291</v>
      </c>
      <c r="C73" s="80" t="s">
        <v>125</v>
      </c>
      <c r="D73" s="80" t="s">
        <v>126</v>
      </c>
      <c r="E73" s="80" t="s">
        <v>127</v>
      </c>
      <c r="F73" s="80" t="s">
        <v>128</v>
      </c>
      <c r="G73" s="80" t="s">
        <v>129</v>
      </c>
      <c r="H73" s="80" t="s">
        <v>230</v>
      </c>
      <c r="I73" s="80" t="s">
        <v>119</v>
      </c>
      <c r="J73" s="80" t="s">
        <v>292</v>
      </c>
      <c r="K73" s="79" t="s">
        <v>58</v>
      </c>
      <c r="L73" s="79">
        <v>80111614</v>
      </c>
      <c r="M73" s="19">
        <v>4000000</v>
      </c>
      <c r="N73" s="79">
        <v>5</v>
      </c>
      <c r="O73" s="101">
        <f>20000000-4000000</f>
        <v>16000000</v>
      </c>
      <c r="P73" s="79" t="s">
        <v>94</v>
      </c>
      <c r="Q73" s="79" t="s">
        <v>94</v>
      </c>
      <c r="R73" s="79" t="s">
        <v>134</v>
      </c>
      <c r="S73" s="79" t="s">
        <v>135</v>
      </c>
      <c r="T73" s="98" t="s">
        <v>134</v>
      </c>
      <c r="U73" s="16" t="s">
        <v>293</v>
      </c>
      <c r="V73" s="102" t="s">
        <v>294</v>
      </c>
      <c r="W73" s="66" t="s">
        <v>63</v>
      </c>
      <c r="X73" s="65" t="s">
        <v>295</v>
      </c>
      <c r="Y73" s="68">
        <v>45499</v>
      </c>
      <c r="Z73" s="69" t="s">
        <v>296</v>
      </c>
      <c r="AA73" s="82">
        <v>45499</v>
      </c>
      <c r="AB73" s="70">
        <v>16000000</v>
      </c>
      <c r="AC73" s="71">
        <f t="shared" ref="AC73:AC136" si="5">O73-AB73</f>
        <v>0</v>
      </c>
      <c r="AD73" s="72">
        <v>1325</v>
      </c>
      <c r="AE73" s="16">
        <v>45504</v>
      </c>
      <c r="AF73" s="99">
        <v>16000000</v>
      </c>
      <c r="AG73" s="73">
        <f t="shared" ref="AG73:AG136" si="6">AB73-AF73</f>
        <v>0</v>
      </c>
      <c r="AH73" s="74"/>
      <c r="AI73" s="65"/>
      <c r="AJ73" s="99"/>
      <c r="AK73" s="17">
        <f t="shared" ref="AK73:AK136" si="7">AF73-AJ73</f>
        <v>16000000</v>
      </c>
      <c r="AL73" s="76"/>
      <c r="AM73" s="17">
        <f t="shared" ref="AM73:AM136" si="8">AJ73-AL73</f>
        <v>0</v>
      </c>
      <c r="AN73" s="17">
        <f t="shared" ref="AN73:AN136" si="9">O73-AJ73</f>
        <v>16000000</v>
      </c>
      <c r="AO73" s="19"/>
      <c r="AP73" s="79"/>
      <c r="AQ73" s="79"/>
      <c r="AR73" s="79"/>
    </row>
    <row r="74" spans="1:44" s="78" customFormat="1" ht="15.75" customHeight="1">
      <c r="A74" s="79">
        <v>51</v>
      </c>
      <c r="B74" s="97" t="s">
        <v>297</v>
      </c>
      <c r="C74" s="80" t="s">
        <v>125</v>
      </c>
      <c r="D74" s="80" t="s">
        <v>126</v>
      </c>
      <c r="E74" s="80" t="s">
        <v>127</v>
      </c>
      <c r="F74" s="80" t="s">
        <v>128</v>
      </c>
      <c r="G74" s="80" t="s">
        <v>129</v>
      </c>
      <c r="H74" s="80" t="s">
        <v>55</v>
      </c>
      <c r="I74" s="80" t="s">
        <v>119</v>
      </c>
      <c r="J74" s="80" t="s">
        <v>298</v>
      </c>
      <c r="K74" s="79" t="s">
        <v>58</v>
      </c>
      <c r="L74" s="79">
        <v>80111607</v>
      </c>
      <c r="M74" s="19">
        <v>5500000</v>
      </c>
      <c r="N74" s="79">
        <v>5</v>
      </c>
      <c r="O74" s="19">
        <v>27500000</v>
      </c>
      <c r="P74" s="79" t="s">
        <v>94</v>
      </c>
      <c r="Q74" s="79" t="s">
        <v>94</v>
      </c>
      <c r="R74" s="79" t="s">
        <v>134</v>
      </c>
      <c r="S74" s="79" t="s">
        <v>135</v>
      </c>
      <c r="T74" s="98" t="s">
        <v>134</v>
      </c>
      <c r="U74" s="16">
        <v>45489</v>
      </c>
      <c r="V74" s="100">
        <v>202413000058593</v>
      </c>
      <c r="W74" s="66" t="s">
        <v>63</v>
      </c>
      <c r="X74" s="65" t="s">
        <v>136</v>
      </c>
      <c r="Y74" s="16">
        <v>45489</v>
      </c>
      <c r="Z74" s="69" t="s">
        <v>299</v>
      </c>
      <c r="AA74" s="16">
        <v>45489</v>
      </c>
      <c r="AB74" s="70">
        <v>27500000</v>
      </c>
      <c r="AC74" s="71">
        <f t="shared" si="5"/>
        <v>0</v>
      </c>
      <c r="AD74" s="72">
        <v>1083</v>
      </c>
      <c r="AE74" s="16">
        <v>45496</v>
      </c>
      <c r="AF74" s="99">
        <v>27500000</v>
      </c>
      <c r="AG74" s="73">
        <f t="shared" si="6"/>
        <v>0</v>
      </c>
      <c r="AH74" s="74"/>
      <c r="AI74" s="65"/>
      <c r="AJ74" s="99"/>
      <c r="AK74" s="17">
        <f t="shared" si="7"/>
        <v>27500000</v>
      </c>
      <c r="AL74" s="76"/>
      <c r="AM74" s="17">
        <f t="shared" si="8"/>
        <v>0</v>
      </c>
      <c r="AN74" s="17">
        <f t="shared" si="9"/>
        <v>27500000</v>
      </c>
      <c r="AO74" s="19"/>
      <c r="AP74" s="79"/>
      <c r="AQ74" s="79"/>
      <c r="AR74" s="79"/>
    </row>
    <row r="75" spans="1:44" s="78" customFormat="1" ht="15.75" customHeight="1">
      <c r="A75" s="79">
        <v>52</v>
      </c>
      <c r="B75" s="97" t="s">
        <v>300</v>
      </c>
      <c r="C75" s="80" t="s">
        <v>125</v>
      </c>
      <c r="D75" s="80" t="s">
        <v>126</v>
      </c>
      <c r="E75" s="80" t="s">
        <v>127</v>
      </c>
      <c r="F75" s="80" t="s">
        <v>128</v>
      </c>
      <c r="G75" s="80" t="s">
        <v>129</v>
      </c>
      <c r="H75" s="80" t="s">
        <v>55</v>
      </c>
      <c r="I75" s="80" t="s">
        <v>131</v>
      </c>
      <c r="J75" s="80" t="s">
        <v>298</v>
      </c>
      <c r="K75" s="79" t="s">
        <v>58</v>
      </c>
      <c r="L75" s="79">
        <v>80111607</v>
      </c>
      <c r="M75" s="19">
        <v>2104278</v>
      </c>
      <c r="N75" s="79">
        <v>1</v>
      </c>
      <c r="O75" s="19">
        <v>2104278</v>
      </c>
      <c r="P75" s="79" t="s">
        <v>123</v>
      </c>
      <c r="Q75" s="79" t="s">
        <v>123</v>
      </c>
      <c r="R75" s="79" t="s">
        <v>134</v>
      </c>
      <c r="S75" s="79" t="s">
        <v>135</v>
      </c>
      <c r="T75" s="98" t="s">
        <v>134</v>
      </c>
      <c r="U75" s="20"/>
      <c r="V75" s="67"/>
      <c r="W75" s="66"/>
      <c r="X75" s="67"/>
      <c r="Y75" s="80"/>
      <c r="Z75" s="72"/>
      <c r="AA75" s="77"/>
      <c r="AB75" s="70"/>
      <c r="AC75" s="71">
        <f t="shared" si="5"/>
        <v>2104278</v>
      </c>
      <c r="AD75" s="72"/>
      <c r="AE75" s="81"/>
      <c r="AF75" s="99">
        <v>0</v>
      </c>
      <c r="AG75" s="73">
        <f t="shared" si="6"/>
        <v>0</v>
      </c>
      <c r="AH75" s="74"/>
      <c r="AI75" s="65"/>
      <c r="AJ75" s="99"/>
      <c r="AK75" s="17">
        <f t="shared" si="7"/>
        <v>0</v>
      </c>
      <c r="AL75" s="76"/>
      <c r="AM75" s="17">
        <f t="shared" si="8"/>
        <v>0</v>
      </c>
      <c r="AN75" s="17">
        <f t="shared" si="9"/>
        <v>2104278</v>
      </c>
      <c r="AO75" s="19"/>
      <c r="AP75" s="79"/>
      <c r="AQ75" s="79"/>
      <c r="AR75" s="79"/>
    </row>
    <row r="76" spans="1:44" s="78" customFormat="1" ht="15.75" customHeight="1">
      <c r="A76" s="79">
        <v>53</v>
      </c>
      <c r="B76" s="97" t="s">
        <v>301</v>
      </c>
      <c r="C76" s="80" t="s">
        <v>125</v>
      </c>
      <c r="D76" s="80" t="s">
        <v>126</v>
      </c>
      <c r="E76" s="80" t="s">
        <v>127</v>
      </c>
      <c r="F76" s="80" t="s">
        <v>128</v>
      </c>
      <c r="G76" s="80" t="s">
        <v>129</v>
      </c>
      <c r="H76" s="80" t="s">
        <v>55</v>
      </c>
      <c r="I76" s="80" t="s">
        <v>302</v>
      </c>
      <c r="J76" s="80" t="s">
        <v>298</v>
      </c>
      <c r="K76" s="79" t="s">
        <v>58</v>
      </c>
      <c r="L76" s="79">
        <v>80111607</v>
      </c>
      <c r="M76" s="19">
        <v>13004000</v>
      </c>
      <c r="N76" s="79">
        <v>1</v>
      </c>
      <c r="O76" s="19">
        <v>13004000</v>
      </c>
      <c r="P76" s="79" t="s">
        <v>123</v>
      </c>
      <c r="Q76" s="79" t="s">
        <v>123</v>
      </c>
      <c r="R76" s="79" t="s">
        <v>134</v>
      </c>
      <c r="S76" s="79" t="s">
        <v>135</v>
      </c>
      <c r="T76" s="98" t="s">
        <v>134</v>
      </c>
      <c r="U76" s="20"/>
      <c r="V76" s="67"/>
      <c r="W76" s="66"/>
      <c r="X76" s="67"/>
      <c r="Y76" s="80"/>
      <c r="Z76" s="72"/>
      <c r="AA76" s="77"/>
      <c r="AB76" s="70"/>
      <c r="AC76" s="71">
        <f t="shared" si="5"/>
        <v>13004000</v>
      </c>
      <c r="AD76" s="72"/>
      <c r="AE76" s="81"/>
      <c r="AF76" s="99">
        <v>0</v>
      </c>
      <c r="AG76" s="73">
        <f t="shared" si="6"/>
        <v>0</v>
      </c>
      <c r="AH76" s="74"/>
      <c r="AI76" s="65"/>
      <c r="AJ76" s="99"/>
      <c r="AK76" s="17">
        <f t="shared" si="7"/>
        <v>0</v>
      </c>
      <c r="AL76" s="76"/>
      <c r="AM76" s="17">
        <f t="shared" si="8"/>
        <v>0</v>
      </c>
      <c r="AN76" s="17">
        <f t="shared" si="9"/>
        <v>13004000</v>
      </c>
      <c r="AO76" s="19"/>
      <c r="AP76" s="79"/>
      <c r="AQ76" s="79"/>
      <c r="AR76" s="79"/>
    </row>
    <row r="77" spans="1:44" s="78" customFormat="1" ht="15.75" customHeight="1">
      <c r="A77" s="97">
        <v>54</v>
      </c>
      <c r="B77" s="97" t="s">
        <v>303</v>
      </c>
      <c r="C77" s="80" t="s">
        <v>125</v>
      </c>
      <c r="D77" s="80" t="s">
        <v>126</v>
      </c>
      <c r="E77" s="80" t="s">
        <v>127</v>
      </c>
      <c r="F77" s="80" t="s">
        <v>128</v>
      </c>
      <c r="G77" s="80" t="s">
        <v>129</v>
      </c>
      <c r="H77" s="80" t="s">
        <v>55</v>
      </c>
      <c r="I77" s="80" t="s">
        <v>119</v>
      </c>
      <c r="J77" s="80" t="s">
        <v>298</v>
      </c>
      <c r="K77" s="79" t="s">
        <v>58</v>
      </c>
      <c r="L77" s="79">
        <v>80111607</v>
      </c>
      <c r="M77" s="19">
        <v>150399460</v>
      </c>
      <c r="N77" s="79">
        <v>1</v>
      </c>
      <c r="O77" s="19">
        <f>150399460-80000000</f>
        <v>70399460</v>
      </c>
      <c r="P77" s="79" t="s">
        <v>123</v>
      </c>
      <c r="Q77" s="79" t="s">
        <v>123</v>
      </c>
      <c r="R77" s="79" t="s">
        <v>134</v>
      </c>
      <c r="S77" s="79" t="s">
        <v>135</v>
      </c>
      <c r="T77" s="98" t="s">
        <v>134</v>
      </c>
      <c r="U77" s="20"/>
      <c r="V77" s="67"/>
      <c r="W77" s="66"/>
      <c r="X77" s="67"/>
      <c r="Y77" s="80"/>
      <c r="Z77" s="72"/>
      <c r="AA77" s="77"/>
      <c r="AB77" s="70"/>
      <c r="AC77" s="71">
        <f t="shared" si="5"/>
        <v>70399460</v>
      </c>
      <c r="AD77" s="72"/>
      <c r="AE77" s="81"/>
      <c r="AF77" s="99">
        <v>0</v>
      </c>
      <c r="AG77" s="73">
        <f t="shared" si="6"/>
        <v>0</v>
      </c>
      <c r="AH77" s="74"/>
      <c r="AI77" s="65"/>
      <c r="AJ77" s="99"/>
      <c r="AK77" s="17">
        <f t="shared" si="7"/>
        <v>0</v>
      </c>
      <c r="AL77" s="76"/>
      <c r="AM77" s="17">
        <f t="shared" si="8"/>
        <v>0</v>
      </c>
      <c r="AN77" s="17">
        <f t="shared" si="9"/>
        <v>70399460</v>
      </c>
      <c r="AO77" s="19"/>
      <c r="AP77" s="79"/>
      <c r="AQ77" s="79"/>
      <c r="AR77" s="79"/>
    </row>
    <row r="78" spans="1:44" s="78" customFormat="1" ht="15.75" customHeight="1">
      <c r="A78" s="79">
        <v>55</v>
      </c>
      <c r="B78" s="97" t="s">
        <v>304</v>
      </c>
      <c r="C78" s="80" t="s">
        <v>125</v>
      </c>
      <c r="D78" s="80" t="s">
        <v>126</v>
      </c>
      <c r="E78" s="80" t="s">
        <v>127</v>
      </c>
      <c r="F78" s="80" t="s">
        <v>128</v>
      </c>
      <c r="G78" s="80" t="s">
        <v>129</v>
      </c>
      <c r="H78" s="80" t="s">
        <v>55</v>
      </c>
      <c r="I78" s="80" t="s">
        <v>119</v>
      </c>
      <c r="J78" s="80" t="s">
        <v>305</v>
      </c>
      <c r="K78" s="79" t="s">
        <v>58</v>
      </c>
      <c r="L78" s="79">
        <v>80111607</v>
      </c>
      <c r="M78" s="19">
        <v>10000000</v>
      </c>
      <c r="N78" s="79">
        <v>5</v>
      </c>
      <c r="O78" s="19">
        <f>50000000-10000000</f>
        <v>40000000</v>
      </c>
      <c r="P78" s="79" t="s">
        <v>94</v>
      </c>
      <c r="Q78" s="79" t="s">
        <v>94</v>
      </c>
      <c r="R78" s="79" t="s">
        <v>134</v>
      </c>
      <c r="S78" s="79" t="s">
        <v>135</v>
      </c>
      <c r="T78" s="98" t="s">
        <v>134</v>
      </c>
      <c r="U78" s="20"/>
      <c r="V78" s="67"/>
      <c r="W78" s="66"/>
      <c r="X78" s="67"/>
      <c r="Y78" s="80"/>
      <c r="Z78" s="72"/>
      <c r="AA78" s="77"/>
      <c r="AB78" s="70"/>
      <c r="AC78" s="71">
        <f t="shared" si="5"/>
        <v>40000000</v>
      </c>
      <c r="AD78" s="72"/>
      <c r="AE78" s="81"/>
      <c r="AF78" s="99">
        <v>0</v>
      </c>
      <c r="AG78" s="73">
        <f t="shared" si="6"/>
        <v>0</v>
      </c>
      <c r="AH78" s="74"/>
      <c r="AI78" s="65"/>
      <c r="AJ78" s="99"/>
      <c r="AK78" s="17">
        <f t="shared" si="7"/>
        <v>0</v>
      </c>
      <c r="AL78" s="76"/>
      <c r="AM78" s="17">
        <f t="shared" si="8"/>
        <v>0</v>
      </c>
      <c r="AN78" s="17">
        <f t="shared" si="9"/>
        <v>40000000</v>
      </c>
      <c r="AO78" s="19"/>
      <c r="AP78" s="79"/>
      <c r="AQ78" s="79"/>
      <c r="AR78" s="79"/>
    </row>
    <row r="79" spans="1:44" s="78" customFormat="1" ht="15.75" customHeight="1">
      <c r="A79" s="79">
        <v>56</v>
      </c>
      <c r="B79" s="97" t="s">
        <v>306</v>
      </c>
      <c r="C79" s="80" t="s">
        <v>125</v>
      </c>
      <c r="D79" s="80" t="s">
        <v>126</v>
      </c>
      <c r="E79" s="80" t="s">
        <v>127</v>
      </c>
      <c r="F79" s="80" t="s">
        <v>128</v>
      </c>
      <c r="G79" s="80" t="s">
        <v>129</v>
      </c>
      <c r="H79" s="80" t="s">
        <v>180</v>
      </c>
      <c r="I79" s="80" t="s">
        <v>119</v>
      </c>
      <c r="J79" s="80" t="s">
        <v>307</v>
      </c>
      <c r="K79" s="79" t="s">
        <v>58</v>
      </c>
      <c r="L79" s="79">
        <v>81101500</v>
      </c>
      <c r="M79" s="19">
        <v>10000000</v>
      </c>
      <c r="N79" s="79">
        <v>5</v>
      </c>
      <c r="O79" s="101">
        <f>50000000-10000000</f>
        <v>40000000</v>
      </c>
      <c r="P79" s="79" t="s">
        <v>94</v>
      </c>
      <c r="Q79" s="79" t="s">
        <v>94</v>
      </c>
      <c r="R79" s="79" t="s">
        <v>134</v>
      </c>
      <c r="S79" s="79" t="s">
        <v>135</v>
      </c>
      <c r="T79" s="98" t="s">
        <v>134</v>
      </c>
      <c r="U79" s="16">
        <v>45485</v>
      </c>
      <c r="V79" s="100">
        <v>202413000058353</v>
      </c>
      <c r="W79" s="66" t="s">
        <v>206</v>
      </c>
      <c r="X79" s="65" t="s">
        <v>308</v>
      </c>
      <c r="Y79" s="16">
        <v>45489</v>
      </c>
      <c r="Z79" s="72"/>
      <c r="AA79" s="77"/>
      <c r="AB79" s="70"/>
      <c r="AC79" s="71">
        <f t="shared" si="5"/>
        <v>40000000</v>
      </c>
      <c r="AD79" s="72"/>
      <c r="AE79" s="81"/>
      <c r="AF79" s="99">
        <v>0</v>
      </c>
      <c r="AG79" s="73">
        <f t="shared" si="6"/>
        <v>0</v>
      </c>
      <c r="AH79" s="74"/>
      <c r="AI79" s="65"/>
      <c r="AJ79" s="99"/>
      <c r="AK79" s="17">
        <f t="shared" si="7"/>
        <v>0</v>
      </c>
      <c r="AL79" s="76"/>
      <c r="AM79" s="17">
        <f t="shared" si="8"/>
        <v>0</v>
      </c>
      <c r="AN79" s="17">
        <f t="shared" si="9"/>
        <v>40000000</v>
      </c>
      <c r="AO79" s="19"/>
      <c r="AP79" s="79"/>
      <c r="AQ79" s="79"/>
      <c r="AR79" s="79"/>
    </row>
    <row r="80" spans="1:44" s="78" customFormat="1" ht="15.75" customHeight="1">
      <c r="A80" s="79">
        <v>57</v>
      </c>
      <c r="B80" s="97" t="s">
        <v>309</v>
      </c>
      <c r="C80" s="80" t="s">
        <v>125</v>
      </c>
      <c r="D80" s="80" t="s">
        <v>126</v>
      </c>
      <c r="E80" s="80" t="s">
        <v>127</v>
      </c>
      <c r="F80" s="80" t="s">
        <v>310</v>
      </c>
      <c r="G80" s="80" t="s">
        <v>129</v>
      </c>
      <c r="H80" s="80" t="s">
        <v>91</v>
      </c>
      <c r="I80" s="80" t="s">
        <v>119</v>
      </c>
      <c r="J80" s="80" t="s">
        <v>311</v>
      </c>
      <c r="K80" s="79" t="s">
        <v>58</v>
      </c>
      <c r="L80" s="79">
        <v>80111601</v>
      </c>
      <c r="M80" s="19">
        <v>3300000</v>
      </c>
      <c r="N80" s="79">
        <v>5</v>
      </c>
      <c r="O80" s="101">
        <f>16500000-3300000</f>
        <v>13200000</v>
      </c>
      <c r="P80" s="79" t="s">
        <v>94</v>
      </c>
      <c r="Q80" s="79" t="s">
        <v>94</v>
      </c>
      <c r="R80" s="79" t="s">
        <v>134</v>
      </c>
      <c r="S80" s="79" t="s">
        <v>135</v>
      </c>
      <c r="T80" s="98" t="s">
        <v>134</v>
      </c>
      <c r="U80" s="16">
        <v>45485</v>
      </c>
      <c r="V80" s="100">
        <v>202413000058353</v>
      </c>
      <c r="W80" s="66" t="s">
        <v>206</v>
      </c>
      <c r="X80" s="65" t="s">
        <v>312</v>
      </c>
      <c r="Y80" s="16">
        <v>45489</v>
      </c>
      <c r="Z80" s="72"/>
      <c r="AA80" s="77"/>
      <c r="AB80" s="70"/>
      <c r="AC80" s="71">
        <f t="shared" si="5"/>
        <v>13200000</v>
      </c>
      <c r="AD80" s="83"/>
      <c r="AE80" s="81"/>
      <c r="AF80" s="99">
        <v>0</v>
      </c>
      <c r="AG80" s="73">
        <f t="shared" si="6"/>
        <v>0</v>
      </c>
      <c r="AH80" s="74"/>
      <c r="AI80" s="65"/>
      <c r="AJ80" s="99"/>
      <c r="AK80" s="17">
        <f t="shared" si="7"/>
        <v>0</v>
      </c>
      <c r="AL80" s="76"/>
      <c r="AM80" s="17">
        <f t="shared" si="8"/>
        <v>0</v>
      </c>
      <c r="AN80" s="17">
        <f t="shared" si="9"/>
        <v>13200000</v>
      </c>
      <c r="AO80" s="19"/>
      <c r="AP80" s="79"/>
      <c r="AQ80" s="79"/>
      <c r="AR80" s="79"/>
    </row>
    <row r="81" spans="1:44" s="78" customFormat="1" ht="15.75" customHeight="1">
      <c r="A81" s="97">
        <v>58</v>
      </c>
      <c r="B81" s="97" t="s">
        <v>313</v>
      </c>
      <c r="C81" s="80" t="s">
        <v>125</v>
      </c>
      <c r="D81" s="80" t="s">
        <v>126</v>
      </c>
      <c r="E81" s="80" t="s">
        <v>127</v>
      </c>
      <c r="F81" s="80" t="s">
        <v>128</v>
      </c>
      <c r="G81" s="80" t="s">
        <v>129</v>
      </c>
      <c r="H81" s="84" t="s">
        <v>180</v>
      </c>
      <c r="I81" s="80" t="s">
        <v>119</v>
      </c>
      <c r="J81" s="80" t="s">
        <v>314</v>
      </c>
      <c r="K81" s="79" t="s">
        <v>58</v>
      </c>
      <c r="L81" s="79">
        <v>84111500</v>
      </c>
      <c r="M81" s="19">
        <v>14300000</v>
      </c>
      <c r="N81" s="79">
        <v>5</v>
      </c>
      <c r="O81" s="19">
        <v>71500000</v>
      </c>
      <c r="P81" s="79" t="s">
        <v>94</v>
      </c>
      <c r="Q81" s="79" t="s">
        <v>94</v>
      </c>
      <c r="R81" s="79" t="s">
        <v>134</v>
      </c>
      <c r="S81" s="79" t="s">
        <v>135</v>
      </c>
      <c r="T81" s="98" t="s">
        <v>134</v>
      </c>
      <c r="U81" s="16">
        <v>45505</v>
      </c>
      <c r="V81" s="100">
        <v>202413000064623</v>
      </c>
      <c r="W81" s="66" t="s">
        <v>63</v>
      </c>
      <c r="X81" s="65" t="s">
        <v>136</v>
      </c>
      <c r="Y81" s="16">
        <v>45505</v>
      </c>
      <c r="Z81" s="69" t="s">
        <v>315</v>
      </c>
      <c r="AA81" s="82">
        <v>45505</v>
      </c>
      <c r="AB81" s="70">
        <v>71500000</v>
      </c>
      <c r="AC81" s="71">
        <f t="shared" si="5"/>
        <v>0</v>
      </c>
      <c r="AD81" s="72">
        <v>1328</v>
      </c>
      <c r="AE81" s="16">
        <v>45504</v>
      </c>
      <c r="AF81" s="99">
        <v>71500000</v>
      </c>
      <c r="AG81" s="73">
        <f t="shared" si="6"/>
        <v>0</v>
      </c>
      <c r="AH81" s="74"/>
      <c r="AI81" s="65"/>
      <c r="AJ81" s="99"/>
      <c r="AK81" s="17">
        <f t="shared" si="7"/>
        <v>71500000</v>
      </c>
      <c r="AL81" s="76"/>
      <c r="AM81" s="17">
        <f t="shared" si="8"/>
        <v>0</v>
      </c>
      <c r="AN81" s="17">
        <f t="shared" si="9"/>
        <v>71500000</v>
      </c>
      <c r="AO81" s="19"/>
      <c r="AP81" s="79"/>
      <c r="AQ81" s="79"/>
      <c r="AR81" s="79" t="s">
        <v>316</v>
      </c>
    </row>
    <row r="82" spans="1:44" s="78" customFormat="1" ht="15.75" customHeight="1">
      <c r="A82" s="79">
        <v>59</v>
      </c>
      <c r="B82" s="97" t="s">
        <v>317</v>
      </c>
      <c r="C82" s="80" t="s">
        <v>125</v>
      </c>
      <c r="D82" s="80" t="s">
        <v>126</v>
      </c>
      <c r="E82" s="80" t="s">
        <v>127</v>
      </c>
      <c r="F82" s="80" t="s">
        <v>128</v>
      </c>
      <c r="G82" s="80" t="s">
        <v>129</v>
      </c>
      <c r="H82" s="80" t="s">
        <v>215</v>
      </c>
      <c r="I82" s="80" t="s">
        <v>119</v>
      </c>
      <c r="J82" s="80" t="s">
        <v>318</v>
      </c>
      <c r="K82" s="79" t="s">
        <v>58</v>
      </c>
      <c r="L82" s="79">
        <v>80111605</v>
      </c>
      <c r="M82" s="19">
        <v>8000000</v>
      </c>
      <c r="N82" s="79">
        <v>5</v>
      </c>
      <c r="O82" s="19">
        <v>40000000</v>
      </c>
      <c r="P82" s="79" t="s">
        <v>94</v>
      </c>
      <c r="Q82" s="79" t="s">
        <v>94</v>
      </c>
      <c r="R82" s="79" t="s">
        <v>134</v>
      </c>
      <c r="S82" s="79" t="s">
        <v>135</v>
      </c>
      <c r="T82" s="98" t="s">
        <v>134</v>
      </c>
      <c r="U82" s="16">
        <v>45489</v>
      </c>
      <c r="V82" s="100">
        <v>202413000058593</v>
      </c>
      <c r="W82" s="66" t="s">
        <v>63</v>
      </c>
      <c r="X82" s="65" t="s">
        <v>136</v>
      </c>
      <c r="Y82" s="16">
        <v>45489</v>
      </c>
      <c r="Z82" s="69" t="s">
        <v>319</v>
      </c>
      <c r="AA82" s="16">
        <v>45489</v>
      </c>
      <c r="AB82" s="70">
        <v>40000000</v>
      </c>
      <c r="AC82" s="71">
        <f t="shared" si="5"/>
        <v>0</v>
      </c>
      <c r="AD82" s="72">
        <v>1069</v>
      </c>
      <c r="AE82" s="16">
        <v>45496</v>
      </c>
      <c r="AF82" s="99">
        <v>40000000</v>
      </c>
      <c r="AG82" s="73">
        <f t="shared" si="6"/>
        <v>0</v>
      </c>
      <c r="AH82" s="74"/>
      <c r="AI82" s="65"/>
      <c r="AJ82" s="99"/>
      <c r="AK82" s="17">
        <f t="shared" si="7"/>
        <v>40000000</v>
      </c>
      <c r="AL82" s="76"/>
      <c r="AM82" s="17">
        <f t="shared" si="8"/>
        <v>0</v>
      </c>
      <c r="AN82" s="17">
        <f t="shared" si="9"/>
        <v>40000000</v>
      </c>
      <c r="AO82" s="19"/>
      <c r="AP82" s="79"/>
      <c r="AQ82" s="79"/>
      <c r="AR82" s="79"/>
    </row>
    <row r="83" spans="1:44" s="78" customFormat="1" ht="15.75" customHeight="1">
      <c r="A83" s="79">
        <v>60</v>
      </c>
      <c r="B83" s="97" t="s">
        <v>320</v>
      </c>
      <c r="C83" s="80" t="s">
        <v>125</v>
      </c>
      <c r="D83" s="80" t="s">
        <v>126</v>
      </c>
      <c r="E83" s="80" t="s">
        <v>127</v>
      </c>
      <c r="F83" s="80" t="s">
        <v>128</v>
      </c>
      <c r="G83" s="80" t="s">
        <v>129</v>
      </c>
      <c r="H83" s="80" t="s">
        <v>180</v>
      </c>
      <c r="I83" s="80" t="s">
        <v>119</v>
      </c>
      <c r="J83" s="80" t="s">
        <v>321</v>
      </c>
      <c r="K83" s="79" t="s">
        <v>58</v>
      </c>
      <c r="L83" s="79">
        <v>81101500</v>
      </c>
      <c r="M83" s="19">
        <v>8000000</v>
      </c>
      <c r="N83" s="79">
        <v>5</v>
      </c>
      <c r="O83" s="19">
        <v>40000000</v>
      </c>
      <c r="P83" s="79" t="s">
        <v>94</v>
      </c>
      <c r="Q83" s="79" t="s">
        <v>94</v>
      </c>
      <c r="R83" s="79" t="s">
        <v>134</v>
      </c>
      <c r="S83" s="79" t="s">
        <v>135</v>
      </c>
      <c r="T83" s="98" t="s">
        <v>134</v>
      </c>
      <c r="U83" s="16">
        <v>45489</v>
      </c>
      <c r="V83" s="100">
        <v>202413000058593</v>
      </c>
      <c r="W83" s="66" t="s">
        <v>63</v>
      </c>
      <c r="X83" s="65" t="s">
        <v>136</v>
      </c>
      <c r="Y83" s="16">
        <v>45489</v>
      </c>
      <c r="Z83" s="69" t="s">
        <v>322</v>
      </c>
      <c r="AA83" s="16">
        <v>45498</v>
      </c>
      <c r="AB83" s="70">
        <v>40000000</v>
      </c>
      <c r="AC83" s="71">
        <f t="shared" si="5"/>
        <v>0</v>
      </c>
      <c r="AD83" s="72">
        <v>1269</v>
      </c>
      <c r="AE83" s="16">
        <v>45501</v>
      </c>
      <c r="AF83" s="99">
        <v>40000000</v>
      </c>
      <c r="AG83" s="73">
        <f t="shared" si="6"/>
        <v>0</v>
      </c>
      <c r="AH83" s="74"/>
      <c r="AI83" s="65"/>
      <c r="AJ83" s="99"/>
      <c r="AK83" s="17">
        <f t="shared" si="7"/>
        <v>40000000</v>
      </c>
      <c r="AL83" s="76"/>
      <c r="AM83" s="17">
        <f t="shared" si="8"/>
        <v>0</v>
      </c>
      <c r="AN83" s="17">
        <f t="shared" si="9"/>
        <v>40000000</v>
      </c>
      <c r="AO83" s="19"/>
      <c r="AP83" s="79"/>
      <c r="AQ83" s="79"/>
      <c r="AR83" s="79"/>
    </row>
    <row r="84" spans="1:44" s="78" customFormat="1" ht="15.75" customHeight="1">
      <c r="A84" s="79">
        <v>61</v>
      </c>
      <c r="B84" s="97" t="s">
        <v>323</v>
      </c>
      <c r="C84" s="80" t="s">
        <v>125</v>
      </c>
      <c r="D84" s="80" t="s">
        <v>126</v>
      </c>
      <c r="E84" s="80" t="s">
        <v>127</v>
      </c>
      <c r="F84" s="80" t="s">
        <v>128</v>
      </c>
      <c r="G84" s="80" t="s">
        <v>129</v>
      </c>
      <c r="H84" s="80" t="s">
        <v>55</v>
      </c>
      <c r="I84" s="80" t="s">
        <v>119</v>
      </c>
      <c r="J84" s="80" t="s">
        <v>324</v>
      </c>
      <c r="K84" s="79" t="s">
        <v>58</v>
      </c>
      <c r="L84" s="79">
        <v>80111607</v>
      </c>
      <c r="M84" s="19">
        <v>8000000</v>
      </c>
      <c r="N84" s="79">
        <v>5</v>
      </c>
      <c r="O84" s="19">
        <v>40000000</v>
      </c>
      <c r="P84" s="79" t="s">
        <v>94</v>
      </c>
      <c r="Q84" s="79" t="s">
        <v>94</v>
      </c>
      <c r="R84" s="79" t="s">
        <v>134</v>
      </c>
      <c r="S84" s="79" t="s">
        <v>135</v>
      </c>
      <c r="T84" s="98" t="s">
        <v>134</v>
      </c>
      <c r="U84" s="16">
        <v>45489</v>
      </c>
      <c r="V84" s="100">
        <v>202413000058593</v>
      </c>
      <c r="W84" s="66" t="s">
        <v>63</v>
      </c>
      <c r="X84" s="65" t="s">
        <v>136</v>
      </c>
      <c r="Y84" s="16">
        <v>45489</v>
      </c>
      <c r="Z84" s="69" t="s">
        <v>325</v>
      </c>
      <c r="AA84" s="16">
        <v>45489</v>
      </c>
      <c r="AB84" s="70">
        <v>40000000</v>
      </c>
      <c r="AC84" s="71">
        <f t="shared" si="5"/>
        <v>0</v>
      </c>
      <c r="AD84" s="72">
        <v>1070</v>
      </c>
      <c r="AE84" s="16">
        <v>45496</v>
      </c>
      <c r="AF84" s="99">
        <v>40000000</v>
      </c>
      <c r="AG84" s="73">
        <f t="shared" si="6"/>
        <v>0</v>
      </c>
      <c r="AH84" s="74"/>
      <c r="AI84" s="65"/>
      <c r="AJ84" s="99">
        <v>40000000</v>
      </c>
      <c r="AK84" s="17">
        <f t="shared" si="7"/>
        <v>0</v>
      </c>
      <c r="AL84" s="76"/>
      <c r="AM84" s="17">
        <f t="shared" si="8"/>
        <v>40000000</v>
      </c>
      <c r="AN84" s="17">
        <f t="shared" si="9"/>
        <v>0</v>
      </c>
      <c r="AO84" s="19"/>
      <c r="AP84" s="79"/>
      <c r="AQ84" s="79"/>
      <c r="AR84" s="79"/>
    </row>
    <row r="85" spans="1:44" s="78" customFormat="1" ht="15.75" customHeight="1">
      <c r="A85" s="79">
        <v>62</v>
      </c>
      <c r="B85" s="97" t="s">
        <v>326</v>
      </c>
      <c r="C85" s="80" t="s">
        <v>125</v>
      </c>
      <c r="D85" s="80" t="s">
        <v>126</v>
      </c>
      <c r="E85" s="80" t="s">
        <v>127</v>
      </c>
      <c r="F85" s="80" t="s">
        <v>310</v>
      </c>
      <c r="G85" s="80" t="s">
        <v>129</v>
      </c>
      <c r="H85" s="80" t="s">
        <v>55</v>
      </c>
      <c r="I85" s="80" t="s">
        <v>302</v>
      </c>
      <c r="J85" s="80" t="s">
        <v>305</v>
      </c>
      <c r="K85" s="79" t="s">
        <v>58</v>
      </c>
      <c r="L85" s="79">
        <v>80111607</v>
      </c>
      <c r="M85" s="19">
        <v>8000000</v>
      </c>
      <c r="N85" s="79">
        <v>5</v>
      </c>
      <c r="O85" s="19">
        <v>40000000</v>
      </c>
      <c r="P85" s="79" t="s">
        <v>94</v>
      </c>
      <c r="Q85" s="79" t="s">
        <v>94</v>
      </c>
      <c r="R85" s="79" t="s">
        <v>134</v>
      </c>
      <c r="S85" s="79" t="s">
        <v>135</v>
      </c>
      <c r="T85" s="98" t="s">
        <v>134</v>
      </c>
      <c r="U85" s="16">
        <v>45489</v>
      </c>
      <c r="V85" s="100">
        <v>202413000058593</v>
      </c>
      <c r="W85" s="66" t="s">
        <v>63</v>
      </c>
      <c r="X85" s="65" t="s">
        <v>136</v>
      </c>
      <c r="Y85" s="16">
        <v>45489</v>
      </c>
      <c r="Z85" s="69" t="s">
        <v>327</v>
      </c>
      <c r="AA85" s="16">
        <v>45489</v>
      </c>
      <c r="AB85" s="70">
        <v>40000000</v>
      </c>
      <c r="AC85" s="71">
        <f t="shared" si="5"/>
        <v>0</v>
      </c>
      <c r="AD85" s="72">
        <v>1075</v>
      </c>
      <c r="AE85" s="16">
        <v>45496</v>
      </c>
      <c r="AF85" s="99">
        <v>40000000</v>
      </c>
      <c r="AG85" s="73">
        <f t="shared" si="6"/>
        <v>0</v>
      </c>
      <c r="AH85" s="74"/>
      <c r="AI85" s="65"/>
      <c r="AJ85" s="99"/>
      <c r="AK85" s="17">
        <f t="shared" si="7"/>
        <v>40000000</v>
      </c>
      <c r="AL85" s="76"/>
      <c r="AM85" s="17">
        <f t="shared" si="8"/>
        <v>0</v>
      </c>
      <c r="AN85" s="17">
        <f t="shared" si="9"/>
        <v>40000000</v>
      </c>
      <c r="AO85" s="19"/>
      <c r="AP85" s="79"/>
      <c r="AQ85" s="79"/>
      <c r="AR85" s="79"/>
    </row>
    <row r="86" spans="1:44" s="78" customFormat="1" ht="15.75" customHeight="1">
      <c r="A86" s="79">
        <v>63</v>
      </c>
      <c r="B86" s="97" t="s">
        <v>328</v>
      </c>
      <c r="C86" s="80" t="s">
        <v>125</v>
      </c>
      <c r="D86" s="80" t="s">
        <v>126</v>
      </c>
      <c r="E86" s="80" t="s">
        <v>127</v>
      </c>
      <c r="F86" s="80" t="s">
        <v>310</v>
      </c>
      <c r="G86" s="80" t="s">
        <v>129</v>
      </c>
      <c r="H86" s="80" t="s">
        <v>55</v>
      </c>
      <c r="I86" s="80" t="s">
        <v>302</v>
      </c>
      <c r="J86" s="80" t="s">
        <v>305</v>
      </c>
      <c r="K86" s="79" t="s">
        <v>58</v>
      </c>
      <c r="L86" s="79">
        <v>80111607</v>
      </c>
      <c r="M86" s="19">
        <v>8000000</v>
      </c>
      <c r="N86" s="79">
        <v>5</v>
      </c>
      <c r="O86" s="19">
        <v>40000000</v>
      </c>
      <c r="P86" s="79" t="s">
        <v>94</v>
      </c>
      <c r="Q86" s="79" t="s">
        <v>94</v>
      </c>
      <c r="R86" s="79" t="s">
        <v>134</v>
      </c>
      <c r="S86" s="79" t="s">
        <v>135</v>
      </c>
      <c r="T86" s="98" t="s">
        <v>134</v>
      </c>
      <c r="U86" s="16">
        <v>45489</v>
      </c>
      <c r="V86" s="100">
        <v>202413000058593</v>
      </c>
      <c r="W86" s="66" t="s">
        <v>63</v>
      </c>
      <c r="X86" s="65" t="s">
        <v>136</v>
      </c>
      <c r="Y86" s="16">
        <v>45489</v>
      </c>
      <c r="Z86" s="69" t="s">
        <v>329</v>
      </c>
      <c r="AA86" s="16">
        <v>45489</v>
      </c>
      <c r="AB86" s="70">
        <v>40000000</v>
      </c>
      <c r="AC86" s="71">
        <f t="shared" si="5"/>
        <v>0</v>
      </c>
      <c r="AD86" s="72">
        <v>1073</v>
      </c>
      <c r="AE86" s="16">
        <v>45496</v>
      </c>
      <c r="AF86" s="99">
        <v>40000000</v>
      </c>
      <c r="AG86" s="73">
        <f t="shared" si="6"/>
        <v>0</v>
      </c>
      <c r="AH86" s="74"/>
      <c r="AI86" s="65"/>
      <c r="AJ86" s="99">
        <v>40000000</v>
      </c>
      <c r="AK86" s="17">
        <f t="shared" si="7"/>
        <v>0</v>
      </c>
      <c r="AL86" s="76"/>
      <c r="AM86" s="17">
        <f t="shared" si="8"/>
        <v>40000000</v>
      </c>
      <c r="AN86" s="17">
        <f t="shared" si="9"/>
        <v>0</v>
      </c>
      <c r="AO86" s="19"/>
      <c r="AP86" s="79"/>
      <c r="AQ86" s="79"/>
      <c r="AR86" s="79"/>
    </row>
    <row r="87" spans="1:44" s="78" customFormat="1" ht="15.75" customHeight="1">
      <c r="A87" s="79">
        <v>64</v>
      </c>
      <c r="B87" s="97" t="s">
        <v>330</v>
      </c>
      <c r="C87" s="80" t="s">
        <v>125</v>
      </c>
      <c r="D87" s="80" t="s">
        <v>126</v>
      </c>
      <c r="E87" s="80" t="s">
        <v>127</v>
      </c>
      <c r="F87" s="80" t="s">
        <v>310</v>
      </c>
      <c r="G87" s="80" t="s">
        <v>129</v>
      </c>
      <c r="H87" s="80" t="s">
        <v>331</v>
      </c>
      <c r="I87" s="80" t="s">
        <v>302</v>
      </c>
      <c r="J87" s="80" t="s">
        <v>332</v>
      </c>
      <c r="K87" s="79" t="s">
        <v>58</v>
      </c>
      <c r="L87" s="79">
        <v>80111607</v>
      </c>
      <c r="M87" s="19">
        <v>6000000</v>
      </c>
      <c r="N87" s="79">
        <v>5</v>
      </c>
      <c r="O87" s="19">
        <v>30000000</v>
      </c>
      <c r="P87" s="79" t="s">
        <v>94</v>
      </c>
      <c r="Q87" s="79" t="s">
        <v>94</v>
      </c>
      <c r="R87" s="79" t="s">
        <v>134</v>
      </c>
      <c r="S87" s="79" t="s">
        <v>135</v>
      </c>
      <c r="T87" s="98" t="s">
        <v>134</v>
      </c>
      <c r="U87" s="16">
        <v>45489</v>
      </c>
      <c r="V87" s="100">
        <v>202413000058593</v>
      </c>
      <c r="W87" s="66" t="s">
        <v>63</v>
      </c>
      <c r="X87" s="65" t="s">
        <v>136</v>
      </c>
      <c r="Y87" s="16">
        <v>45489</v>
      </c>
      <c r="Z87" s="69" t="s">
        <v>333</v>
      </c>
      <c r="AA87" s="16">
        <v>45489</v>
      </c>
      <c r="AB87" s="70">
        <v>30000000</v>
      </c>
      <c r="AC87" s="71">
        <f t="shared" si="5"/>
        <v>0</v>
      </c>
      <c r="AD87" s="72">
        <v>1077</v>
      </c>
      <c r="AE87" s="16">
        <v>45496</v>
      </c>
      <c r="AF87" s="99">
        <v>30000000</v>
      </c>
      <c r="AG87" s="73">
        <f t="shared" si="6"/>
        <v>0</v>
      </c>
      <c r="AH87" s="74"/>
      <c r="AI87" s="65"/>
      <c r="AJ87" s="99">
        <v>30000000</v>
      </c>
      <c r="AK87" s="17">
        <f t="shared" si="7"/>
        <v>0</v>
      </c>
      <c r="AL87" s="76"/>
      <c r="AM87" s="17">
        <f t="shared" si="8"/>
        <v>30000000</v>
      </c>
      <c r="AN87" s="17">
        <f t="shared" si="9"/>
        <v>0</v>
      </c>
      <c r="AO87" s="19"/>
      <c r="AP87" s="79"/>
      <c r="AQ87" s="79"/>
      <c r="AR87" s="79"/>
    </row>
    <row r="88" spans="1:44" s="78" customFormat="1" ht="15.75" customHeight="1">
      <c r="A88" s="79">
        <v>65</v>
      </c>
      <c r="B88" s="97" t="s">
        <v>334</v>
      </c>
      <c r="C88" s="80" t="s">
        <v>125</v>
      </c>
      <c r="D88" s="80" t="s">
        <v>126</v>
      </c>
      <c r="E88" s="80" t="s">
        <v>127</v>
      </c>
      <c r="F88" s="80" t="s">
        <v>310</v>
      </c>
      <c r="G88" s="80" t="s">
        <v>129</v>
      </c>
      <c r="H88" s="80" t="s">
        <v>55</v>
      </c>
      <c r="I88" s="80" t="s">
        <v>302</v>
      </c>
      <c r="J88" s="80" t="s">
        <v>335</v>
      </c>
      <c r="K88" s="79" t="s">
        <v>58</v>
      </c>
      <c r="L88" s="79">
        <v>80111607</v>
      </c>
      <c r="M88" s="19">
        <v>7000000</v>
      </c>
      <c r="N88" s="79">
        <v>5</v>
      </c>
      <c r="O88" s="19">
        <v>35000000</v>
      </c>
      <c r="P88" s="79" t="s">
        <v>94</v>
      </c>
      <c r="Q88" s="79" t="s">
        <v>94</v>
      </c>
      <c r="R88" s="79" t="s">
        <v>134</v>
      </c>
      <c r="S88" s="79" t="s">
        <v>135</v>
      </c>
      <c r="T88" s="98" t="s">
        <v>134</v>
      </c>
      <c r="U88" s="16">
        <v>45489</v>
      </c>
      <c r="V88" s="100">
        <v>202413000058593</v>
      </c>
      <c r="W88" s="66" t="s">
        <v>63</v>
      </c>
      <c r="X88" s="65" t="s">
        <v>136</v>
      </c>
      <c r="Y88" s="16">
        <v>45489</v>
      </c>
      <c r="Z88" s="69" t="s">
        <v>336</v>
      </c>
      <c r="AA88" s="82">
        <v>45503</v>
      </c>
      <c r="AB88" s="70">
        <v>35000000</v>
      </c>
      <c r="AC88" s="71">
        <f t="shared" si="5"/>
        <v>0</v>
      </c>
      <c r="AD88" s="72">
        <v>1332</v>
      </c>
      <c r="AE88" s="16">
        <v>45504</v>
      </c>
      <c r="AF88" s="99">
        <v>35000000</v>
      </c>
      <c r="AG88" s="73">
        <f t="shared" si="6"/>
        <v>0</v>
      </c>
      <c r="AH88" s="74"/>
      <c r="AI88" s="65"/>
      <c r="AJ88" s="99"/>
      <c r="AK88" s="17">
        <f t="shared" si="7"/>
        <v>35000000</v>
      </c>
      <c r="AL88" s="76"/>
      <c r="AM88" s="17">
        <f t="shared" si="8"/>
        <v>0</v>
      </c>
      <c r="AN88" s="17">
        <f t="shared" si="9"/>
        <v>35000000</v>
      </c>
      <c r="AO88" s="19"/>
      <c r="AP88" s="79"/>
      <c r="AQ88" s="79"/>
      <c r="AR88" s="79"/>
    </row>
    <row r="89" spans="1:44" s="78" customFormat="1" ht="15.75" customHeight="1">
      <c r="A89" s="79">
        <v>66</v>
      </c>
      <c r="B89" s="97" t="s">
        <v>337</v>
      </c>
      <c r="C89" s="80" t="s">
        <v>125</v>
      </c>
      <c r="D89" s="80" t="s">
        <v>126</v>
      </c>
      <c r="E89" s="80" t="s">
        <v>127</v>
      </c>
      <c r="F89" s="80" t="s">
        <v>310</v>
      </c>
      <c r="G89" s="80" t="s">
        <v>129</v>
      </c>
      <c r="H89" s="80" t="s">
        <v>55</v>
      </c>
      <c r="I89" s="80" t="s">
        <v>119</v>
      </c>
      <c r="J89" s="80" t="s">
        <v>338</v>
      </c>
      <c r="K89" s="79" t="s">
        <v>58</v>
      </c>
      <c r="L89" s="79">
        <v>80111607</v>
      </c>
      <c r="M89" s="19">
        <v>4500000</v>
      </c>
      <c r="N89" s="79">
        <v>5</v>
      </c>
      <c r="O89" s="19">
        <v>22500000</v>
      </c>
      <c r="P89" s="79" t="s">
        <v>94</v>
      </c>
      <c r="Q89" s="79" t="s">
        <v>94</v>
      </c>
      <c r="R89" s="79" t="s">
        <v>134</v>
      </c>
      <c r="S89" s="79" t="s">
        <v>135</v>
      </c>
      <c r="T89" s="98" t="s">
        <v>134</v>
      </c>
      <c r="U89" s="16">
        <v>45489</v>
      </c>
      <c r="V89" s="100">
        <v>202413000058593</v>
      </c>
      <c r="W89" s="66" t="s">
        <v>63</v>
      </c>
      <c r="X89" s="65" t="s">
        <v>136</v>
      </c>
      <c r="Y89" s="16">
        <v>45489</v>
      </c>
      <c r="Z89" s="69" t="s">
        <v>339</v>
      </c>
      <c r="AA89" s="16">
        <v>45489</v>
      </c>
      <c r="AB89" s="70">
        <v>22500000</v>
      </c>
      <c r="AC89" s="71">
        <f t="shared" si="5"/>
        <v>0</v>
      </c>
      <c r="AD89" s="72">
        <v>1079</v>
      </c>
      <c r="AE89" s="16">
        <v>45496</v>
      </c>
      <c r="AF89" s="99">
        <v>22500000</v>
      </c>
      <c r="AG89" s="73">
        <f t="shared" si="6"/>
        <v>0</v>
      </c>
      <c r="AH89" s="74"/>
      <c r="AI89" s="65"/>
      <c r="AJ89" s="99"/>
      <c r="AK89" s="17">
        <f t="shared" si="7"/>
        <v>22500000</v>
      </c>
      <c r="AL89" s="76"/>
      <c r="AM89" s="17">
        <f t="shared" si="8"/>
        <v>0</v>
      </c>
      <c r="AN89" s="17">
        <f t="shared" si="9"/>
        <v>22500000</v>
      </c>
      <c r="AO89" s="19"/>
      <c r="AP89" s="79"/>
      <c r="AQ89" s="79"/>
      <c r="AR89" s="79"/>
    </row>
    <row r="90" spans="1:44" s="78" customFormat="1" ht="15.75" customHeight="1">
      <c r="A90" s="79">
        <v>67</v>
      </c>
      <c r="B90" s="97" t="s">
        <v>340</v>
      </c>
      <c r="C90" s="80" t="s">
        <v>125</v>
      </c>
      <c r="D90" s="80" t="s">
        <v>126</v>
      </c>
      <c r="E90" s="80" t="s">
        <v>127</v>
      </c>
      <c r="F90" s="80" t="s">
        <v>310</v>
      </c>
      <c r="G90" s="80" t="s">
        <v>129</v>
      </c>
      <c r="H90" s="80" t="s">
        <v>110</v>
      </c>
      <c r="I90" s="80" t="s">
        <v>119</v>
      </c>
      <c r="J90" s="80" t="s">
        <v>341</v>
      </c>
      <c r="K90" s="79" t="s">
        <v>58</v>
      </c>
      <c r="L90" s="79">
        <v>80111621</v>
      </c>
      <c r="M90" s="19">
        <v>6000000</v>
      </c>
      <c r="N90" s="79">
        <v>5</v>
      </c>
      <c r="O90" s="19">
        <v>30000000</v>
      </c>
      <c r="P90" s="79" t="s">
        <v>94</v>
      </c>
      <c r="Q90" s="79" t="s">
        <v>94</v>
      </c>
      <c r="R90" s="79" t="s">
        <v>134</v>
      </c>
      <c r="S90" s="79" t="s">
        <v>135</v>
      </c>
      <c r="T90" s="98" t="s">
        <v>134</v>
      </c>
      <c r="U90" s="16">
        <v>45489</v>
      </c>
      <c r="V90" s="100">
        <v>202413000058593</v>
      </c>
      <c r="W90" s="66" t="s">
        <v>63</v>
      </c>
      <c r="X90" s="65" t="s">
        <v>136</v>
      </c>
      <c r="Y90" s="16">
        <v>45489</v>
      </c>
      <c r="Z90" s="69" t="s">
        <v>342</v>
      </c>
      <c r="AA90" s="16">
        <v>45489</v>
      </c>
      <c r="AB90" s="70">
        <v>30000000</v>
      </c>
      <c r="AC90" s="71">
        <f t="shared" si="5"/>
        <v>0</v>
      </c>
      <c r="AD90" s="72">
        <v>1071</v>
      </c>
      <c r="AE90" s="16">
        <v>45496</v>
      </c>
      <c r="AF90" s="99">
        <v>30000000</v>
      </c>
      <c r="AG90" s="73">
        <f t="shared" si="6"/>
        <v>0</v>
      </c>
      <c r="AH90" s="74"/>
      <c r="AI90" s="65"/>
      <c r="AJ90" s="99">
        <v>30000000</v>
      </c>
      <c r="AK90" s="17">
        <f t="shared" si="7"/>
        <v>0</v>
      </c>
      <c r="AL90" s="76"/>
      <c r="AM90" s="17">
        <f t="shared" si="8"/>
        <v>30000000</v>
      </c>
      <c r="AN90" s="17">
        <f t="shared" si="9"/>
        <v>0</v>
      </c>
      <c r="AO90" s="19"/>
      <c r="AP90" s="79"/>
      <c r="AQ90" s="79"/>
      <c r="AR90" s="79"/>
    </row>
    <row r="91" spans="1:44" s="78" customFormat="1" ht="15.75" customHeight="1">
      <c r="A91" s="79">
        <v>68</v>
      </c>
      <c r="B91" s="97" t="s">
        <v>343</v>
      </c>
      <c r="C91" s="80" t="s">
        <v>125</v>
      </c>
      <c r="D91" s="80" t="s">
        <v>126</v>
      </c>
      <c r="E91" s="80" t="s">
        <v>127</v>
      </c>
      <c r="F91" s="80" t="s">
        <v>310</v>
      </c>
      <c r="G91" s="80" t="s">
        <v>129</v>
      </c>
      <c r="H91" s="80" t="s">
        <v>110</v>
      </c>
      <c r="I91" s="80" t="s">
        <v>119</v>
      </c>
      <c r="J91" s="80" t="s">
        <v>344</v>
      </c>
      <c r="K91" s="79" t="s">
        <v>58</v>
      </c>
      <c r="L91" s="79">
        <v>80111621</v>
      </c>
      <c r="M91" s="19">
        <v>4800000</v>
      </c>
      <c r="N91" s="79">
        <v>5</v>
      </c>
      <c r="O91" s="19">
        <v>24000000</v>
      </c>
      <c r="P91" s="79" t="s">
        <v>94</v>
      </c>
      <c r="Q91" s="79" t="s">
        <v>94</v>
      </c>
      <c r="R91" s="79" t="s">
        <v>134</v>
      </c>
      <c r="S91" s="79" t="s">
        <v>135</v>
      </c>
      <c r="T91" s="98" t="s">
        <v>134</v>
      </c>
      <c r="U91" s="16">
        <v>45489</v>
      </c>
      <c r="V91" s="100">
        <v>202413000058593</v>
      </c>
      <c r="W91" s="66" t="s">
        <v>63</v>
      </c>
      <c r="X91" s="65" t="s">
        <v>136</v>
      </c>
      <c r="Y91" s="16">
        <v>45489</v>
      </c>
      <c r="Z91" s="69" t="s">
        <v>345</v>
      </c>
      <c r="AA91" s="16">
        <v>45489</v>
      </c>
      <c r="AB91" s="70">
        <v>24000000</v>
      </c>
      <c r="AC91" s="71">
        <f t="shared" si="5"/>
        <v>0</v>
      </c>
      <c r="AD91" s="72">
        <v>1072</v>
      </c>
      <c r="AE91" s="16">
        <v>45496</v>
      </c>
      <c r="AF91" s="99">
        <v>24000000</v>
      </c>
      <c r="AG91" s="73">
        <f t="shared" si="6"/>
        <v>0</v>
      </c>
      <c r="AH91" s="74"/>
      <c r="AI91" s="65"/>
      <c r="AJ91" s="99"/>
      <c r="AK91" s="17">
        <f t="shared" si="7"/>
        <v>24000000</v>
      </c>
      <c r="AL91" s="76"/>
      <c r="AM91" s="17">
        <f t="shared" si="8"/>
        <v>0</v>
      </c>
      <c r="AN91" s="17">
        <f t="shared" si="9"/>
        <v>24000000</v>
      </c>
      <c r="AO91" s="19"/>
      <c r="AP91" s="79"/>
      <c r="AQ91" s="79"/>
      <c r="AR91" s="79"/>
    </row>
    <row r="92" spans="1:44" s="78" customFormat="1" ht="15.75" customHeight="1">
      <c r="A92" s="79">
        <v>69</v>
      </c>
      <c r="B92" s="97" t="s">
        <v>346</v>
      </c>
      <c r="C92" s="80" t="s">
        <v>125</v>
      </c>
      <c r="D92" s="80" t="s">
        <v>126</v>
      </c>
      <c r="E92" s="80" t="s">
        <v>127</v>
      </c>
      <c r="F92" s="80" t="s">
        <v>310</v>
      </c>
      <c r="G92" s="80" t="s">
        <v>129</v>
      </c>
      <c r="H92" s="80" t="s">
        <v>110</v>
      </c>
      <c r="I92" s="80" t="s">
        <v>302</v>
      </c>
      <c r="J92" s="80" t="s">
        <v>344</v>
      </c>
      <c r="K92" s="79" t="s">
        <v>58</v>
      </c>
      <c r="L92" s="79">
        <v>80111621</v>
      </c>
      <c r="M92" s="19">
        <v>2000000</v>
      </c>
      <c r="N92" s="79">
        <v>1</v>
      </c>
      <c r="O92" s="19">
        <v>2000000</v>
      </c>
      <c r="P92" s="79" t="s">
        <v>123</v>
      </c>
      <c r="Q92" s="79" t="s">
        <v>123</v>
      </c>
      <c r="R92" s="79" t="s">
        <v>134</v>
      </c>
      <c r="S92" s="79" t="s">
        <v>135</v>
      </c>
      <c r="T92" s="98" t="s">
        <v>134</v>
      </c>
      <c r="U92" s="20"/>
      <c r="V92" s="67"/>
      <c r="W92" s="66"/>
      <c r="X92" s="67"/>
      <c r="Y92" s="80"/>
      <c r="Z92" s="72"/>
      <c r="AA92" s="77"/>
      <c r="AB92" s="70"/>
      <c r="AC92" s="71">
        <f t="shared" si="5"/>
        <v>2000000</v>
      </c>
      <c r="AD92" s="83"/>
      <c r="AE92" s="81"/>
      <c r="AF92" s="99">
        <v>0</v>
      </c>
      <c r="AG92" s="73">
        <f t="shared" si="6"/>
        <v>0</v>
      </c>
      <c r="AH92" s="74"/>
      <c r="AI92" s="65"/>
      <c r="AJ92" s="99"/>
      <c r="AK92" s="17">
        <f t="shared" si="7"/>
        <v>0</v>
      </c>
      <c r="AL92" s="76"/>
      <c r="AM92" s="17">
        <f t="shared" si="8"/>
        <v>0</v>
      </c>
      <c r="AN92" s="17">
        <f t="shared" si="9"/>
        <v>2000000</v>
      </c>
      <c r="AO92" s="19"/>
      <c r="AP92" s="79"/>
      <c r="AQ92" s="79"/>
      <c r="AR92" s="79"/>
    </row>
    <row r="93" spans="1:44" s="78" customFormat="1" ht="15.75" customHeight="1">
      <c r="A93" s="79">
        <v>70</v>
      </c>
      <c r="B93" s="97" t="s">
        <v>347</v>
      </c>
      <c r="C93" s="80" t="s">
        <v>125</v>
      </c>
      <c r="D93" s="80" t="s">
        <v>126</v>
      </c>
      <c r="E93" s="80" t="s">
        <v>127</v>
      </c>
      <c r="F93" s="80" t="s">
        <v>128</v>
      </c>
      <c r="G93" s="80" t="s">
        <v>129</v>
      </c>
      <c r="H93" s="80" t="s">
        <v>110</v>
      </c>
      <c r="I93" s="80" t="s">
        <v>131</v>
      </c>
      <c r="J93" s="80" t="s">
        <v>348</v>
      </c>
      <c r="K93" s="79" t="s">
        <v>349</v>
      </c>
      <c r="L93" s="79" t="s">
        <v>121</v>
      </c>
      <c r="M93" s="19">
        <v>3520000</v>
      </c>
      <c r="N93" s="79">
        <v>5</v>
      </c>
      <c r="O93" s="101">
        <v>3520000</v>
      </c>
      <c r="P93" s="79" t="s">
        <v>94</v>
      </c>
      <c r="Q93" s="79" t="s">
        <v>94</v>
      </c>
      <c r="R93" s="79" t="s">
        <v>134</v>
      </c>
      <c r="S93" s="79" t="s">
        <v>135</v>
      </c>
      <c r="T93" s="98" t="s">
        <v>134</v>
      </c>
      <c r="U93" s="16">
        <v>45485</v>
      </c>
      <c r="V93" s="100">
        <v>202413000058353</v>
      </c>
      <c r="W93" s="66" t="s">
        <v>350</v>
      </c>
      <c r="X93" s="85" t="s">
        <v>351</v>
      </c>
      <c r="Y93" s="16">
        <v>45489</v>
      </c>
      <c r="Z93" s="69" t="s">
        <v>352</v>
      </c>
      <c r="AA93" s="16">
        <v>45489</v>
      </c>
      <c r="AB93" s="70">
        <v>3520000</v>
      </c>
      <c r="AC93" s="71">
        <f t="shared" si="5"/>
        <v>0</v>
      </c>
      <c r="AD93" s="72">
        <v>874</v>
      </c>
      <c r="AE93" s="16">
        <v>45490</v>
      </c>
      <c r="AF93" s="99">
        <v>3520000</v>
      </c>
      <c r="AG93" s="73">
        <f t="shared" si="6"/>
        <v>0</v>
      </c>
      <c r="AH93" s="74"/>
      <c r="AI93" s="65"/>
      <c r="AJ93" s="99">
        <v>3520000</v>
      </c>
      <c r="AK93" s="17">
        <f t="shared" si="7"/>
        <v>0</v>
      </c>
      <c r="AL93" s="76"/>
      <c r="AM93" s="17">
        <f t="shared" si="8"/>
        <v>3520000</v>
      </c>
      <c r="AN93" s="17">
        <f t="shared" si="9"/>
        <v>0</v>
      </c>
      <c r="AO93" s="19"/>
      <c r="AP93" s="79"/>
      <c r="AQ93" s="79"/>
      <c r="AR93" s="79"/>
    </row>
    <row r="94" spans="1:44" s="78" customFormat="1" ht="15.75" customHeight="1">
      <c r="A94" s="79">
        <v>71</v>
      </c>
      <c r="B94" s="97" t="s">
        <v>353</v>
      </c>
      <c r="C94" s="80" t="s">
        <v>125</v>
      </c>
      <c r="D94" s="80" t="s">
        <v>126</v>
      </c>
      <c r="E94" s="80" t="s">
        <v>127</v>
      </c>
      <c r="F94" s="80" t="s">
        <v>128</v>
      </c>
      <c r="G94" s="80" t="s">
        <v>129</v>
      </c>
      <c r="H94" s="80" t="s">
        <v>201</v>
      </c>
      <c r="I94" s="80" t="s">
        <v>131</v>
      </c>
      <c r="J94" s="80" t="s">
        <v>354</v>
      </c>
      <c r="K94" s="79" t="s">
        <v>349</v>
      </c>
      <c r="L94" s="79" t="s">
        <v>121</v>
      </c>
      <c r="M94" s="19">
        <v>10000000</v>
      </c>
      <c r="N94" s="79">
        <v>5</v>
      </c>
      <c r="O94" s="101">
        <v>10000000</v>
      </c>
      <c r="P94" s="79" t="s">
        <v>94</v>
      </c>
      <c r="Q94" s="79" t="s">
        <v>94</v>
      </c>
      <c r="R94" s="79" t="s">
        <v>134</v>
      </c>
      <c r="S94" s="79" t="s">
        <v>135</v>
      </c>
      <c r="T94" s="98" t="s">
        <v>134</v>
      </c>
      <c r="U94" s="16">
        <v>45485</v>
      </c>
      <c r="V94" s="100">
        <v>202413000058353</v>
      </c>
      <c r="W94" s="66" t="s">
        <v>350</v>
      </c>
      <c r="X94" s="65" t="s">
        <v>255</v>
      </c>
      <c r="Y94" s="16">
        <v>45489</v>
      </c>
      <c r="Z94" s="69" t="s">
        <v>355</v>
      </c>
      <c r="AA94" s="16">
        <v>45485</v>
      </c>
      <c r="AB94" s="70">
        <v>10000000</v>
      </c>
      <c r="AC94" s="71">
        <f t="shared" si="5"/>
        <v>0</v>
      </c>
      <c r="AD94" s="72">
        <v>865</v>
      </c>
      <c r="AE94" s="16">
        <v>45485</v>
      </c>
      <c r="AF94" s="99">
        <v>10000000</v>
      </c>
      <c r="AG94" s="73">
        <f t="shared" si="6"/>
        <v>0</v>
      </c>
      <c r="AH94" s="74"/>
      <c r="AI94" s="65"/>
      <c r="AJ94" s="99">
        <v>10000000</v>
      </c>
      <c r="AK94" s="17">
        <f t="shared" si="7"/>
        <v>0</v>
      </c>
      <c r="AL94" s="76"/>
      <c r="AM94" s="17">
        <f t="shared" si="8"/>
        <v>10000000</v>
      </c>
      <c r="AN94" s="17">
        <f t="shared" si="9"/>
        <v>0</v>
      </c>
      <c r="AO94" s="19"/>
      <c r="AP94" s="79"/>
      <c r="AQ94" s="79"/>
      <c r="AR94" s="79"/>
    </row>
    <row r="95" spans="1:44" s="78" customFormat="1" ht="15.75" customHeight="1">
      <c r="A95" s="79">
        <v>72</v>
      </c>
      <c r="B95" s="97" t="s">
        <v>356</v>
      </c>
      <c r="C95" s="80" t="s">
        <v>125</v>
      </c>
      <c r="D95" s="80" t="s">
        <v>126</v>
      </c>
      <c r="E95" s="80" t="s">
        <v>127</v>
      </c>
      <c r="F95" s="80" t="s">
        <v>128</v>
      </c>
      <c r="G95" s="80" t="s">
        <v>129</v>
      </c>
      <c r="H95" s="80" t="s">
        <v>215</v>
      </c>
      <c r="I95" s="80" t="s">
        <v>131</v>
      </c>
      <c r="J95" s="80" t="s">
        <v>357</v>
      </c>
      <c r="K95" s="79" t="s">
        <v>349</v>
      </c>
      <c r="L95" s="79" t="s">
        <v>121</v>
      </c>
      <c r="M95" s="19">
        <v>8500000</v>
      </c>
      <c r="N95" s="79">
        <v>5</v>
      </c>
      <c r="O95" s="101">
        <v>8500000</v>
      </c>
      <c r="P95" s="79" t="s">
        <v>94</v>
      </c>
      <c r="Q95" s="79" t="s">
        <v>94</v>
      </c>
      <c r="R95" s="79" t="s">
        <v>134</v>
      </c>
      <c r="S95" s="79" t="s">
        <v>135</v>
      </c>
      <c r="T95" s="98" t="s">
        <v>134</v>
      </c>
      <c r="U95" s="16">
        <v>45485</v>
      </c>
      <c r="V95" s="100">
        <v>202413000058353</v>
      </c>
      <c r="W95" s="66" t="s">
        <v>206</v>
      </c>
      <c r="X95" s="65" t="s">
        <v>281</v>
      </c>
      <c r="Y95" s="16">
        <v>45489</v>
      </c>
      <c r="Z95" s="69" t="s">
        <v>358</v>
      </c>
      <c r="AA95" s="16">
        <v>45489</v>
      </c>
      <c r="AB95" s="70">
        <v>8500000</v>
      </c>
      <c r="AC95" s="71">
        <f t="shared" si="5"/>
        <v>0</v>
      </c>
      <c r="AD95" s="72">
        <v>875</v>
      </c>
      <c r="AE95" s="16">
        <v>45490</v>
      </c>
      <c r="AF95" s="99">
        <v>8500000</v>
      </c>
      <c r="AG95" s="73">
        <f t="shared" si="6"/>
        <v>0</v>
      </c>
      <c r="AH95" s="74"/>
      <c r="AI95" s="65"/>
      <c r="AJ95" s="99"/>
      <c r="AK95" s="17">
        <f t="shared" si="7"/>
        <v>8500000</v>
      </c>
      <c r="AL95" s="76"/>
      <c r="AM95" s="17">
        <f t="shared" si="8"/>
        <v>0</v>
      </c>
      <c r="AN95" s="17">
        <f t="shared" si="9"/>
        <v>8500000</v>
      </c>
      <c r="AO95" s="19"/>
      <c r="AP95" s="79"/>
      <c r="AQ95" s="79"/>
      <c r="AR95" s="79"/>
    </row>
    <row r="96" spans="1:44" s="78" customFormat="1" ht="15.75" customHeight="1">
      <c r="A96" s="79">
        <v>73</v>
      </c>
      <c r="B96" s="97" t="s">
        <v>359</v>
      </c>
      <c r="C96" s="80" t="s">
        <v>125</v>
      </c>
      <c r="D96" s="80" t="s">
        <v>126</v>
      </c>
      <c r="E96" s="80" t="s">
        <v>127</v>
      </c>
      <c r="F96" s="80" t="s">
        <v>128</v>
      </c>
      <c r="G96" s="80" t="s">
        <v>129</v>
      </c>
      <c r="H96" s="80" t="s">
        <v>230</v>
      </c>
      <c r="I96" s="80" t="s">
        <v>119</v>
      </c>
      <c r="J96" s="80" t="s">
        <v>360</v>
      </c>
      <c r="K96" s="79" t="s">
        <v>349</v>
      </c>
      <c r="L96" s="79" t="s">
        <v>121</v>
      </c>
      <c r="M96" s="19">
        <v>4000000</v>
      </c>
      <c r="N96" s="79">
        <v>5</v>
      </c>
      <c r="O96" s="101">
        <v>4000000</v>
      </c>
      <c r="P96" s="79" t="s">
        <v>94</v>
      </c>
      <c r="Q96" s="79" t="s">
        <v>94</v>
      </c>
      <c r="R96" s="79" t="s">
        <v>134</v>
      </c>
      <c r="S96" s="79" t="s">
        <v>135</v>
      </c>
      <c r="T96" s="98" t="s">
        <v>134</v>
      </c>
      <c r="U96" s="16">
        <v>45485</v>
      </c>
      <c r="V96" s="100">
        <v>202413000058353</v>
      </c>
      <c r="W96" s="66" t="s">
        <v>206</v>
      </c>
      <c r="X96" s="65" t="s">
        <v>295</v>
      </c>
      <c r="Y96" s="16">
        <v>45489</v>
      </c>
      <c r="Z96" s="69" t="s">
        <v>361</v>
      </c>
      <c r="AA96" s="16">
        <v>45489</v>
      </c>
      <c r="AB96" s="70">
        <v>4000000</v>
      </c>
      <c r="AC96" s="71">
        <f t="shared" si="5"/>
        <v>0</v>
      </c>
      <c r="AD96" s="72">
        <v>866</v>
      </c>
      <c r="AE96" s="16">
        <v>45485</v>
      </c>
      <c r="AF96" s="99">
        <v>4000000</v>
      </c>
      <c r="AG96" s="73">
        <f t="shared" si="6"/>
        <v>0</v>
      </c>
      <c r="AH96" s="74"/>
      <c r="AI96" s="65"/>
      <c r="AJ96" s="99">
        <v>4000000</v>
      </c>
      <c r="AK96" s="17">
        <f t="shared" si="7"/>
        <v>0</v>
      </c>
      <c r="AL96" s="76"/>
      <c r="AM96" s="17">
        <f t="shared" si="8"/>
        <v>4000000</v>
      </c>
      <c r="AN96" s="17">
        <f t="shared" si="9"/>
        <v>0</v>
      </c>
      <c r="AO96" s="19"/>
      <c r="AP96" s="79"/>
      <c r="AQ96" s="79"/>
      <c r="AR96" s="79"/>
    </row>
    <row r="97" spans="1:44" s="78" customFormat="1" ht="15.75" customHeight="1">
      <c r="A97" s="79">
        <v>74</v>
      </c>
      <c r="B97" s="97" t="s">
        <v>362</v>
      </c>
      <c r="C97" s="80" t="s">
        <v>125</v>
      </c>
      <c r="D97" s="80" t="s">
        <v>126</v>
      </c>
      <c r="E97" s="80" t="s">
        <v>127</v>
      </c>
      <c r="F97" s="80" t="s">
        <v>128</v>
      </c>
      <c r="G97" s="80" t="s">
        <v>129</v>
      </c>
      <c r="H97" s="80" t="s">
        <v>180</v>
      </c>
      <c r="I97" s="80" t="s">
        <v>119</v>
      </c>
      <c r="J97" s="80" t="s">
        <v>363</v>
      </c>
      <c r="K97" s="79" t="s">
        <v>349</v>
      </c>
      <c r="L97" s="79" t="s">
        <v>121</v>
      </c>
      <c r="M97" s="19">
        <v>10000000</v>
      </c>
      <c r="N97" s="79">
        <v>5</v>
      </c>
      <c r="O97" s="101">
        <v>10000000</v>
      </c>
      <c r="P97" s="79" t="s">
        <v>94</v>
      </c>
      <c r="Q97" s="79" t="s">
        <v>94</v>
      </c>
      <c r="R97" s="79" t="s">
        <v>134</v>
      </c>
      <c r="S97" s="79" t="s">
        <v>135</v>
      </c>
      <c r="T97" s="98" t="s">
        <v>134</v>
      </c>
      <c r="U97" s="16">
        <v>45485</v>
      </c>
      <c r="V97" s="100">
        <v>202413000058353</v>
      </c>
      <c r="W97" s="66" t="s">
        <v>206</v>
      </c>
      <c r="X97" s="65" t="s">
        <v>308</v>
      </c>
      <c r="Y97" s="16">
        <v>45489</v>
      </c>
      <c r="Z97" s="69" t="s">
        <v>364</v>
      </c>
      <c r="AA97" s="16">
        <v>45489</v>
      </c>
      <c r="AB97" s="70">
        <v>10000000</v>
      </c>
      <c r="AC97" s="71">
        <f t="shared" si="5"/>
        <v>0</v>
      </c>
      <c r="AD97" s="72">
        <v>876</v>
      </c>
      <c r="AE97" s="16">
        <v>45490</v>
      </c>
      <c r="AF97" s="99">
        <v>10000000</v>
      </c>
      <c r="AG97" s="73">
        <f t="shared" si="6"/>
        <v>0</v>
      </c>
      <c r="AH97" s="74"/>
      <c r="AI97" s="65"/>
      <c r="AJ97" s="99">
        <v>10000000</v>
      </c>
      <c r="AK97" s="17">
        <f t="shared" si="7"/>
        <v>0</v>
      </c>
      <c r="AL97" s="76"/>
      <c r="AM97" s="17">
        <f t="shared" si="8"/>
        <v>10000000</v>
      </c>
      <c r="AN97" s="17">
        <f t="shared" si="9"/>
        <v>0</v>
      </c>
      <c r="AO97" s="19"/>
      <c r="AP97" s="79"/>
      <c r="AQ97" s="79"/>
      <c r="AR97" s="79"/>
    </row>
    <row r="98" spans="1:44" s="78" customFormat="1" ht="15.75" customHeight="1">
      <c r="A98" s="79">
        <v>75</v>
      </c>
      <c r="B98" s="97" t="s">
        <v>365</v>
      </c>
      <c r="C98" s="80" t="s">
        <v>125</v>
      </c>
      <c r="D98" s="80" t="s">
        <v>126</v>
      </c>
      <c r="E98" s="80" t="s">
        <v>127</v>
      </c>
      <c r="F98" s="80" t="s">
        <v>310</v>
      </c>
      <c r="G98" s="80" t="s">
        <v>129</v>
      </c>
      <c r="H98" s="80" t="s">
        <v>91</v>
      </c>
      <c r="I98" s="80" t="s">
        <v>119</v>
      </c>
      <c r="J98" s="80" t="s">
        <v>366</v>
      </c>
      <c r="K98" s="79" t="s">
        <v>349</v>
      </c>
      <c r="L98" s="79" t="s">
        <v>121</v>
      </c>
      <c r="M98" s="19">
        <v>3300000</v>
      </c>
      <c r="N98" s="79">
        <v>5</v>
      </c>
      <c r="O98" s="101">
        <v>3300000</v>
      </c>
      <c r="P98" s="79" t="s">
        <v>94</v>
      </c>
      <c r="Q98" s="79" t="s">
        <v>94</v>
      </c>
      <c r="R98" s="79" t="s">
        <v>134</v>
      </c>
      <c r="S98" s="79" t="s">
        <v>135</v>
      </c>
      <c r="T98" s="98" t="s">
        <v>134</v>
      </c>
      <c r="U98" s="16">
        <v>45485</v>
      </c>
      <c r="V98" s="100">
        <v>202413000058353</v>
      </c>
      <c r="W98" s="66" t="s">
        <v>206</v>
      </c>
      <c r="X98" s="65" t="s">
        <v>312</v>
      </c>
      <c r="Y98" s="16">
        <v>45489</v>
      </c>
      <c r="Z98" s="69" t="s">
        <v>367</v>
      </c>
      <c r="AA98" s="16">
        <v>45498</v>
      </c>
      <c r="AB98" s="70">
        <v>3300000</v>
      </c>
      <c r="AC98" s="71">
        <f t="shared" si="5"/>
        <v>0</v>
      </c>
      <c r="AD98" s="72">
        <v>1268</v>
      </c>
      <c r="AE98" s="16">
        <v>45501</v>
      </c>
      <c r="AF98" s="99">
        <v>3300000</v>
      </c>
      <c r="AG98" s="73">
        <f t="shared" si="6"/>
        <v>0</v>
      </c>
      <c r="AH98" s="74"/>
      <c r="AI98" s="65"/>
      <c r="AJ98" s="99"/>
      <c r="AK98" s="17">
        <f t="shared" si="7"/>
        <v>3300000</v>
      </c>
      <c r="AL98" s="76"/>
      <c r="AM98" s="17">
        <f t="shared" si="8"/>
        <v>0</v>
      </c>
      <c r="AN98" s="17">
        <f t="shared" si="9"/>
        <v>3300000</v>
      </c>
      <c r="AO98" s="19"/>
      <c r="AP98" s="79"/>
      <c r="AQ98" s="79"/>
      <c r="AR98" s="79"/>
    </row>
    <row r="99" spans="1:44" s="78" customFormat="1" ht="15.75" customHeight="1">
      <c r="A99" s="79">
        <v>76</v>
      </c>
      <c r="B99" s="97" t="s">
        <v>368</v>
      </c>
      <c r="C99" s="80" t="s">
        <v>125</v>
      </c>
      <c r="D99" s="80" t="s">
        <v>126</v>
      </c>
      <c r="E99" s="80" t="s">
        <v>126</v>
      </c>
      <c r="F99" s="80" t="s">
        <v>128</v>
      </c>
      <c r="G99" s="80" t="s">
        <v>129</v>
      </c>
      <c r="H99" s="80" t="s">
        <v>369</v>
      </c>
      <c r="I99" s="80" t="s">
        <v>131</v>
      </c>
      <c r="J99" s="80" t="s">
        <v>142</v>
      </c>
      <c r="K99" s="79" t="s">
        <v>64</v>
      </c>
      <c r="L99" s="79" t="s">
        <v>121</v>
      </c>
      <c r="M99" s="19">
        <v>1000000</v>
      </c>
      <c r="N99" s="79">
        <v>5</v>
      </c>
      <c r="O99" s="19">
        <v>5000000</v>
      </c>
      <c r="P99" s="79" t="s">
        <v>94</v>
      </c>
      <c r="Q99" s="79" t="s">
        <v>94</v>
      </c>
      <c r="R99" s="79" t="s">
        <v>134</v>
      </c>
      <c r="S99" s="79" t="s">
        <v>135</v>
      </c>
      <c r="T99" s="98" t="s">
        <v>134</v>
      </c>
      <c r="U99" s="16">
        <v>45496</v>
      </c>
      <c r="V99" s="65">
        <v>202413000061143</v>
      </c>
      <c r="W99" s="66" t="s">
        <v>63</v>
      </c>
      <c r="X99" s="67" t="s">
        <v>370</v>
      </c>
      <c r="Y99" s="68">
        <v>45498</v>
      </c>
      <c r="Z99" s="69" t="s">
        <v>371</v>
      </c>
      <c r="AA99" s="68">
        <v>45498</v>
      </c>
      <c r="AB99" s="70">
        <v>5000000</v>
      </c>
      <c r="AC99" s="71">
        <f t="shared" si="5"/>
        <v>0</v>
      </c>
      <c r="AD99" s="72" t="s">
        <v>372</v>
      </c>
      <c r="AE99" s="16">
        <v>45501</v>
      </c>
      <c r="AF99" s="99">
        <v>5000000</v>
      </c>
      <c r="AG99" s="73">
        <f t="shared" si="6"/>
        <v>0</v>
      </c>
      <c r="AH99" s="74"/>
      <c r="AI99" s="65"/>
      <c r="AJ99" s="99"/>
      <c r="AK99" s="17">
        <f t="shared" si="7"/>
        <v>5000000</v>
      </c>
      <c r="AL99" s="76"/>
      <c r="AM99" s="17">
        <f t="shared" si="8"/>
        <v>0</v>
      </c>
      <c r="AN99" s="17">
        <f t="shared" si="9"/>
        <v>5000000</v>
      </c>
      <c r="AO99" s="19"/>
      <c r="AP99" s="79"/>
      <c r="AQ99" s="79"/>
      <c r="AR99" s="79"/>
    </row>
    <row r="100" spans="1:44" s="78" customFormat="1" ht="15.75" customHeight="1">
      <c r="A100" s="79">
        <v>77</v>
      </c>
      <c r="B100" s="97" t="s">
        <v>373</v>
      </c>
      <c r="C100" s="80" t="s">
        <v>125</v>
      </c>
      <c r="D100" s="80" t="s">
        <v>126</v>
      </c>
      <c r="E100" s="80" t="s">
        <v>126</v>
      </c>
      <c r="F100" s="80" t="s">
        <v>128</v>
      </c>
      <c r="G100" s="80" t="s">
        <v>129</v>
      </c>
      <c r="H100" s="80" t="s">
        <v>369</v>
      </c>
      <c r="I100" s="80" t="s">
        <v>131</v>
      </c>
      <c r="J100" s="80" t="s">
        <v>146</v>
      </c>
      <c r="K100" s="79" t="s">
        <v>64</v>
      </c>
      <c r="L100" s="79" t="s">
        <v>121</v>
      </c>
      <c r="M100" s="19">
        <v>2500000</v>
      </c>
      <c r="N100" s="79">
        <v>5</v>
      </c>
      <c r="O100" s="19">
        <v>12500000</v>
      </c>
      <c r="P100" s="79" t="s">
        <v>94</v>
      </c>
      <c r="Q100" s="79" t="s">
        <v>94</v>
      </c>
      <c r="R100" s="79" t="s">
        <v>134</v>
      </c>
      <c r="S100" s="79" t="s">
        <v>135</v>
      </c>
      <c r="T100" s="98" t="s">
        <v>134</v>
      </c>
      <c r="U100" s="16">
        <v>45496</v>
      </c>
      <c r="V100" s="65">
        <v>202413000061143</v>
      </c>
      <c r="W100" s="66" t="s">
        <v>63</v>
      </c>
      <c r="X100" s="67" t="s">
        <v>374</v>
      </c>
      <c r="Y100" s="68">
        <v>45498</v>
      </c>
      <c r="Z100" s="69" t="s">
        <v>375</v>
      </c>
      <c r="AA100" s="68">
        <v>45498</v>
      </c>
      <c r="AB100" s="70">
        <v>12500000</v>
      </c>
      <c r="AC100" s="71">
        <f t="shared" si="5"/>
        <v>0</v>
      </c>
      <c r="AD100" s="72">
        <v>1296</v>
      </c>
      <c r="AE100" s="16">
        <v>45503</v>
      </c>
      <c r="AF100" s="99">
        <v>12500000</v>
      </c>
      <c r="AG100" s="73">
        <f t="shared" si="6"/>
        <v>0</v>
      </c>
      <c r="AH100" s="74"/>
      <c r="AI100" s="65"/>
      <c r="AJ100" s="99"/>
      <c r="AK100" s="17">
        <f t="shared" si="7"/>
        <v>12500000</v>
      </c>
      <c r="AL100" s="76"/>
      <c r="AM100" s="17">
        <f t="shared" si="8"/>
        <v>0</v>
      </c>
      <c r="AN100" s="17">
        <f t="shared" si="9"/>
        <v>12500000</v>
      </c>
      <c r="AO100" s="19"/>
      <c r="AP100" s="79"/>
      <c r="AQ100" s="79"/>
      <c r="AR100" s="79"/>
    </row>
    <row r="101" spans="1:44" s="78" customFormat="1" ht="15.75" customHeight="1">
      <c r="A101" s="79">
        <v>78</v>
      </c>
      <c r="B101" s="97" t="s">
        <v>376</v>
      </c>
      <c r="C101" s="80" t="s">
        <v>125</v>
      </c>
      <c r="D101" s="80" t="s">
        <v>126</v>
      </c>
      <c r="E101" s="80" t="s">
        <v>126</v>
      </c>
      <c r="F101" s="80" t="s">
        <v>128</v>
      </c>
      <c r="G101" s="80" t="s">
        <v>129</v>
      </c>
      <c r="H101" s="80" t="s">
        <v>377</v>
      </c>
      <c r="I101" s="80" t="s">
        <v>131</v>
      </c>
      <c r="J101" s="80" t="s">
        <v>149</v>
      </c>
      <c r="K101" s="79" t="s">
        <v>64</v>
      </c>
      <c r="L101" s="79" t="s">
        <v>121</v>
      </c>
      <c r="M101" s="19">
        <v>250000</v>
      </c>
      <c r="N101" s="79">
        <v>5</v>
      </c>
      <c r="O101" s="19">
        <v>1250000</v>
      </c>
      <c r="P101" s="79" t="s">
        <v>94</v>
      </c>
      <c r="Q101" s="79" t="s">
        <v>94</v>
      </c>
      <c r="R101" s="79" t="s">
        <v>134</v>
      </c>
      <c r="S101" s="79" t="s">
        <v>135</v>
      </c>
      <c r="T101" s="98" t="s">
        <v>134</v>
      </c>
      <c r="U101" s="16">
        <v>45496</v>
      </c>
      <c r="V101" s="65">
        <v>202413000061143</v>
      </c>
      <c r="W101" s="66" t="s">
        <v>63</v>
      </c>
      <c r="X101" s="67" t="s">
        <v>378</v>
      </c>
      <c r="Y101" s="68">
        <v>45498</v>
      </c>
      <c r="Z101" s="69" t="s">
        <v>379</v>
      </c>
      <c r="AA101" s="68">
        <v>45498</v>
      </c>
      <c r="AB101" s="70">
        <v>1250000</v>
      </c>
      <c r="AC101" s="71">
        <f t="shared" si="5"/>
        <v>0</v>
      </c>
      <c r="AD101" s="72">
        <v>1271</v>
      </c>
      <c r="AE101" s="16">
        <v>45501</v>
      </c>
      <c r="AF101" s="99">
        <v>1250000</v>
      </c>
      <c r="AG101" s="73">
        <f t="shared" si="6"/>
        <v>0</v>
      </c>
      <c r="AH101" s="74"/>
      <c r="AI101" s="65"/>
      <c r="AJ101" s="99"/>
      <c r="AK101" s="17">
        <f t="shared" si="7"/>
        <v>1250000</v>
      </c>
      <c r="AL101" s="76"/>
      <c r="AM101" s="17">
        <f t="shared" si="8"/>
        <v>0</v>
      </c>
      <c r="AN101" s="17">
        <f t="shared" si="9"/>
        <v>1250000</v>
      </c>
      <c r="AO101" s="19"/>
      <c r="AP101" s="79"/>
      <c r="AQ101" s="79"/>
      <c r="AR101" s="79"/>
    </row>
    <row r="102" spans="1:44" s="78" customFormat="1" ht="15.75" customHeight="1">
      <c r="A102" s="79">
        <v>79</v>
      </c>
      <c r="B102" s="97" t="s">
        <v>380</v>
      </c>
      <c r="C102" s="80" t="s">
        <v>125</v>
      </c>
      <c r="D102" s="80" t="s">
        <v>126</v>
      </c>
      <c r="E102" s="80" t="s">
        <v>126</v>
      </c>
      <c r="F102" s="80" t="s">
        <v>128</v>
      </c>
      <c r="G102" s="80" t="s">
        <v>129</v>
      </c>
      <c r="H102" s="80" t="s">
        <v>377</v>
      </c>
      <c r="I102" s="80" t="s">
        <v>131</v>
      </c>
      <c r="J102" s="80" t="s">
        <v>381</v>
      </c>
      <c r="K102" s="79" t="s">
        <v>64</v>
      </c>
      <c r="L102" s="79" t="s">
        <v>121</v>
      </c>
      <c r="M102" s="19">
        <v>500000</v>
      </c>
      <c r="N102" s="79">
        <v>5</v>
      </c>
      <c r="O102" s="19">
        <v>2500000</v>
      </c>
      <c r="P102" s="79" t="s">
        <v>94</v>
      </c>
      <c r="Q102" s="79" t="s">
        <v>94</v>
      </c>
      <c r="R102" s="79" t="s">
        <v>134</v>
      </c>
      <c r="S102" s="79" t="s">
        <v>135</v>
      </c>
      <c r="T102" s="98" t="s">
        <v>134</v>
      </c>
      <c r="U102" s="16">
        <v>45496</v>
      </c>
      <c r="V102" s="65">
        <v>202413000061143</v>
      </c>
      <c r="W102" s="66" t="s">
        <v>63</v>
      </c>
      <c r="X102" s="67" t="s">
        <v>382</v>
      </c>
      <c r="Y102" s="68">
        <v>45498</v>
      </c>
      <c r="Z102" s="69" t="s">
        <v>383</v>
      </c>
      <c r="AA102" s="68">
        <v>45498</v>
      </c>
      <c r="AB102" s="70">
        <v>2500000</v>
      </c>
      <c r="AC102" s="71">
        <f t="shared" si="5"/>
        <v>0</v>
      </c>
      <c r="AD102" s="72">
        <v>1201</v>
      </c>
      <c r="AE102" s="16">
        <v>45499</v>
      </c>
      <c r="AF102" s="99">
        <v>2500000</v>
      </c>
      <c r="AG102" s="73">
        <f t="shared" si="6"/>
        <v>0</v>
      </c>
      <c r="AH102" s="74"/>
      <c r="AI102" s="65"/>
      <c r="AJ102" s="99">
        <v>447180</v>
      </c>
      <c r="AK102" s="17">
        <f t="shared" si="7"/>
        <v>2052820</v>
      </c>
      <c r="AL102" s="76"/>
      <c r="AM102" s="17">
        <f t="shared" si="8"/>
        <v>447180</v>
      </c>
      <c r="AN102" s="17">
        <f t="shared" si="9"/>
        <v>2052820</v>
      </c>
      <c r="AO102" s="19"/>
      <c r="AP102" s="79"/>
      <c r="AQ102" s="79"/>
      <c r="AR102" s="79"/>
    </row>
    <row r="103" spans="1:44" s="78" customFormat="1" ht="15.75" customHeight="1">
      <c r="A103" s="79">
        <v>80</v>
      </c>
      <c r="B103" s="97" t="s">
        <v>384</v>
      </c>
      <c r="C103" s="80" t="s">
        <v>125</v>
      </c>
      <c r="D103" s="80" t="s">
        <v>126</v>
      </c>
      <c r="E103" s="80" t="s">
        <v>126</v>
      </c>
      <c r="F103" s="80" t="s">
        <v>128</v>
      </c>
      <c r="G103" s="80" t="s">
        <v>129</v>
      </c>
      <c r="H103" s="80" t="s">
        <v>141</v>
      </c>
      <c r="I103" s="80" t="s">
        <v>131</v>
      </c>
      <c r="J103" s="80" t="s">
        <v>155</v>
      </c>
      <c r="K103" s="79" t="s">
        <v>64</v>
      </c>
      <c r="L103" s="79" t="s">
        <v>121</v>
      </c>
      <c r="M103" s="19">
        <v>500000</v>
      </c>
      <c r="N103" s="79">
        <v>5</v>
      </c>
      <c r="O103" s="19">
        <v>2500000</v>
      </c>
      <c r="P103" s="79" t="s">
        <v>94</v>
      </c>
      <c r="Q103" s="79" t="s">
        <v>94</v>
      </c>
      <c r="R103" s="79" t="s">
        <v>134</v>
      </c>
      <c r="S103" s="79" t="s">
        <v>135</v>
      </c>
      <c r="T103" s="98" t="s">
        <v>134</v>
      </c>
      <c r="U103" s="16">
        <v>45496</v>
      </c>
      <c r="V103" s="65">
        <v>202413000061143</v>
      </c>
      <c r="W103" s="66" t="s">
        <v>63</v>
      </c>
      <c r="X103" s="67" t="s">
        <v>385</v>
      </c>
      <c r="Y103" s="68">
        <v>45498</v>
      </c>
      <c r="Z103" s="69" t="s">
        <v>386</v>
      </c>
      <c r="AA103" s="68">
        <v>45498</v>
      </c>
      <c r="AB103" s="70">
        <v>2500000</v>
      </c>
      <c r="AC103" s="71">
        <f t="shared" si="5"/>
        <v>0</v>
      </c>
      <c r="AD103" s="72">
        <v>1270</v>
      </c>
      <c r="AE103" s="16">
        <v>45501</v>
      </c>
      <c r="AF103" s="99">
        <v>2500000</v>
      </c>
      <c r="AG103" s="73">
        <f t="shared" si="6"/>
        <v>0</v>
      </c>
      <c r="AH103" s="74"/>
      <c r="AI103" s="65"/>
      <c r="AJ103" s="75"/>
      <c r="AK103" s="17">
        <f t="shared" si="7"/>
        <v>2500000</v>
      </c>
      <c r="AL103" s="76"/>
      <c r="AM103" s="17">
        <f t="shared" si="8"/>
        <v>0</v>
      </c>
      <c r="AN103" s="17">
        <f t="shared" si="9"/>
        <v>2500000</v>
      </c>
      <c r="AO103" s="19"/>
      <c r="AP103" s="79"/>
      <c r="AQ103" s="79"/>
      <c r="AR103" s="79"/>
    </row>
    <row r="104" spans="1:44" s="78" customFormat="1" ht="15.75" customHeight="1">
      <c r="A104" s="79">
        <v>81</v>
      </c>
      <c r="B104" s="97" t="s">
        <v>387</v>
      </c>
      <c r="C104" s="80" t="s">
        <v>125</v>
      </c>
      <c r="D104" s="80" t="s">
        <v>126</v>
      </c>
      <c r="E104" s="80" t="s">
        <v>126</v>
      </c>
      <c r="F104" s="80" t="s">
        <v>128</v>
      </c>
      <c r="G104" s="80" t="s">
        <v>129</v>
      </c>
      <c r="H104" s="80" t="s">
        <v>141</v>
      </c>
      <c r="I104" s="80" t="s">
        <v>131</v>
      </c>
      <c r="J104" s="80" t="s">
        <v>158</v>
      </c>
      <c r="K104" s="79" t="s">
        <v>64</v>
      </c>
      <c r="L104" s="79" t="s">
        <v>121</v>
      </c>
      <c r="M104" s="19">
        <v>1000000</v>
      </c>
      <c r="N104" s="79">
        <v>5</v>
      </c>
      <c r="O104" s="19">
        <v>5000000</v>
      </c>
      <c r="P104" s="79" t="s">
        <v>94</v>
      </c>
      <c r="Q104" s="79" t="s">
        <v>94</v>
      </c>
      <c r="R104" s="79" t="s">
        <v>134</v>
      </c>
      <c r="S104" s="79" t="s">
        <v>135</v>
      </c>
      <c r="T104" s="98" t="s">
        <v>134</v>
      </c>
      <c r="U104" s="16">
        <v>45496</v>
      </c>
      <c r="V104" s="65">
        <v>202413000061143</v>
      </c>
      <c r="W104" s="66" t="s">
        <v>63</v>
      </c>
      <c r="X104" s="67" t="s">
        <v>388</v>
      </c>
      <c r="Y104" s="68">
        <v>45498</v>
      </c>
      <c r="Z104" s="69" t="s">
        <v>389</v>
      </c>
      <c r="AA104" s="68">
        <v>45498</v>
      </c>
      <c r="AB104" s="70">
        <v>5000000</v>
      </c>
      <c r="AC104" s="71">
        <f t="shared" si="5"/>
        <v>0</v>
      </c>
      <c r="AD104" s="72">
        <v>1274</v>
      </c>
      <c r="AE104" s="16">
        <v>45501</v>
      </c>
      <c r="AF104" s="99">
        <v>5000000</v>
      </c>
      <c r="AG104" s="73">
        <f t="shared" si="6"/>
        <v>0</v>
      </c>
      <c r="AH104" s="74"/>
      <c r="AI104" s="65"/>
      <c r="AJ104" s="75"/>
      <c r="AK104" s="17">
        <f t="shared" si="7"/>
        <v>5000000</v>
      </c>
      <c r="AL104" s="76"/>
      <c r="AM104" s="17">
        <f t="shared" si="8"/>
        <v>0</v>
      </c>
      <c r="AN104" s="17">
        <f t="shared" si="9"/>
        <v>5000000</v>
      </c>
      <c r="AO104" s="19"/>
      <c r="AP104" s="79"/>
      <c r="AQ104" s="79"/>
      <c r="AR104" s="79"/>
    </row>
    <row r="105" spans="1:44" s="78" customFormat="1" ht="15.75" customHeight="1">
      <c r="A105" s="79">
        <v>82</v>
      </c>
      <c r="B105" s="97" t="s">
        <v>390</v>
      </c>
      <c r="C105" s="80" t="s">
        <v>125</v>
      </c>
      <c r="D105" s="80" t="s">
        <v>126</v>
      </c>
      <c r="E105" s="80" t="s">
        <v>126</v>
      </c>
      <c r="F105" s="80" t="s">
        <v>128</v>
      </c>
      <c r="G105" s="80" t="s">
        <v>129</v>
      </c>
      <c r="H105" s="80" t="s">
        <v>391</v>
      </c>
      <c r="I105" s="80" t="s">
        <v>131</v>
      </c>
      <c r="J105" s="80" t="s">
        <v>161</v>
      </c>
      <c r="K105" s="79" t="s">
        <v>64</v>
      </c>
      <c r="L105" s="79" t="s">
        <v>121</v>
      </c>
      <c r="M105" s="19">
        <v>900000</v>
      </c>
      <c r="N105" s="79">
        <v>5</v>
      </c>
      <c r="O105" s="19">
        <v>4500000</v>
      </c>
      <c r="P105" s="79" t="s">
        <v>94</v>
      </c>
      <c r="Q105" s="79" t="s">
        <v>94</v>
      </c>
      <c r="R105" s="79" t="s">
        <v>134</v>
      </c>
      <c r="S105" s="79" t="s">
        <v>135</v>
      </c>
      <c r="T105" s="98" t="s">
        <v>134</v>
      </c>
      <c r="U105" s="16">
        <v>45496</v>
      </c>
      <c r="V105" s="65">
        <v>202413000061143</v>
      </c>
      <c r="W105" s="66" t="s">
        <v>63</v>
      </c>
      <c r="X105" s="67" t="s">
        <v>392</v>
      </c>
      <c r="Y105" s="68">
        <v>45498</v>
      </c>
      <c r="Z105" s="69" t="s">
        <v>393</v>
      </c>
      <c r="AA105" s="68">
        <v>45498</v>
      </c>
      <c r="AB105" s="70">
        <v>4500000</v>
      </c>
      <c r="AC105" s="71">
        <f t="shared" si="5"/>
        <v>0</v>
      </c>
      <c r="AD105" s="72">
        <v>1203</v>
      </c>
      <c r="AE105" s="16">
        <v>45499</v>
      </c>
      <c r="AF105" s="99">
        <v>4500000</v>
      </c>
      <c r="AG105" s="73">
        <f t="shared" si="6"/>
        <v>0</v>
      </c>
      <c r="AH105" s="74"/>
      <c r="AI105" s="65"/>
      <c r="AJ105" s="99">
        <v>1080310</v>
      </c>
      <c r="AK105" s="17">
        <f t="shared" si="7"/>
        <v>3419690</v>
      </c>
      <c r="AL105" s="76"/>
      <c r="AM105" s="17">
        <f t="shared" si="8"/>
        <v>1080310</v>
      </c>
      <c r="AN105" s="17">
        <f t="shared" si="9"/>
        <v>3419690</v>
      </c>
      <c r="AO105" s="19"/>
      <c r="AP105" s="79"/>
      <c r="AQ105" s="79"/>
      <c r="AR105" s="79"/>
    </row>
    <row r="106" spans="1:44" s="78" customFormat="1" ht="15.75" customHeight="1">
      <c r="A106" s="79">
        <v>83</v>
      </c>
      <c r="B106" s="97" t="s">
        <v>394</v>
      </c>
      <c r="C106" s="80" t="s">
        <v>125</v>
      </c>
      <c r="D106" s="80" t="s">
        <v>126</v>
      </c>
      <c r="E106" s="80" t="s">
        <v>126</v>
      </c>
      <c r="F106" s="80" t="s">
        <v>128</v>
      </c>
      <c r="G106" s="80" t="s">
        <v>129</v>
      </c>
      <c r="H106" s="80" t="s">
        <v>164</v>
      </c>
      <c r="I106" s="80" t="s">
        <v>131</v>
      </c>
      <c r="J106" s="80" t="s">
        <v>165</v>
      </c>
      <c r="K106" s="79" t="s">
        <v>64</v>
      </c>
      <c r="L106" s="79" t="s">
        <v>121</v>
      </c>
      <c r="M106" s="19">
        <v>1135400</v>
      </c>
      <c r="N106" s="79">
        <v>5</v>
      </c>
      <c r="O106" s="19">
        <v>5677000</v>
      </c>
      <c r="P106" s="79" t="s">
        <v>94</v>
      </c>
      <c r="Q106" s="79" t="s">
        <v>94</v>
      </c>
      <c r="R106" s="79" t="s">
        <v>134</v>
      </c>
      <c r="S106" s="79" t="s">
        <v>135</v>
      </c>
      <c r="T106" s="98" t="s">
        <v>134</v>
      </c>
      <c r="U106" s="16">
        <v>45496</v>
      </c>
      <c r="V106" s="65">
        <v>202413000061143</v>
      </c>
      <c r="W106" s="66" t="s">
        <v>63</v>
      </c>
      <c r="X106" s="67" t="s">
        <v>395</v>
      </c>
      <c r="Y106" s="68">
        <v>45498</v>
      </c>
      <c r="Z106" s="69" t="s">
        <v>396</v>
      </c>
      <c r="AA106" s="68">
        <v>45498</v>
      </c>
      <c r="AB106" s="70">
        <v>5677000</v>
      </c>
      <c r="AC106" s="71">
        <f t="shared" si="5"/>
        <v>0</v>
      </c>
      <c r="AD106" s="72">
        <v>1275</v>
      </c>
      <c r="AE106" s="16">
        <v>45501</v>
      </c>
      <c r="AF106" s="99">
        <v>5677000</v>
      </c>
      <c r="AG106" s="73">
        <f t="shared" si="6"/>
        <v>0</v>
      </c>
      <c r="AH106" s="74"/>
      <c r="AI106" s="65"/>
      <c r="AJ106" s="75"/>
      <c r="AK106" s="17">
        <f t="shared" si="7"/>
        <v>5677000</v>
      </c>
      <c r="AL106" s="76"/>
      <c r="AM106" s="17">
        <f t="shared" si="8"/>
        <v>0</v>
      </c>
      <c r="AN106" s="17">
        <f t="shared" si="9"/>
        <v>5677000</v>
      </c>
      <c r="AO106" s="19"/>
      <c r="AP106" s="79"/>
      <c r="AQ106" s="79"/>
      <c r="AR106" s="79"/>
    </row>
    <row r="107" spans="1:44" s="78" customFormat="1" ht="15.75" customHeight="1">
      <c r="A107" s="79">
        <v>84</v>
      </c>
      <c r="B107" s="97" t="s">
        <v>397</v>
      </c>
      <c r="C107" s="80" t="s">
        <v>125</v>
      </c>
      <c r="D107" s="80" t="s">
        <v>126</v>
      </c>
      <c r="E107" s="80" t="s">
        <v>126</v>
      </c>
      <c r="F107" s="80" t="s">
        <v>128</v>
      </c>
      <c r="G107" s="80" t="s">
        <v>129</v>
      </c>
      <c r="H107" s="80" t="s">
        <v>168</v>
      </c>
      <c r="I107" s="80" t="s">
        <v>131</v>
      </c>
      <c r="J107" s="80" t="s">
        <v>398</v>
      </c>
      <c r="K107" s="79" t="s">
        <v>64</v>
      </c>
      <c r="L107" s="79" t="s">
        <v>121</v>
      </c>
      <c r="M107" s="19">
        <v>2000459.8</v>
      </c>
      <c r="N107" s="79">
        <v>5</v>
      </c>
      <c r="O107" s="19">
        <v>10002299</v>
      </c>
      <c r="P107" s="79" t="s">
        <v>94</v>
      </c>
      <c r="Q107" s="79" t="s">
        <v>94</v>
      </c>
      <c r="R107" s="79" t="s">
        <v>134</v>
      </c>
      <c r="S107" s="79" t="s">
        <v>135</v>
      </c>
      <c r="T107" s="98" t="s">
        <v>134</v>
      </c>
      <c r="U107" s="16">
        <v>45496</v>
      </c>
      <c r="V107" s="65">
        <v>202413000061143</v>
      </c>
      <c r="W107" s="66" t="s">
        <v>63</v>
      </c>
      <c r="X107" s="67" t="s">
        <v>399</v>
      </c>
      <c r="Y107" s="68">
        <v>45498</v>
      </c>
      <c r="Z107" s="69" t="s">
        <v>400</v>
      </c>
      <c r="AA107" s="68">
        <v>45498</v>
      </c>
      <c r="AB107" s="70">
        <v>10002299</v>
      </c>
      <c r="AC107" s="71">
        <f t="shared" si="5"/>
        <v>0</v>
      </c>
      <c r="AD107" s="72">
        <v>1276</v>
      </c>
      <c r="AE107" s="16">
        <v>45501</v>
      </c>
      <c r="AF107" s="99">
        <v>10002299</v>
      </c>
      <c r="AG107" s="73">
        <f t="shared" si="6"/>
        <v>0</v>
      </c>
      <c r="AH107" s="74"/>
      <c r="AI107" s="65"/>
      <c r="AJ107" s="75"/>
      <c r="AK107" s="17">
        <f t="shared" si="7"/>
        <v>10002299</v>
      </c>
      <c r="AL107" s="76"/>
      <c r="AM107" s="17">
        <f t="shared" si="8"/>
        <v>0</v>
      </c>
      <c r="AN107" s="17">
        <f t="shared" si="9"/>
        <v>10002299</v>
      </c>
      <c r="AO107" s="19"/>
      <c r="AP107" s="79"/>
      <c r="AQ107" s="79"/>
      <c r="AR107" s="79"/>
    </row>
    <row r="108" spans="1:44" s="78" customFormat="1" ht="15.75" customHeight="1">
      <c r="A108" s="79">
        <v>85</v>
      </c>
      <c r="B108" s="97" t="s">
        <v>401</v>
      </c>
      <c r="C108" s="80" t="s">
        <v>125</v>
      </c>
      <c r="D108" s="80" t="s">
        <v>126</v>
      </c>
      <c r="E108" s="80" t="s">
        <v>126</v>
      </c>
      <c r="F108" s="80" t="s">
        <v>128</v>
      </c>
      <c r="G108" s="80" t="s">
        <v>129</v>
      </c>
      <c r="H108" s="80" t="s">
        <v>168</v>
      </c>
      <c r="I108" s="80" t="s">
        <v>131</v>
      </c>
      <c r="J108" s="80" t="s">
        <v>402</v>
      </c>
      <c r="K108" s="79" t="s">
        <v>64</v>
      </c>
      <c r="L108" s="79" t="s">
        <v>121</v>
      </c>
      <c r="M108" s="19">
        <v>1200000</v>
      </c>
      <c r="N108" s="79">
        <v>5</v>
      </c>
      <c r="O108" s="19">
        <v>6000000</v>
      </c>
      <c r="P108" s="79" t="s">
        <v>94</v>
      </c>
      <c r="Q108" s="79" t="s">
        <v>94</v>
      </c>
      <c r="R108" s="79" t="s">
        <v>134</v>
      </c>
      <c r="S108" s="79" t="s">
        <v>135</v>
      </c>
      <c r="T108" s="98" t="s">
        <v>134</v>
      </c>
      <c r="U108" s="16">
        <v>45496</v>
      </c>
      <c r="V108" s="65">
        <v>202413000061143</v>
      </c>
      <c r="W108" s="66" t="s">
        <v>63</v>
      </c>
      <c r="X108" s="67" t="s">
        <v>403</v>
      </c>
      <c r="Y108" s="68">
        <v>45498</v>
      </c>
      <c r="Z108" s="69" t="s">
        <v>404</v>
      </c>
      <c r="AA108" s="68">
        <v>45498</v>
      </c>
      <c r="AB108" s="70">
        <v>6000000</v>
      </c>
      <c r="AC108" s="71">
        <f t="shared" si="5"/>
        <v>0</v>
      </c>
      <c r="AD108" s="72">
        <v>1277</v>
      </c>
      <c r="AE108" s="16">
        <v>45532</v>
      </c>
      <c r="AF108" s="99">
        <v>6000000</v>
      </c>
      <c r="AG108" s="73">
        <f t="shared" si="6"/>
        <v>0</v>
      </c>
      <c r="AH108" s="74"/>
      <c r="AI108" s="65"/>
      <c r="AJ108" s="75"/>
      <c r="AK108" s="17">
        <f t="shared" si="7"/>
        <v>6000000</v>
      </c>
      <c r="AL108" s="76"/>
      <c r="AM108" s="17">
        <f t="shared" si="8"/>
        <v>0</v>
      </c>
      <c r="AN108" s="17">
        <f t="shared" si="9"/>
        <v>6000000</v>
      </c>
      <c r="AO108" s="19"/>
      <c r="AP108" s="79"/>
      <c r="AQ108" s="79"/>
      <c r="AR108" s="79"/>
    </row>
    <row r="109" spans="1:44" s="78" customFormat="1" ht="15.75" customHeight="1">
      <c r="A109" s="79">
        <v>86</v>
      </c>
      <c r="B109" s="97" t="s">
        <v>405</v>
      </c>
      <c r="C109" s="80" t="s">
        <v>125</v>
      </c>
      <c r="D109" s="80" t="s">
        <v>126</v>
      </c>
      <c r="E109" s="80" t="s">
        <v>126</v>
      </c>
      <c r="F109" s="80" t="s">
        <v>128</v>
      </c>
      <c r="G109" s="80" t="s">
        <v>129</v>
      </c>
      <c r="H109" s="80" t="s">
        <v>406</v>
      </c>
      <c r="I109" s="80" t="s">
        <v>119</v>
      </c>
      <c r="J109" s="80" t="s">
        <v>407</v>
      </c>
      <c r="K109" s="79" t="s">
        <v>408</v>
      </c>
      <c r="L109" s="79">
        <v>92121500</v>
      </c>
      <c r="M109" s="19">
        <v>80000000</v>
      </c>
      <c r="N109" s="79">
        <v>1</v>
      </c>
      <c r="O109" s="19">
        <v>80000000</v>
      </c>
      <c r="P109" s="79" t="s">
        <v>60</v>
      </c>
      <c r="Q109" s="79" t="s">
        <v>123</v>
      </c>
      <c r="R109" s="79" t="s">
        <v>134</v>
      </c>
      <c r="S109" s="79" t="s">
        <v>135</v>
      </c>
      <c r="T109" s="98" t="s">
        <v>134</v>
      </c>
      <c r="U109" s="16">
        <v>45530</v>
      </c>
      <c r="V109" s="65">
        <v>202413000062383</v>
      </c>
      <c r="W109" s="66" t="s">
        <v>350</v>
      </c>
      <c r="X109" s="67" t="s">
        <v>409</v>
      </c>
      <c r="Y109" s="68"/>
      <c r="Z109" s="72"/>
      <c r="AA109" s="68"/>
      <c r="AB109" s="86"/>
      <c r="AC109" s="71">
        <f t="shared" si="5"/>
        <v>80000000</v>
      </c>
      <c r="AD109" s="72"/>
      <c r="AE109" s="81"/>
      <c r="AF109" s="99"/>
      <c r="AG109" s="73">
        <f t="shared" si="6"/>
        <v>0</v>
      </c>
      <c r="AH109" s="74"/>
      <c r="AI109" s="65"/>
      <c r="AJ109" s="75"/>
      <c r="AK109" s="17">
        <f t="shared" si="7"/>
        <v>0</v>
      </c>
      <c r="AL109" s="76"/>
      <c r="AM109" s="17">
        <f t="shared" si="8"/>
        <v>0</v>
      </c>
      <c r="AN109" s="17">
        <f t="shared" si="9"/>
        <v>80000000</v>
      </c>
      <c r="AO109" s="19"/>
      <c r="AP109" s="79"/>
      <c r="AQ109" s="79"/>
      <c r="AR109" s="79"/>
    </row>
    <row r="110" spans="1:44" s="78" customFormat="1" ht="15.75" customHeight="1">
      <c r="A110" s="79">
        <v>87</v>
      </c>
      <c r="B110" s="97" t="s">
        <v>410</v>
      </c>
      <c r="C110" s="80" t="s">
        <v>125</v>
      </c>
      <c r="D110" s="80" t="s">
        <v>126</v>
      </c>
      <c r="E110" s="80" t="s">
        <v>126</v>
      </c>
      <c r="F110" s="80" t="s">
        <v>128</v>
      </c>
      <c r="G110" s="80" t="s">
        <v>129</v>
      </c>
      <c r="H110" s="80" t="s">
        <v>55</v>
      </c>
      <c r="I110" s="80" t="s">
        <v>119</v>
      </c>
      <c r="J110" s="80" t="s">
        <v>411</v>
      </c>
      <c r="K110" s="79" t="s">
        <v>349</v>
      </c>
      <c r="L110" s="79">
        <v>80111607</v>
      </c>
      <c r="M110" s="19">
        <v>10000000</v>
      </c>
      <c r="N110" s="79">
        <v>1</v>
      </c>
      <c r="O110" s="19">
        <v>10000000</v>
      </c>
      <c r="P110" s="79" t="s">
        <v>94</v>
      </c>
      <c r="Q110" s="79" t="s">
        <v>60</v>
      </c>
      <c r="R110" s="79" t="s">
        <v>134</v>
      </c>
      <c r="S110" s="79" t="s">
        <v>135</v>
      </c>
      <c r="T110" s="98" t="s">
        <v>134</v>
      </c>
      <c r="U110" s="16">
        <v>45503</v>
      </c>
      <c r="V110" s="65">
        <v>202413000063163</v>
      </c>
      <c r="W110" s="66" t="s">
        <v>63</v>
      </c>
      <c r="X110" s="67" t="s">
        <v>412</v>
      </c>
      <c r="Y110" s="68">
        <v>45504</v>
      </c>
      <c r="Z110" s="69" t="s">
        <v>413</v>
      </c>
      <c r="AA110" s="68">
        <v>45504</v>
      </c>
      <c r="AB110" s="70">
        <v>10000000</v>
      </c>
      <c r="AC110" s="71">
        <f t="shared" si="5"/>
        <v>0</v>
      </c>
      <c r="AD110" s="72">
        <v>1382</v>
      </c>
      <c r="AE110" s="16">
        <v>45504</v>
      </c>
      <c r="AF110" s="99">
        <v>10000000</v>
      </c>
      <c r="AG110" s="73">
        <f t="shared" si="6"/>
        <v>0</v>
      </c>
      <c r="AH110" s="74"/>
      <c r="AI110" s="65"/>
      <c r="AJ110" s="75"/>
      <c r="AK110" s="17">
        <f t="shared" si="7"/>
        <v>10000000</v>
      </c>
      <c r="AL110" s="76"/>
      <c r="AM110" s="17">
        <f t="shared" si="8"/>
        <v>0</v>
      </c>
      <c r="AN110" s="17">
        <f t="shared" si="9"/>
        <v>10000000</v>
      </c>
      <c r="AO110" s="19"/>
      <c r="AP110" s="79"/>
      <c r="AQ110" s="79"/>
      <c r="AR110" s="79"/>
    </row>
    <row r="111" spans="1:44" s="78" customFormat="1" ht="15.75" customHeight="1">
      <c r="A111" s="79">
        <v>1</v>
      </c>
      <c r="B111" s="97" t="s">
        <v>414</v>
      </c>
      <c r="C111" s="80" t="s">
        <v>415</v>
      </c>
      <c r="D111" s="80" t="s">
        <v>416</v>
      </c>
      <c r="E111" s="80" t="s">
        <v>417</v>
      </c>
      <c r="F111" s="80" t="s">
        <v>418</v>
      </c>
      <c r="G111" s="80" t="s">
        <v>419</v>
      </c>
      <c r="H111" s="80" t="s">
        <v>420</v>
      </c>
      <c r="I111" s="80" t="s">
        <v>131</v>
      </c>
      <c r="J111" s="80" t="s">
        <v>421</v>
      </c>
      <c r="K111" s="79" t="s">
        <v>422</v>
      </c>
      <c r="L111" s="79" t="s">
        <v>423</v>
      </c>
      <c r="M111" s="19">
        <v>911325014</v>
      </c>
      <c r="N111" s="79">
        <v>1</v>
      </c>
      <c r="O111" s="19">
        <v>911325014</v>
      </c>
      <c r="P111" s="79" t="s">
        <v>424</v>
      </c>
      <c r="Q111" s="79" t="s">
        <v>424</v>
      </c>
      <c r="R111" s="79" t="s">
        <v>425</v>
      </c>
      <c r="S111" s="79" t="s">
        <v>426</v>
      </c>
      <c r="T111" s="98" t="s">
        <v>427</v>
      </c>
      <c r="U111" s="16">
        <v>45484</v>
      </c>
      <c r="V111" s="65">
        <v>202415000058213</v>
      </c>
      <c r="W111" s="66" t="s">
        <v>63</v>
      </c>
      <c r="X111" s="67" t="s">
        <v>136</v>
      </c>
      <c r="Y111" s="68">
        <v>45484</v>
      </c>
      <c r="Z111" s="69" t="s">
        <v>428</v>
      </c>
      <c r="AA111" s="68">
        <v>45484</v>
      </c>
      <c r="AB111" s="70">
        <v>911325014</v>
      </c>
      <c r="AC111" s="71">
        <f t="shared" si="5"/>
        <v>0</v>
      </c>
      <c r="AD111" s="72"/>
      <c r="AE111" s="16"/>
      <c r="AF111" s="99"/>
      <c r="AG111" s="73">
        <f t="shared" si="6"/>
        <v>911325014</v>
      </c>
      <c r="AH111" s="74"/>
      <c r="AI111" s="65"/>
      <c r="AJ111" s="75"/>
      <c r="AK111" s="17">
        <f t="shared" si="7"/>
        <v>0</v>
      </c>
      <c r="AL111" s="76"/>
      <c r="AM111" s="17">
        <f t="shared" si="8"/>
        <v>0</v>
      </c>
      <c r="AN111" s="17">
        <f t="shared" si="9"/>
        <v>911325014</v>
      </c>
      <c r="AO111" s="19"/>
      <c r="AP111" s="79"/>
      <c r="AQ111" s="79"/>
      <c r="AR111" s="79"/>
    </row>
    <row r="112" spans="1:44" s="78" customFormat="1" ht="15.75" customHeight="1">
      <c r="A112" s="79">
        <v>2</v>
      </c>
      <c r="B112" s="97" t="s">
        <v>429</v>
      </c>
      <c r="C112" s="80" t="s">
        <v>415</v>
      </c>
      <c r="D112" s="80" t="s">
        <v>416</v>
      </c>
      <c r="E112" s="80" t="s">
        <v>417</v>
      </c>
      <c r="F112" s="80" t="s">
        <v>418</v>
      </c>
      <c r="G112" s="80" t="s">
        <v>419</v>
      </c>
      <c r="H112" s="80" t="s">
        <v>164</v>
      </c>
      <c r="I112" s="80" t="s">
        <v>131</v>
      </c>
      <c r="J112" s="80" t="s">
        <v>430</v>
      </c>
      <c r="K112" s="79" t="s">
        <v>64</v>
      </c>
      <c r="L112" s="79" t="s">
        <v>121</v>
      </c>
      <c r="M112" s="19">
        <v>8000000</v>
      </c>
      <c r="N112" s="79">
        <v>6</v>
      </c>
      <c r="O112" s="19">
        <v>60000000</v>
      </c>
      <c r="P112" s="79" t="s">
        <v>94</v>
      </c>
      <c r="Q112" s="79" t="s">
        <v>94</v>
      </c>
      <c r="R112" s="79" t="s">
        <v>425</v>
      </c>
      <c r="S112" s="79" t="s">
        <v>426</v>
      </c>
      <c r="T112" s="98" t="s">
        <v>427</v>
      </c>
      <c r="U112" s="16">
        <v>45475</v>
      </c>
      <c r="V112" s="65">
        <v>202415000056823</v>
      </c>
      <c r="W112" s="66" t="s">
        <v>63</v>
      </c>
      <c r="X112" s="67" t="s">
        <v>136</v>
      </c>
      <c r="Y112" s="68">
        <v>45489</v>
      </c>
      <c r="Z112" s="69" t="s">
        <v>431</v>
      </c>
      <c r="AA112" s="68">
        <v>45489</v>
      </c>
      <c r="AB112" s="70">
        <v>60000000</v>
      </c>
      <c r="AC112" s="71">
        <f t="shared" si="5"/>
        <v>0</v>
      </c>
      <c r="AD112" s="72">
        <v>872</v>
      </c>
      <c r="AE112" s="16">
        <v>45490</v>
      </c>
      <c r="AF112" s="99">
        <v>60000000</v>
      </c>
      <c r="AG112" s="73">
        <f t="shared" si="6"/>
        <v>0</v>
      </c>
      <c r="AH112" s="103">
        <v>3063</v>
      </c>
      <c r="AI112" s="104">
        <v>45490</v>
      </c>
      <c r="AJ112" s="21">
        <v>7580800</v>
      </c>
      <c r="AK112" s="17">
        <f t="shared" si="7"/>
        <v>52419200</v>
      </c>
      <c r="AL112" s="87">
        <v>7580800</v>
      </c>
      <c r="AM112" s="17">
        <f t="shared" si="8"/>
        <v>0</v>
      </c>
      <c r="AN112" s="17">
        <f t="shared" si="9"/>
        <v>52419200</v>
      </c>
      <c r="AO112" s="19" t="s">
        <v>432</v>
      </c>
      <c r="AP112" s="79">
        <v>23</v>
      </c>
      <c r="AQ112" s="79"/>
      <c r="AR112" s="79"/>
    </row>
    <row r="113" spans="1:44" s="78" customFormat="1" ht="15.75" customHeight="1">
      <c r="A113" s="79">
        <v>3</v>
      </c>
      <c r="B113" s="97" t="s">
        <v>433</v>
      </c>
      <c r="C113" s="80" t="s">
        <v>415</v>
      </c>
      <c r="D113" s="80" t="s">
        <v>416</v>
      </c>
      <c r="E113" s="80" t="s">
        <v>417</v>
      </c>
      <c r="F113" s="80" t="s">
        <v>418</v>
      </c>
      <c r="G113" s="80" t="s">
        <v>419</v>
      </c>
      <c r="H113" s="80" t="s">
        <v>434</v>
      </c>
      <c r="I113" s="80" t="s">
        <v>131</v>
      </c>
      <c r="J113" s="80" t="s">
        <v>435</v>
      </c>
      <c r="K113" s="79" t="s">
        <v>58</v>
      </c>
      <c r="L113" s="79">
        <v>84111502</v>
      </c>
      <c r="M113" s="19">
        <v>7300000</v>
      </c>
      <c r="N113" s="79">
        <v>6</v>
      </c>
      <c r="O113" s="19">
        <v>40636666</v>
      </c>
      <c r="P113" s="79" t="s">
        <v>94</v>
      </c>
      <c r="Q113" s="79" t="s">
        <v>94</v>
      </c>
      <c r="R113" s="79" t="s">
        <v>425</v>
      </c>
      <c r="S113" s="79" t="s">
        <v>426</v>
      </c>
      <c r="T113" s="98" t="s">
        <v>427</v>
      </c>
      <c r="U113" s="16">
        <v>45489</v>
      </c>
      <c r="V113" s="65">
        <v>202415000058723</v>
      </c>
      <c r="W113" s="66" t="s">
        <v>63</v>
      </c>
      <c r="X113" s="67" t="s">
        <v>136</v>
      </c>
      <c r="Y113" s="68">
        <v>45489</v>
      </c>
      <c r="Z113" s="69" t="s">
        <v>436</v>
      </c>
      <c r="AA113" s="68">
        <v>45489</v>
      </c>
      <c r="AB113" s="70">
        <v>40636666</v>
      </c>
      <c r="AC113" s="71">
        <f t="shared" si="5"/>
        <v>0</v>
      </c>
      <c r="AD113" s="72">
        <v>968</v>
      </c>
      <c r="AE113" s="16">
        <v>45492</v>
      </c>
      <c r="AF113" s="99">
        <v>40636666</v>
      </c>
      <c r="AG113" s="73">
        <f t="shared" si="6"/>
        <v>0</v>
      </c>
      <c r="AH113" s="103"/>
      <c r="AI113" s="104"/>
      <c r="AJ113" s="75"/>
      <c r="AK113" s="17">
        <f t="shared" si="7"/>
        <v>40636666</v>
      </c>
      <c r="AL113" s="76"/>
      <c r="AM113" s="17">
        <f t="shared" si="8"/>
        <v>0</v>
      </c>
      <c r="AN113" s="17">
        <f t="shared" si="9"/>
        <v>40636666</v>
      </c>
      <c r="AO113" s="19"/>
      <c r="AP113" s="79"/>
      <c r="AQ113" s="79"/>
      <c r="AR113" s="79"/>
    </row>
    <row r="114" spans="1:44" s="78" customFormat="1" ht="15.75" customHeight="1">
      <c r="A114" s="79">
        <v>4</v>
      </c>
      <c r="B114" s="97" t="s">
        <v>437</v>
      </c>
      <c r="C114" s="80" t="s">
        <v>415</v>
      </c>
      <c r="D114" s="80" t="s">
        <v>416</v>
      </c>
      <c r="E114" s="80" t="s">
        <v>417</v>
      </c>
      <c r="F114" s="80" t="s">
        <v>418</v>
      </c>
      <c r="G114" s="80" t="s">
        <v>419</v>
      </c>
      <c r="H114" s="80" t="s">
        <v>434</v>
      </c>
      <c r="I114" s="80" t="s">
        <v>131</v>
      </c>
      <c r="J114" s="80" t="s">
        <v>438</v>
      </c>
      <c r="K114" s="79" t="s">
        <v>58</v>
      </c>
      <c r="L114" s="79">
        <v>84111502</v>
      </c>
      <c r="M114" s="19">
        <v>9000000</v>
      </c>
      <c r="N114" s="79">
        <v>6</v>
      </c>
      <c r="O114" s="19">
        <v>54600000</v>
      </c>
      <c r="P114" s="79" t="s">
        <v>94</v>
      </c>
      <c r="Q114" s="79" t="s">
        <v>94</v>
      </c>
      <c r="R114" s="79" t="s">
        <v>425</v>
      </c>
      <c r="S114" s="79" t="s">
        <v>426</v>
      </c>
      <c r="T114" s="98" t="s">
        <v>427</v>
      </c>
      <c r="U114" s="16">
        <v>45489</v>
      </c>
      <c r="V114" s="65">
        <v>202415000058723</v>
      </c>
      <c r="W114" s="66" t="s">
        <v>63</v>
      </c>
      <c r="X114" s="67" t="s">
        <v>136</v>
      </c>
      <c r="Y114" s="68">
        <v>45489</v>
      </c>
      <c r="Z114" s="69" t="s">
        <v>439</v>
      </c>
      <c r="AA114" s="68">
        <v>45489</v>
      </c>
      <c r="AB114" s="70">
        <v>54600000</v>
      </c>
      <c r="AC114" s="71">
        <f t="shared" si="5"/>
        <v>0</v>
      </c>
      <c r="AD114" s="72">
        <v>963</v>
      </c>
      <c r="AE114" s="16">
        <v>45492</v>
      </c>
      <c r="AF114" s="99">
        <v>54600000</v>
      </c>
      <c r="AG114" s="73">
        <f t="shared" si="6"/>
        <v>0</v>
      </c>
      <c r="AH114" s="103">
        <v>3284</v>
      </c>
      <c r="AI114" s="104">
        <v>45497</v>
      </c>
      <c r="AJ114" s="21">
        <v>54600000</v>
      </c>
      <c r="AK114" s="17">
        <f t="shared" si="7"/>
        <v>0</v>
      </c>
      <c r="AL114" s="76"/>
      <c r="AM114" s="17">
        <f t="shared" si="8"/>
        <v>54600000</v>
      </c>
      <c r="AN114" s="17">
        <f t="shared" si="9"/>
        <v>0</v>
      </c>
      <c r="AO114" s="19" t="s">
        <v>440</v>
      </c>
      <c r="AP114" s="79">
        <v>487</v>
      </c>
      <c r="AQ114" s="79"/>
      <c r="AR114" s="79"/>
    </row>
    <row r="115" spans="1:44" s="78" customFormat="1" ht="15.75" customHeight="1">
      <c r="A115" s="79">
        <v>5</v>
      </c>
      <c r="B115" s="97" t="s">
        <v>441</v>
      </c>
      <c r="C115" s="80" t="s">
        <v>415</v>
      </c>
      <c r="D115" s="80" t="s">
        <v>416</v>
      </c>
      <c r="E115" s="80" t="s">
        <v>417</v>
      </c>
      <c r="F115" s="80" t="s">
        <v>418</v>
      </c>
      <c r="G115" s="80" t="s">
        <v>419</v>
      </c>
      <c r="H115" s="80" t="s">
        <v>215</v>
      </c>
      <c r="I115" s="80" t="s">
        <v>131</v>
      </c>
      <c r="J115" s="80" t="s">
        <v>442</v>
      </c>
      <c r="K115" s="79" t="s">
        <v>58</v>
      </c>
      <c r="L115" s="79">
        <v>80161504</v>
      </c>
      <c r="M115" s="19">
        <v>4000000</v>
      </c>
      <c r="N115" s="79">
        <v>6</v>
      </c>
      <c r="O115" s="19">
        <v>24266666</v>
      </c>
      <c r="P115" s="79" t="s">
        <v>94</v>
      </c>
      <c r="Q115" s="79" t="s">
        <v>94</v>
      </c>
      <c r="R115" s="79" t="s">
        <v>425</v>
      </c>
      <c r="S115" s="79" t="s">
        <v>426</v>
      </c>
      <c r="T115" s="98" t="s">
        <v>427</v>
      </c>
      <c r="U115" s="16">
        <v>45489</v>
      </c>
      <c r="V115" s="65">
        <v>202415000058723</v>
      </c>
      <c r="W115" s="66" t="s">
        <v>63</v>
      </c>
      <c r="X115" s="67" t="s">
        <v>136</v>
      </c>
      <c r="Y115" s="68">
        <v>45489</v>
      </c>
      <c r="Z115" s="69" t="s">
        <v>443</v>
      </c>
      <c r="AA115" s="68">
        <v>45489</v>
      </c>
      <c r="AB115" s="70">
        <v>24266666</v>
      </c>
      <c r="AC115" s="71">
        <f t="shared" si="5"/>
        <v>0</v>
      </c>
      <c r="AD115" s="72">
        <v>995</v>
      </c>
      <c r="AE115" s="16">
        <v>45491</v>
      </c>
      <c r="AF115" s="99">
        <v>24266666</v>
      </c>
      <c r="AG115" s="73">
        <f t="shared" si="6"/>
        <v>0</v>
      </c>
      <c r="AH115" s="103">
        <v>3302</v>
      </c>
      <c r="AI115" s="104">
        <v>45499</v>
      </c>
      <c r="AJ115" s="21">
        <v>24266666</v>
      </c>
      <c r="AK115" s="17">
        <f t="shared" si="7"/>
        <v>0</v>
      </c>
      <c r="AL115" s="76"/>
      <c r="AM115" s="17">
        <f t="shared" si="8"/>
        <v>24266666</v>
      </c>
      <c r="AN115" s="17">
        <f t="shared" si="9"/>
        <v>0</v>
      </c>
      <c r="AO115" s="19" t="s">
        <v>444</v>
      </c>
      <c r="AP115" s="79">
        <v>497</v>
      </c>
      <c r="AQ115" s="79"/>
      <c r="AR115" s="79"/>
    </row>
    <row r="116" spans="1:44" s="78" customFormat="1" ht="15.75" customHeight="1">
      <c r="A116" s="79">
        <v>6</v>
      </c>
      <c r="B116" s="97" t="s">
        <v>445</v>
      </c>
      <c r="C116" s="80" t="s">
        <v>415</v>
      </c>
      <c r="D116" s="80" t="s">
        <v>416</v>
      </c>
      <c r="E116" s="80" t="s">
        <v>417</v>
      </c>
      <c r="F116" s="80" t="s">
        <v>418</v>
      </c>
      <c r="G116" s="80" t="s">
        <v>419</v>
      </c>
      <c r="H116" s="80" t="s">
        <v>446</v>
      </c>
      <c r="I116" s="80" t="s">
        <v>131</v>
      </c>
      <c r="J116" s="80" t="s">
        <v>447</v>
      </c>
      <c r="K116" s="79" t="s">
        <v>58</v>
      </c>
      <c r="L116" s="79">
        <v>80161500</v>
      </c>
      <c r="M116" s="19">
        <v>4280000</v>
      </c>
      <c r="N116" s="79">
        <v>6</v>
      </c>
      <c r="O116" s="19">
        <v>25965333</v>
      </c>
      <c r="P116" s="79" t="s">
        <v>94</v>
      </c>
      <c r="Q116" s="79" t="s">
        <v>94</v>
      </c>
      <c r="R116" s="79" t="s">
        <v>425</v>
      </c>
      <c r="S116" s="79" t="s">
        <v>426</v>
      </c>
      <c r="T116" s="98" t="s">
        <v>427</v>
      </c>
      <c r="U116" s="16">
        <v>45490</v>
      </c>
      <c r="V116" s="65">
        <v>202415000058723</v>
      </c>
      <c r="W116" s="66" t="s">
        <v>63</v>
      </c>
      <c r="X116" s="67" t="s">
        <v>136</v>
      </c>
      <c r="Y116" s="68">
        <v>45490</v>
      </c>
      <c r="Z116" s="69" t="s">
        <v>448</v>
      </c>
      <c r="AA116" s="68">
        <v>45490</v>
      </c>
      <c r="AB116" s="70">
        <v>25965333</v>
      </c>
      <c r="AC116" s="71">
        <f t="shared" si="5"/>
        <v>0</v>
      </c>
      <c r="AD116" s="72">
        <v>1020</v>
      </c>
      <c r="AE116" s="16">
        <v>45492</v>
      </c>
      <c r="AF116" s="99">
        <v>25965333</v>
      </c>
      <c r="AG116" s="73">
        <f t="shared" si="6"/>
        <v>0</v>
      </c>
      <c r="AH116" s="103"/>
      <c r="AI116" s="104"/>
      <c r="AJ116" s="21"/>
      <c r="AK116" s="17">
        <f t="shared" si="7"/>
        <v>25965333</v>
      </c>
      <c r="AL116" s="76"/>
      <c r="AM116" s="17">
        <f t="shared" si="8"/>
        <v>0</v>
      </c>
      <c r="AN116" s="17">
        <f t="shared" si="9"/>
        <v>25965333</v>
      </c>
      <c r="AO116" s="19"/>
      <c r="AP116" s="79"/>
      <c r="AQ116" s="79"/>
      <c r="AR116" s="79"/>
    </row>
    <row r="117" spans="1:44" s="78" customFormat="1" ht="15.75" customHeight="1">
      <c r="A117" s="79">
        <v>7</v>
      </c>
      <c r="B117" s="97" t="s">
        <v>449</v>
      </c>
      <c r="C117" s="80" t="s">
        <v>415</v>
      </c>
      <c r="D117" s="80" t="s">
        <v>416</v>
      </c>
      <c r="E117" s="80" t="s">
        <v>417</v>
      </c>
      <c r="F117" s="80" t="s">
        <v>418</v>
      </c>
      <c r="G117" s="80" t="s">
        <v>419</v>
      </c>
      <c r="H117" s="80" t="s">
        <v>446</v>
      </c>
      <c r="I117" s="80" t="s">
        <v>131</v>
      </c>
      <c r="J117" s="80" t="s">
        <v>450</v>
      </c>
      <c r="K117" s="79" t="s">
        <v>58</v>
      </c>
      <c r="L117" s="79">
        <v>80161500</v>
      </c>
      <c r="M117" s="19">
        <v>5000000</v>
      </c>
      <c r="N117" s="79">
        <v>6</v>
      </c>
      <c r="O117" s="19">
        <v>30333333</v>
      </c>
      <c r="P117" s="79" t="s">
        <v>94</v>
      </c>
      <c r="Q117" s="79" t="s">
        <v>94</v>
      </c>
      <c r="R117" s="79" t="s">
        <v>425</v>
      </c>
      <c r="S117" s="79" t="s">
        <v>426</v>
      </c>
      <c r="T117" s="98" t="s">
        <v>427</v>
      </c>
      <c r="U117" s="16">
        <v>45489</v>
      </c>
      <c r="V117" s="65">
        <v>202415000058723</v>
      </c>
      <c r="W117" s="66" t="s">
        <v>63</v>
      </c>
      <c r="X117" s="67" t="s">
        <v>136</v>
      </c>
      <c r="Y117" s="68">
        <v>45489</v>
      </c>
      <c r="Z117" s="69" t="s">
        <v>451</v>
      </c>
      <c r="AA117" s="68">
        <v>45489</v>
      </c>
      <c r="AB117" s="70">
        <v>30333333</v>
      </c>
      <c r="AC117" s="71">
        <f t="shared" si="5"/>
        <v>0</v>
      </c>
      <c r="AD117" s="72">
        <v>928</v>
      </c>
      <c r="AE117" s="16">
        <v>45491</v>
      </c>
      <c r="AF117" s="99">
        <v>30333333</v>
      </c>
      <c r="AG117" s="73">
        <f t="shared" si="6"/>
        <v>0</v>
      </c>
      <c r="AH117" s="103">
        <v>3180</v>
      </c>
      <c r="AI117" s="104">
        <v>45495</v>
      </c>
      <c r="AJ117" s="21">
        <v>30333333</v>
      </c>
      <c r="AK117" s="17">
        <f t="shared" si="7"/>
        <v>0</v>
      </c>
      <c r="AL117" s="76"/>
      <c r="AM117" s="17">
        <f t="shared" si="8"/>
        <v>30333333</v>
      </c>
      <c r="AN117" s="17">
        <f t="shared" si="9"/>
        <v>0</v>
      </c>
      <c r="AO117" s="19" t="s">
        <v>440</v>
      </c>
      <c r="AP117" s="79">
        <v>463</v>
      </c>
      <c r="AQ117" s="79"/>
      <c r="AR117" s="79"/>
    </row>
    <row r="118" spans="1:44" s="78" customFormat="1" ht="15.75" customHeight="1">
      <c r="A118" s="79">
        <v>8</v>
      </c>
      <c r="B118" s="97" t="s">
        <v>452</v>
      </c>
      <c r="C118" s="80" t="s">
        <v>415</v>
      </c>
      <c r="D118" s="80" t="s">
        <v>416</v>
      </c>
      <c r="E118" s="80" t="s">
        <v>417</v>
      </c>
      <c r="F118" s="80" t="s">
        <v>418</v>
      </c>
      <c r="G118" s="80" t="s">
        <v>419</v>
      </c>
      <c r="H118" s="80" t="s">
        <v>453</v>
      </c>
      <c r="I118" s="80" t="s">
        <v>131</v>
      </c>
      <c r="J118" s="80" t="s">
        <v>454</v>
      </c>
      <c r="K118" s="79" t="s">
        <v>58</v>
      </c>
      <c r="L118" s="79">
        <v>80161500</v>
      </c>
      <c r="M118" s="19">
        <v>8000000</v>
      </c>
      <c r="N118" s="79">
        <v>6</v>
      </c>
      <c r="O118" s="19">
        <v>48533333</v>
      </c>
      <c r="P118" s="79" t="s">
        <v>94</v>
      </c>
      <c r="Q118" s="79" t="s">
        <v>94</v>
      </c>
      <c r="R118" s="79" t="s">
        <v>425</v>
      </c>
      <c r="S118" s="79" t="s">
        <v>426</v>
      </c>
      <c r="T118" s="98" t="s">
        <v>427</v>
      </c>
      <c r="U118" s="16">
        <v>45489</v>
      </c>
      <c r="V118" s="65">
        <v>202415000058723</v>
      </c>
      <c r="W118" s="66" t="s">
        <v>63</v>
      </c>
      <c r="X118" s="67" t="s">
        <v>136</v>
      </c>
      <c r="Y118" s="68">
        <v>45489</v>
      </c>
      <c r="Z118" s="69" t="s">
        <v>455</v>
      </c>
      <c r="AA118" s="68">
        <v>45489</v>
      </c>
      <c r="AB118" s="70">
        <v>48533333</v>
      </c>
      <c r="AC118" s="71">
        <f t="shared" si="5"/>
        <v>0</v>
      </c>
      <c r="AD118" s="72">
        <v>965</v>
      </c>
      <c r="AE118" s="16">
        <v>45492</v>
      </c>
      <c r="AF118" s="99">
        <v>48533333</v>
      </c>
      <c r="AG118" s="73">
        <f t="shared" si="6"/>
        <v>0</v>
      </c>
      <c r="AH118" s="103"/>
      <c r="AI118" s="104"/>
      <c r="AJ118" s="21"/>
      <c r="AK118" s="17">
        <f t="shared" si="7"/>
        <v>48533333</v>
      </c>
      <c r="AL118" s="76"/>
      <c r="AM118" s="17">
        <f t="shared" si="8"/>
        <v>0</v>
      </c>
      <c r="AN118" s="17">
        <f t="shared" si="9"/>
        <v>48533333</v>
      </c>
      <c r="AO118" s="19"/>
      <c r="AP118" s="79"/>
      <c r="AQ118" s="79"/>
      <c r="AR118" s="79"/>
    </row>
    <row r="119" spans="1:44" s="78" customFormat="1" ht="15.75" customHeight="1">
      <c r="A119" s="79">
        <v>9</v>
      </c>
      <c r="B119" s="97" t="s">
        <v>456</v>
      </c>
      <c r="C119" s="80" t="s">
        <v>415</v>
      </c>
      <c r="D119" s="80" t="s">
        <v>416</v>
      </c>
      <c r="E119" s="80" t="s">
        <v>417</v>
      </c>
      <c r="F119" s="80" t="s">
        <v>418</v>
      </c>
      <c r="G119" s="80" t="s">
        <v>419</v>
      </c>
      <c r="H119" s="80" t="s">
        <v>446</v>
      </c>
      <c r="I119" s="80" t="s">
        <v>131</v>
      </c>
      <c r="J119" s="80" t="s">
        <v>457</v>
      </c>
      <c r="K119" s="79" t="s">
        <v>58</v>
      </c>
      <c r="L119" s="79">
        <v>80161500</v>
      </c>
      <c r="M119" s="19">
        <v>11000000</v>
      </c>
      <c r="N119" s="79">
        <v>6</v>
      </c>
      <c r="O119" s="19">
        <v>66733333</v>
      </c>
      <c r="P119" s="79" t="s">
        <v>94</v>
      </c>
      <c r="Q119" s="79" t="s">
        <v>94</v>
      </c>
      <c r="R119" s="79" t="s">
        <v>425</v>
      </c>
      <c r="S119" s="79" t="s">
        <v>426</v>
      </c>
      <c r="T119" s="98" t="s">
        <v>427</v>
      </c>
      <c r="U119" s="16">
        <v>45489</v>
      </c>
      <c r="V119" s="65">
        <v>202415000058723</v>
      </c>
      <c r="W119" s="66" t="s">
        <v>63</v>
      </c>
      <c r="X119" s="67" t="s">
        <v>136</v>
      </c>
      <c r="Y119" s="68">
        <v>45489</v>
      </c>
      <c r="Z119" s="69" t="s">
        <v>458</v>
      </c>
      <c r="AA119" s="68">
        <v>45489</v>
      </c>
      <c r="AB119" s="70">
        <v>66733333</v>
      </c>
      <c r="AC119" s="71">
        <f t="shared" si="5"/>
        <v>0</v>
      </c>
      <c r="AD119" s="72">
        <v>952</v>
      </c>
      <c r="AE119" s="16">
        <v>45491</v>
      </c>
      <c r="AF119" s="99">
        <v>66733333</v>
      </c>
      <c r="AG119" s="73">
        <f t="shared" si="6"/>
        <v>0</v>
      </c>
      <c r="AH119" s="103">
        <v>3212</v>
      </c>
      <c r="AI119" s="104">
        <v>45495</v>
      </c>
      <c r="AJ119" s="21">
        <v>66733333</v>
      </c>
      <c r="AK119" s="17">
        <f t="shared" si="7"/>
        <v>0</v>
      </c>
      <c r="AL119" s="76"/>
      <c r="AM119" s="17">
        <f t="shared" si="8"/>
        <v>66733333</v>
      </c>
      <c r="AN119" s="17">
        <f t="shared" si="9"/>
        <v>0</v>
      </c>
      <c r="AO119" s="19" t="s">
        <v>440</v>
      </c>
      <c r="AP119" s="79">
        <v>464</v>
      </c>
      <c r="AQ119" s="79"/>
      <c r="AR119" s="79"/>
    </row>
    <row r="120" spans="1:44" s="78" customFormat="1" ht="15.75" customHeight="1">
      <c r="A120" s="79">
        <v>10</v>
      </c>
      <c r="B120" s="97" t="s">
        <v>459</v>
      </c>
      <c r="C120" s="80" t="s">
        <v>415</v>
      </c>
      <c r="D120" s="80" t="s">
        <v>416</v>
      </c>
      <c r="E120" s="80" t="s">
        <v>417</v>
      </c>
      <c r="F120" s="80" t="s">
        <v>418</v>
      </c>
      <c r="G120" s="80" t="s">
        <v>419</v>
      </c>
      <c r="H120" s="80" t="s">
        <v>434</v>
      </c>
      <c r="I120" s="80" t="s">
        <v>131</v>
      </c>
      <c r="J120" s="80" t="s">
        <v>460</v>
      </c>
      <c r="K120" s="79" t="s">
        <v>58</v>
      </c>
      <c r="L120" s="79">
        <v>84111502</v>
      </c>
      <c r="M120" s="19">
        <v>7000000</v>
      </c>
      <c r="N120" s="79">
        <v>6</v>
      </c>
      <c r="O120" s="19">
        <v>42466667</v>
      </c>
      <c r="P120" s="79" t="s">
        <v>94</v>
      </c>
      <c r="Q120" s="79" t="s">
        <v>94</v>
      </c>
      <c r="R120" s="79" t="s">
        <v>425</v>
      </c>
      <c r="S120" s="79" t="s">
        <v>426</v>
      </c>
      <c r="T120" s="98" t="s">
        <v>427</v>
      </c>
      <c r="U120" s="16">
        <v>45489</v>
      </c>
      <c r="V120" s="65">
        <v>202415000058723</v>
      </c>
      <c r="W120" s="66" t="s">
        <v>63</v>
      </c>
      <c r="X120" s="67" t="s">
        <v>136</v>
      </c>
      <c r="Y120" s="68">
        <v>45489</v>
      </c>
      <c r="Z120" s="69" t="s">
        <v>461</v>
      </c>
      <c r="AA120" s="68">
        <v>45489</v>
      </c>
      <c r="AB120" s="70">
        <v>42466667</v>
      </c>
      <c r="AC120" s="71">
        <f t="shared" si="5"/>
        <v>0</v>
      </c>
      <c r="AD120" s="72">
        <v>972</v>
      </c>
      <c r="AE120" s="16">
        <v>45492</v>
      </c>
      <c r="AF120" s="99">
        <v>42466667</v>
      </c>
      <c r="AG120" s="73">
        <f t="shared" si="6"/>
        <v>0</v>
      </c>
      <c r="AH120" s="103">
        <v>3322</v>
      </c>
      <c r="AI120" s="104">
        <v>45501</v>
      </c>
      <c r="AJ120" s="21">
        <v>42466667</v>
      </c>
      <c r="AK120" s="17">
        <f t="shared" si="7"/>
        <v>0</v>
      </c>
      <c r="AL120" s="76"/>
      <c r="AM120" s="17">
        <f t="shared" si="8"/>
        <v>42466667</v>
      </c>
      <c r="AN120" s="17">
        <f t="shared" si="9"/>
        <v>0</v>
      </c>
      <c r="AO120" s="19" t="s">
        <v>440</v>
      </c>
      <c r="AP120" s="79">
        <v>528</v>
      </c>
      <c r="AQ120" s="79"/>
      <c r="AR120" s="79"/>
    </row>
    <row r="121" spans="1:44" s="78" customFormat="1" ht="15.75" customHeight="1">
      <c r="A121" s="79">
        <v>11</v>
      </c>
      <c r="B121" s="97" t="s">
        <v>462</v>
      </c>
      <c r="C121" s="80" t="s">
        <v>415</v>
      </c>
      <c r="D121" s="80" t="s">
        <v>416</v>
      </c>
      <c r="E121" s="80" t="s">
        <v>417</v>
      </c>
      <c r="F121" s="80" t="s">
        <v>418</v>
      </c>
      <c r="G121" s="80" t="s">
        <v>419</v>
      </c>
      <c r="H121" s="80" t="s">
        <v>230</v>
      </c>
      <c r="I121" s="80" t="s">
        <v>131</v>
      </c>
      <c r="J121" s="80" t="s">
        <v>463</v>
      </c>
      <c r="K121" s="79" t="s">
        <v>58</v>
      </c>
      <c r="L121" s="79">
        <v>81101500</v>
      </c>
      <c r="M121" s="19">
        <v>8560000</v>
      </c>
      <c r="N121" s="79">
        <v>6</v>
      </c>
      <c r="O121" s="19">
        <v>51930667</v>
      </c>
      <c r="P121" s="79" t="s">
        <v>94</v>
      </c>
      <c r="Q121" s="79" t="s">
        <v>94</v>
      </c>
      <c r="R121" s="79" t="s">
        <v>425</v>
      </c>
      <c r="S121" s="79" t="s">
        <v>426</v>
      </c>
      <c r="T121" s="98" t="s">
        <v>427</v>
      </c>
      <c r="U121" s="16">
        <v>45489</v>
      </c>
      <c r="V121" s="65">
        <v>202415000058723</v>
      </c>
      <c r="W121" s="66" t="s">
        <v>63</v>
      </c>
      <c r="X121" s="67" t="s">
        <v>136</v>
      </c>
      <c r="Y121" s="68">
        <v>45489</v>
      </c>
      <c r="Z121" s="69" t="s">
        <v>464</v>
      </c>
      <c r="AA121" s="68">
        <v>45489</v>
      </c>
      <c r="AB121" s="70">
        <v>51930667</v>
      </c>
      <c r="AC121" s="71">
        <f t="shared" si="5"/>
        <v>0</v>
      </c>
      <c r="AD121" s="72">
        <v>1023</v>
      </c>
      <c r="AE121" s="16">
        <v>45492</v>
      </c>
      <c r="AF121" s="99">
        <v>51930667</v>
      </c>
      <c r="AG121" s="73">
        <f t="shared" si="6"/>
        <v>0</v>
      </c>
      <c r="AH121" s="103">
        <v>3310</v>
      </c>
      <c r="AI121" s="104">
        <v>45500</v>
      </c>
      <c r="AJ121" s="21">
        <v>41088000</v>
      </c>
      <c r="AK121" s="17">
        <f t="shared" si="7"/>
        <v>10842667</v>
      </c>
      <c r="AL121" s="76"/>
      <c r="AM121" s="17">
        <f t="shared" si="8"/>
        <v>41088000</v>
      </c>
      <c r="AN121" s="17">
        <f t="shared" si="9"/>
        <v>10842667</v>
      </c>
      <c r="AO121" s="19" t="s">
        <v>440</v>
      </c>
      <c r="AP121" s="79">
        <v>505</v>
      </c>
      <c r="AQ121" s="79"/>
      <c r="AR121" s="79"/>
    </row>
    <row r="122" spans="1:44" s="78" customFormat="1" ht="15.75" customHeight="1">
      <c r="A122" s="79">
        <v>12</v>
      </c>
      <c r="B122" s="97" t="s">
        <v>465</v>
      </c>
      <c r="C122" s="80" t="s">
        <v>415</v>
      </c>
      <c r="D122" s="80" t="s">
        <v>416</v>
      </c>
      <c r="E122" s="80" t="s">
        <v>417</v>
      </c>
      <c r="F122" s="80" t="s">
        <v>418</v>
      </c>
      <c r="G122" s="80" t="s">
        <v>419</v>
      </c>
      <c r="H122" s="80" t="s">
        <v>466</v>
      </c>
      <c r="I122" s="80" t="s">
        <v>131</v>
      </c>
      <c r="J122" s="80" t="s">
        <v>467</v>
      </c>
      <c r="K122" s="79" t="s">
        <v>58</v>
      </c>
      <c r="L122" s="79">
        <v>80141602</v>
      </c>
      <c r="M122" s="19">
        <v>5000000</v>
      </c>
      <c r="N122" s="79">
        <v>6</v>
      </c>
      <c r="O122" s="19">
        <v>30333333</v>
      </c>
      <c r="P122" s="79" t="s">
        <v>94</v>
      </c>
      <c r="Q122" s="79" t="s">
        <v>94</v>
      </c>
      <c r="R122" s="79" t="s">
        <v>425</v>
      </c>
      <c r="S122" s="79" t="s">
        <v>426</v>
      </c>
      <c r="T122" s="98" t="s">
        <v>427</v>
      </c>
      <c r="U122" s="16">
        <v>45475</v>
      </c>
      <c r="V122" s="65">
        <v>202415000056823</v>
      </c>
      <c r="W122" s="66" t="s">
        <v>63</v>
      </c>
      <c r="X122" s="67" t="s">
        <v>136</v>
      </c>
      <c r="Y122" s="68">
        <v>45489</v>
      </c>
      <c r="Z122" s="69" t="s">
        <v>468</v>
      </c>
      <c r="AA122" s="68">
        <v>45489</v>
      </c>
      <c r="AB122" s="70">
        <v>30333333</v>
      </c>
      <c r="AC122" s="71">
        <f t="shared" si="5"/>
        <v>0</v>
      </c>
      <c r="AD122" s="72">
        <v>917</v>
      </c>
      <c r="AE122" s="16">
        <v>45491</v>
      </c>
      <c r="AF122" s="99">
        <v>30333333</v>
      </c>
      <c r="AG122" s="73">
        <f t="shared" si="6"/>
        <v>0</v>
      </c>
      <c r="AH122" s="103">
        <v>3307</v>
      </c>
      <c r="AI122" s="104">
        <v>45499</v>
      </c>
      <c r="AJ122" s="21">
        <v>30333333</v>
      </c>
      <c r="AK122" s="17">
        <f t="shared" si="7"/>
        <v>0</v>
      </c>
      <c r="AL122" s="76"/>
      <c r="AM122" s="17">
        <f t="shared" si="8"/>
        <v>30333333</v>
      </c>
      <c r="AN122" s="17">
        <f t="shared" si="9"/>
        <v>0</v>
      </c>
      <c r="AO122" s="19" t="s">
        <v>440</v>
      </c>
      <c r="AP122" s="79">
        <v>503</v>
      </c>
      <c r="AQ122" s="79"/>
      <c r="AR122" s="79"/>
    </row>
    <row r="123" spans="1:44" s="78" customFormat="1" ht="15.75" customHeight="1">
      <c r="A123" s="79">
        <v>13</v>
      </c>
      <c r="B123" s="97" t="s">
        <v>469</v>
      </c>
      <c r="C123" s="80" t="s">
        <v>415</v>
      </c>
      <c r="D123" s="80" t="s">
        <v>416</v>
      </c>
      <c r="E123" s="80" t="s">
        <v>417</v>
      </c>
      <c r="F123" s="80" t="s">
        <v>418</v>
      </c>
      <c r="G123" s="80" t="s">
        <v>419</v>
      </c>
      <c r="H123" s="80" t="s">
        <v>55</v>
      </c>
      <c r="I123" s="80" t="s">
        <v>131</v>
      </c>
      <c r="J123" s="80" t="s">
        <v>470</v>
      </c>
      <c r="K123" s="79" t="s">
        <v>58</v>
      </c>
      <c r="L123" s="79">
        <v>80121704</v>
      </c>
      <c r="M123" s="19">
        <v>8500000</v>
      </c>
      <c r="N123" s="79">
        <v>6</v>
      </c>
      <c r="O123" s="19">
        <v>51566667</v>
      </c>
      <c r="P123" s="79" t="s">
        <v>94</v>
      </c>
      <c r="Q123" s="79" t="s">
        <v>94</v>
      </c>
      <c r="R123" s="79" t="s">
        <v>425</v>
      </c>
      <c r="S123" s="79" t="s">
        <v>426</v>
      </c>
      <c r="T123" s="98" t="s">
        <v>471</v>
      </c>
      <c r="U123" s="16">
        <v>45475</v>
      </c>
      <c r="V123" s="65">
        <v>202415000056803</v>
      </c>
      <c r="W123" s="66" t="s">
        <v>63</v>
      </c>
      <c r="X123" s="67" t="s">
        <v>136</v>
      </c>
      <c r="Y123" s="68">
        <v>45489</v>
      </c>
      <c r="Z123" s="69" t="s">
        <v>472</v>
      </c>
      <c r="AA123" s="68">
        <v>45489</v>
      </c>
      <c r="AB123" s="70">
        <v>51566667</v>
      </c>
      <c r="AC123" s="71">
        <f t="shared" si="5"/>
        <v>0</v>
      </c>
      <c r="AD123" s="72">
        <v>877</v>
      </c>
      <c r="AE123" s="16">
        <v>45490</v>
      </c>
      <c r="AF123" s="99">
        <v>51566667</v>
      </c>
      <c r="AG123" s="73">
        <f t="shared" si="6"/>
        <v>0</v>
      </c>
      <c r="AH123" s="103"/>
      <c r="AI123" s="104"/>
      <c r="AJ123" s="21"/>
      <c r="AK123" s="17">
        <f t="shared" si="7"/>
        <v>51566667</v>
      </c>
      <c r="AL123" s="76"/>
      <c r="AM123" s="17">
        <f t="shared" si="8"/>
        <v>0</v>
      </c>
      <c r="AN123" s="17">
        <f t="shared" si="9"/>
        <v>51566667</v>
      </c>
      <c r="AO123" s="19"/>
      <c r="AP123" s="79"/>
      <c r="AQ123" s="79"/>
      <c r="AR123" s="79"/>
    </row>
    <row r="124" spans="1:44" s="78" customFormat="1" ht="15.75" customHeight="1">
      <c r="A124" s="79">
        <v>14</v>
      </c>
      <c r="B124" s="97" t="s">
        <v>473</v>
      </c>
      <c r="C124" s="80" t="s">
        <v>415</v>
      </c>
      <c r="D124" s="80" t="s">
        <v>416</v>
      </c>
      <c r="E124" s="80" t="s">
        <v>417</v>
      </c>
      <c r="F124" s="80" t="s">
        <v>418</v>
      </c>
      <c r="G124" s="80" t="s">
        <v>419</v>
      </c>
      <c r="H124" s="80" t="s">
        <v>474</v>
      </c>
      <c r="I124" s="80" t="s">
        <v>131</v>
      </c>
      <c r="J124" s="80" t="s">
        <v>475</v>
      </c>
      <c r="K124" s="79" t="s">
        <v>58</v>
      </c>
      <c r="L124" s="79">
        <v>80161504</v>
      </c>
      <c r="M124" s="19">
        <v>3700000</v>
      </c>
      <c r="N124" s="79">
        <v>6</v>
      </c>
      <c r="O124" s="19">
        <v>22446667</v>
      </c>
      <c r="P124" s="79" t="s">
        <v>94</v>
      </c>
      <c r="Q124" s="79" t="s">
        <v>94</v>
      </c>
      <c r="R124" s="79" t="s">
        <v>425</v>
      </c>
      <c r="S124" s="79" t="s">
        <v>426</v>
      </c>
      <c r="T124" s="98" t="s">
        <v>427</v>
      </c>
      <c r="U124" s="16">
        <v>45475</v>
      </c>
      <c r="V124" s="65">
        <v>202415000056803</v>
      </c>
      <c r="W124" s="66" t="s">
        <v>63</v>
      </c>
      <c r="X124" s="67" t="s">
        <v>136</v>
      </c>
      <c r="Y124" s="68">
        <v>45489</v>
      </c>
      <c r="Z124" s="69" t="s">
        <v>476</v>
      </c>
      <c r="AA124" s="68">
        <v>45489</v>
      </c>
      <c r="AB124" s="70">
        <v>22446667</v>
      </c>
      <c r="AC124" s="71">
        <f t="shared" si="5"/>
        <v>0</v>
      </c>
      <c r="AD124" s="72">
        <v>944</v>
      </c>
      <c r="AE124" s="16">
        <v>45491</v>
      </c>
      <c r="AF124" s="99">
        <v>22446667</v>
      </c>
      <c r="AG124" s="73">
        <f t="shared" si="6"/>
        <v>0</v>
      </c>
      <c r="AH124" s="103"/>
      <c r="AI124" s="104"/>
      <c r="AJ124" s="21"/>
      <c r="AK124" s="17">
        <f t="shared" si="7"/>
        <v>22446667</v>
      </c>
      <c r="AL124" s="76"/>
      <c r="AM124" s="17">
        <f t="shared" si="8"/>
        <v>0</v>
      </c>
      <c r="AN124" s="17">
        <f t="shared" si="9"/>
        <v>22446667</v>
      </c>
      <c r="AO124" s="19"/>
      <c r="AP124" s="79"/>
      <c r="AQ124" s="79"/>
      <c r="AR124" s="79"/>
    </row>
    <row r="125" spans="1:44" s="78" customFormat="1" ht="15.75" customHeight="1">
      <c r="A125" s="79">
        <v>15</v>
      </c>
      <c r="B125" s="97" t="s">
        <v>477</v>
      </c>
      <c r="C125" s="80" t="s">
        <v>415</v>
      </c>
      <c r="D125" s="80" t="s">
        <v>416</v>
      </c>
      <c r="E125" s="80" t="s">
        <v>417</v>
      </c>
      <c r="F125" s="80" t="s">
        <v>418</v>
      </c>
      <c r="G125" s="80" t="s">
        <v>419</v>
      </c>
      <c r="H125" s="80" t="s">
        <v>474</v>
      </c>
      <c r="I125" s="80" t="s">
        <v>131</v>
      </c>
      <c r="J125" s="80" t="s">
        <v>478</v>
      </c>
      <c r="K125" s="79" t="s">
        <v>58</v>
      </c>
      <c r="L125" s="79">
        <v>80161504</v>
      </c>
      <c r="M125" s="19">
        <v>3500000</v>
      </c>
      <c r="N125" s="79">
        <v>6</v>
      </c>
      <c r="O125" s="19">
        <v>21233333</v>
      </c>
      <c r="P125" s="79" t="s">
        <v>94</v>
      </c>
      <c r="Q125" s="79" t="s">
        <v>94</v>
      </c>
      <c r="R125" s="79" t="s">
        <v>425</v>
      </c>
      <c r="S125" s="79" t="s">
        <v>426</v>
      </c>
      <c r="T125" s="98" t="s">
        <v>427</v>
      </c>
      <c r="U125" s="16">
        <v>45475</v>
      </c>
      <c r="V125" s="65">
        <v>202415000056823</v>
      </c>
      <c r="W125" s="66" t="s">
        <v>63</v>
      </c>
      <c r="X125" s="67" t="s">
        <v>136</v>
      </c>
      <c r="Y125" s="68">
        <v>45489</v>
      </c>
      <c r="Z125" s="69" t="s">
        <v>479</v>
      </c>
      <c r="AA125" s="68">
        <v>45489</v>
      </c>
      <c r="AB125" s="70">
        <v>21233333</v>
      </c>
      <c r="AC125" s="71">
        <f t="shared" si="5"/>
        <v>0</v>
      </c>
      <c r="AD125" s="72">
        <v>915</v>
      </c>
      <c r="AE125" s="16">
        <v>45491</v>
      </c>
      <c r="AF125" s="99">
        <v>21233333</v>
      </c>
      <c r="AG125" s="73">
        <f t="shared" si="6"/>
        <v>0</v>
      </c>
      <c r="AH125" s="103"/>
      <c r="AI125" s="104"/>
      <c r="AJ125" s="21"/>
      <c r="AK125" s="17">
        <f t="shared" si="7"/>
        <v>21233333</v>
      </c>
      <c r="AL125" s="76"/>
      <c r="AM125" s="17">
        <f t="shared" si="8"/>
        <v>0</v>
      </c>
      <c r="AN125" s="17">
        <f t="shared" si="9"/>
        <v>21233333</v>
      </c>
      <c r="AO125" s="19"/>
      <c r="AP125" s="79"/>
      <c r="AQ125" s="79"/>
      <c r="AR125" s="79"/>
    </row>
    <row r="126" spans="1:44" s="78" customFormat="1" ht="15.75" customHeight="1">
      <c r="A126" s="79">
        <v>16</v>
      </c>
      <c r="B126" s="97" t="s">
        <v>480</v>
      </c>
      <c r="C126" s="80" t="s">
        <v>415</v>
      </c>
      <c r="D126" s="80" t="s">
        <v>416</v>
      </c>
      <c r="E126" s="80" t="s">
        <v>417</v>
      </c>
      <c r="F126" s="80" t="s">
        <v>418</v>
      </c>
      <c r="G126" s="80" t="s">
        <v>419</v>
      </c>
      <c r="H126" s="80" t="s">
        <v>481</v>
      </c>
      <c r="I126" s="80" t="s">
        <v>131</v>
      </c>
      <c r="J126" s="80" t="s">
        <v>482</v>
      </c>
      <c r="K126" s="79" t="s">
        <v>58</v>
      </c>
      <c r="L126" s="79">
        <v>81101500</v>
      </c>
      <c r="M126" s="19">
        <v>12000000</v>
      </c>
      <c r="N126" s="79">
        <v>6</v>
      </c>
      <c r="O126" s="19">
        <v>66800000</v>
      </c>
      <c r="P126" s="79" t="s">
        <v>94</v>
      </c>
      <c r="Q126" s="79" t="s">
        <v>94</v>
      </c>
      <c r="R126" s="79" t="s">
        <v>425</v>
      </c>
      <c r="S126" s="79" t="s">
        <v>426</v>
      </c>
      <c r="T126" s="98" t="s">
        <v>427</v>
      </c>
      <c r="U126" s="16">
        <v>45475</v>
      </c>
      <c r="V126" s="65">
        <v>202415000056803</v>
      </c>
      <c r="W126" s="66" t="s">
        <v>63</v>
      </c>
      <c r="X126" s="67" t="s">
        <v>136</v>
      </c>
      <c r="Y126" s="68">
        <v>45489</v>
      </c>
      <c r="Z126" s="69" t="s">
        <v>483</v>
      </c>
      <c r="AA126" s="68">
        <v>45489</v>
      </c>
      <c r="AB126" s="70">
        <v>66800000</v>
      </c>
      <c r="AC126" s="71">
        <f t="shared" si="5"/>
        <v>0</v>
      </c>
      <c r="AD126" s="72">
        <v>940</v>
      </c>
      <c r="AE126" s="16">
        <v>45491</v>
      </c>
      <c r="AF126" s="99">
        <v>66800000</v>
      </c>
      <c r="AG126" s="73">
        <f t="shared" si="6"/>
        <v>0</v>
      </c>
      <c r="AH126" s="103">
        <v>3275</v>
      </c>
      <c r="AI126" s="104">
        <v>45497</v>
      </c>
      <c r="AJ126" s="21">
        <v>66800000</v>
      </c>
      <c r="AK126" s="17">
        <f t="shared" si="7"/>
        <v>0</v>
      </c>
      <c r="AL126" s="76"/>
      <c r="AM126" s="17">
        <f t="shared" si="8"/>
        <v>66800000</v>
      </c>
      <c r="AN126" s="17">
        <f t="shared" si="9"/>
        <v>0</v>
      </c>
      <c r="AO126" s="19" t="s">
        <v>440</v>
      </c>
      <c r="AP126" s="79">
        <v>475</v>
      </c>
      <c r="AQ126" s="79"/>
      <c r="AR126" s="79"/>
    </row>
    <row r="127" spans="1:44" s="78" customFormat="1" ht="15.75" customHeight="1">
      <c r="A127" s="79">
        <v>17</v>
      </c>
      <c r="B127" s="97" t="s">
        <v>484</v>
      </c>
      <c r="C127" s="80" t="s">
        <v>415</v>
      </c>
      <c r="D127" s="80" t="s">
        <v>416</v>
      </c>
      <c r="E127" s="80" t="s">
        <v>417</v>
      </c>
      <c r="F127" s="80" t="s">
        <v>418</v>
      </c>
      <c r="G127" s="80" t="s">
        <v>419</v>
      </c>
      <c r="H127" s="80" t="s">
        <v>481</v>
      </c>
      <c r="I127" s="80" t="s">
        <v>131</v>
      </c>
      <c r="J127" s="80" t="s">
        <v>485</v>
      </c>
      <c r="K127" s="79" t="s">
        <v>58</v>
      </c>
      <c r="L127" s="79">
        <v>81101500</v>
      </c>
      <c r="M127" s="19">
        <v>8000000</v>
      </c>
      <c r="N127" s="79">
        <v>6</v>
      </c>
      <c r="O127" s="19">
        <v>44533333</v>
      </c>
      <c r="P127" s="79" t="s">
        <v>94</v>
      </c>
      <c r="Q127" s="79" t="s">
        <v>94</v>
      </c>
      <c r="R127" s="79" t="s">
        <v>425</v>
      </c>
      <c r="S127" s="79" t="s">
        <v>426</v>
      </c>
      <c r="T127" s="98" t="s">
        <v>427</v>
      </c>
      <c r="U127" s="16">
        <v>45475</v>
      </c>
      <c r="V127" s="65">
        <v>202415000056823</v>
      </c>
      <c r="W127" s="66" t="s">
        <v>63</v>
      </c>
      <c r="X127" s="67" t="s">
        <v>136</v>
      </c>
      <c r="Y127" s="68">
        <v>45489</v>
      </c>
      <c r="Z127" s="69" t="s">
        <v>486</v>
      </c>
      <c r="AA127" s="68">
        <v>45489</v>
      </c>
      <c r="AB127" s="70">
        <v>44533333</v>
      </c>
      <c r="AC127" s="71">
        <f t="shared" si="5"/>
        <v>0</v>
      </c>
      <c r="AD127" s="72">
        <v>913</v>
      </c>
      <c r="AE127" s="16">
        <v>45491</v>
      </c>
      <c r="AF127" s="99">
        <v>44533333</v>
      </c>
      <c r="AG127" s="73">
        <f t="shared" si="6"/>
        <v>0</v>
      </c>
      <c r="AH127" s="103"/>
      <c r="AI127" s="104"/>
      <c r="AJ127" s="21"/>
      <c r="AK127" s="17">
        <f t="shared" si="7"/>
        <v>44533333</v>
      </c>
      <c r="AL127" s="76"/>
      <c r="AM127" s="17">
        <f t="shared" si="8"/>
        <v>0</v>
      </c>
      <c r="AN127" s="17">
        <f t="shared" si="9"/>
        <v>44533333</v>
      </c>
      <c r="AO127" s="19"/>
      <c r="AP127" s="79"/>
      <c r="AQ127" s="79"/>
      <c r="AR127" s="79"/>
    </row>
    <row r="128" spans="1:44" s="78" customFormat="1" ht="15.75" customHeight="1">
      <c r="A128" s="79">
        <v>18</v>
      </c>
      <c r="B128" s="97" t="s">
        <v>487</v>
      </c>
      <c r="C128" s="80" t="s">
        <v>415</v>
      </c>
      <c r="D128" s="80" t="s">
        <v>416</v>
      </c>
      <c r="E128" s="80" t="s">
        <v>417</v>
      </c>
      <c r="F128" s="80" t="s">
        <v>418</v>
      </c>
      <c r="G128" s="80" t="s">
        <v>419</v>
      </c>
      <c r="H128" s="80" t="s">
        <v>230</v>
      </c>
      <c r="I128" s="80" t="s">
        <v>131</v>
      </c>
      <c r="J128" s="80" t="s">
        <v>485</v>
      </c>
      <c r="K128" s="79" t="s">
        <v>58</v>
      </c>
      <c r="L128" s="79">
        <v>81101500</v>
      </c>
      <c r="M128" s="19">
        <v>8000000</v>
      </c>
      <c r="N128" s="79">
        <v>6</v>
      </c>
      <c r="O128" s="19">
        <v>48533333</v>
      </c>
      <c r="P128" s="79" t="s">
        <v>94</v>
      </c>
      <c r="Q128" s="79" t="s">
        <v>94</v>
      </c>
      <c r="R128" s="79" t="s">
        <v>425</v>
      </c>
      <c r="S128" s="79" t="s">
        <v>426</v>
      </c>
      <c r="T128" s="98" t="s">
        <v>427</v>
      </c>
      <c r="U128" s="16">
        <v>45475</v>
      </c>
      <c r="V128" s="65">
        <v>202415000056803</v>
      </c>
      <c r="W128" s="66" t="s">
        <v>63</v>
      </c>
      <c r="X128" s="67" t="s">
        <v>136</v>
      </c>
      <c r="Y128" s="68">
        <v>45489</v>
      </c>
      <c r="Z128" s="69" t="s">
        <v>488</v>
      </c>
      <c r="AA128" s="68">
        <v>45489</v>
      </c>
      <c r="AB128" s="70">
        <v>48533333</v>
      </c>
      <c r="AC128" s="71">
        <f t="shared" si="5"/>
        <v>0</v>
      </c>
      <c r="AD128" s="72">
        <v>942</v>
      </c>
      <c r="AE128" s="16">
        <v>45491</v>
      </c>
      <c r="AF128" s="99">
        <v>48533333</v>
      </c>
      <c r="AG128" s="73">
        <f t="shared" si="6"/>
        <v>0</v>
      </c>
      <c r="AH128" s="103">
        <v>3343</v>
      </c>
      <c r="AI128" s="104">
        <v>45503</v>
      </c>
      <c r="AJ128" s="21">
        <v>44533333</v>
      </c>
      <c r="AK128" s="17">
        <f t="shared" si="7"/>
        <v>4000000</v>
      </c>
      <c r="AL128" s="76"/>
      <c r="AM128" s="17">
        <f t="shared" si="8"/>
        <v>44533333</v>
      </c>
      <c r="AN128" s="17">
        <f t="shared" si="9"/>
        <v>4000000</v>
      </c>
      <c r="AO128" s="19" t="s">
        <v>440</v>
      </c>
      <c r="AP128" s="79">
        <v>517</v>
      </c>
      <c r="AQ128" s="79"/>
      <c r="AR128" s="79"/>
    </row>
    <row r="129" spans="1:44" s="78" customFormat="1" ht="15.75" customHeight="1">
      <c r="A129" s="79">
        <v>19</v>
      </c>
      <c r="B129" s="97" t="s">
        <v>489</v>
      </c>
      <c r="C129" s="80" t="s">
        <v>415</v>
      </c>
      <c r="D129" s="80" t="s">
        <v>416</v>
      </c>
      <c r="E129" s="80" t="s">
        <v>417</v>
      </c>
      <c r="F129" s="80" t="s">
        <v>418</v>
      </c>
      <c r="G129" s="80" t="s">
        <v>419</v>
      </c>
      <c r="H129" s="80" t="s">
        <v>55</v>
      </c>
      <c r="I129" s="80" t="s">
        <v>131</v>
      </c>
      <c r="J129" s="80" t="s">
        <v>490</v>
      </c>
      <c r="K129" s="79" t="s">
        <v>58</v>
      </c>
      <c r="L129" s="79">
        <v>80121704</v>
      </c>
      <c r="M129" s="19">
        <v>8560000</v>
      </c>
      <c r="N129" s="79">
        <v>6</v>
      </c>
      <c r="O129" s="19">
        <v>51930667</v>
      </c>
      <c r="P129" s="79" t="s">
        <v>94</v>
      </c>
      <c r="Q129" s="79" t="s">
        <v>94</v>
      </c>
      <c r="R129" s="79" t="s">
        <v>425</v>
      </c>
      <c r="S129" s="79" t="s">
        <v>426</v>
      </c>
      <c r="T129" s="98" t="s">
        <v>427</v>
      </c>
      <c r="U129" s="16">
        <v>45475</v>
      </c>
      <c r="V129" s="65">
        <v>202415000056803</v>
      </c>
      <c r="W129" s="66" t="s">
        <v>63</v>
      </c>
      <c r="X129" s="67" t="s">
        <v>136</v>
      </c>
      <c r="Y129" s="68">
        <v>45489</v>
      </c>
      <c r="Z129" s="69" t="s">
        <v>491</v>
      </c>
      <c r="AA129" s="68">
        <v>45489</v>
      </c>
      <c r="AB129" s="70">
        <v>51930667</v>
      </c>
      <c r="AC129" s="71">
        <f t="shared" si="5"/>
        <v>0</v>
      </c>
      <c r="AD129" s="72">
        <v>934</v>
      </c>
      <c r="AE129" s="16">
        <v>45491</v>
      </c>
      <c r="AF129" s="99">
        <v>51930667</v>
      </c>
      <c r="AG129" s="73">
        <f t="shared" si="6"/>
        <v>0</v>
      </c>
      <c r="AH129" s="103">
        <v>3287</v>
      </c>
      <c r="AI129" s="104">
        <v>45497</v>
      </c>
      <c r="AJ129" s="21">
        <v>51930667</v>
      </c>
      <c r="AK129" s="17">
        <f t="shared" si="7"/>
        <v>0</v>
      </c>
      <c r="AL129" s="76"/>
      <c r="AM129" s="17">
        <f t="shared" si="8"/>
        <v>51930667</v>
      </c>
      <c r="AN129" s="17">
        <f t="shared" si="9"/>
        <v>0</v>
      </c>
      <c r="AO129" s="19" t="s">
        <v>440</v>
      </c>
      <c r="AP129" s="79">
        <v>476</v>
      </c>
      <c r="AQ129" s="79"/>
      <c r="AR129" s="79"/>
    </row>
    <row r="130" spans="1:44" s="78" customFormat="1" ht="15.75" customHeight="1">
      <c r="A130" s="79">
        <v>20</v>
      </c>
      <c r="B130" s="97" t="s">
        <v>492</v>
      </c>
      <c r="C130" s="80" t="s">
        <v>415</v>
      </c>
      <c r="D130" s="80" t="s">
        <v>416</v>
      </c>
      <c r="E130" s="80" t="s">
        <v>417</v>
      </c>
      <c r="F130" s="80" t="s">
        <v>418</v>
      </c>
      <c r="G130" s="80" t="s">
        <v>419</v>
      </c>
      <c r="H130" s="80" t="s">
        <v>55</v>
      </c>
      <c r="I130" s="80" t="s">
        <v>131</v>
      </c>
      <c r="J130" s="80" t="s">
        <v>493</v>
      </c>
      <c r="K130" s="79" t="s">
        <v>58</v>
      </c>
      <c r="L130" s="79">
        <v>80121704</v>
      </c>
      <c r="M130" s="19">
        <v>14400000</v>
      </c>
      <c r="N130" s="79">
        <v>6</v>
      </c>
      <c r="O130" s="19">
        <v>80160000</v>
      </c>
      <c r="P130" s="79" t="s">
        <v>94</v>
      </c>
      <c r="Q130" s="79" t="s">
        <v>94</v>
      </c>
      <c r="R130" s="79" t="s">
        <v>425</v>
      </c>
      <c r="S130" s="79" t="s">
        <v>426</v>
      </c>
      <c r="T130" s="98" t="s">
        <v>427</v>
      </c>
      <c r="U130" s="16">
        <v>45475</v>
      </c>
      <c r="V130" s="65">
        <v>202415000056803</v>
      </c>
      <c r="W130" s="66" t="s">
        <v>63</v>
      </c>
      <c r="X130" s="67" t="s">
        <v>136</v>
      </c>
      <c r="Y130" s="68">
        <v>45489</v>
      </c>
      <c r="Z130" s="69" t="s">
        <v>494</v>
      </c>
      <c r="AA130" s="68">
        <v>45489</v>
      </c>
      <c r="AB130" s="70">
        <v>80160000</v>
      </c>
      <c r="AC130" s="71">
        <f t="shared" si="5"/>
        <v>0</v>
      </c>
      <c r="AD130" s="72">
        <v>938</v>
      </c>
      <c r="AE130" s="16">
        <v>45491</v>
      </c>
      <c r="AF130" s="99">
        <v>80160000</v>
      </c>
      <c r="AG130" s="73">
        <f t="shared" si="6"/>
        <v>0</v>
      </c>
      <c r="AH130" s="103"/>
      <c r="AI130" s="104"/>
      <c r="AJ130" s="21"/>
      <c r="AK130" s="17">
        <f t="shared" si="7"/>
        <v>80160000</v>
      </c>
      <c r="AL130" s="76"/>
      <c r="AM130" s="17">
        <f t="shared" si="8"/>
        <v>0</v>
      </c>
      <c r="AN130" s="17">
        <f t="shared" si="9"/>
        <v>80160000</v>
      </c>
      <c r="AO130" s="19"/>
      <c r="AP130" s="79"/>
      <c r="AQ130" s="79"/>
      <c r="AR130" s="79"/>
    </row>
    <row r="131" spans="1:44" s="78" customFormat="1" ht="15.75" customHeight="1">
      <c r="A131" s="79">
        <v>21</v>
      </c>
      <c r="B131" s="97" t="s">
        <v>495</v>
      </c>
      <c r="C131" s="80" t="s">
        <v>415</v>
      </c>
      <c r="D131" s="80" t="s">
        <v>416</v>
      </c>
      <c r="E131" s="80" t="s">
        <v>417</v>
      </c>
      <c r="F131" s="80" t="s">
        <v>418</v>
      </c>
      <c r="G131" s="80" t="s">
        <v>419</v>
      </c>
      <c r="H131" s="80" t="s">
        <v>55</v>
      </c>
      <c r="I131" s="80" t="s">
        <v>131</v>
      </c>
      <c r="J131" s="80" t="s">
        <v>496</v>
      </c>
      <c r="K131" s="79" t="s">
        <v>58</v>
      </c>
      <c r="L131" s="79">
        <v>80121704</v>
      </c>
      <c r="M131" s="19">
        <v>8560000</v>
      </c>
      <c r="N131" s="79">
        <v>6</v>
      </c>
      <c r="O131" s="19">
        <v>51930667</v>
      </c>
      <c r="P131" s="79" t="s">
        <v>94</v>
      </c>
      <c r="Q131" s="79" t="s">
        <v>94</v>
      </c>
      <c r="R131" s="79" t="s">
        <v>425</v>
      </c>
      <c r="S131" s="79" t="s">
        <v>426</v>
      </c>
      <c r="T131" s="98" t="s">
        <v>427</v>
      </c>
      <c r="U131" s="16">
        <v>45475</v>
      </c>
      <c r="V131" s="65">
        <v>202415000056803</v>
      </c>
      <c r="W131" s="66" t="s">
        <v>63</v>
      </c>
      <c r="X131" s="67" t="s">
        <v>136</v>
      </c>
      <c r="Y131" s="68">
        <v>45489</v>
      </c>
      <c r="Z131" s="69" t="s">
        <v>497</v>
      </c>
      <c r="AA131" s="68">
        <v>45489</v>
      </c>
      <c r="AB131" s="70">
        <v>51930667</v>
      </c>
      <c r="AC131" s="71">
        <f t="shared" si="5"/>
        <v>0</v>
      </c>
      <c r="AD131" s="72">
        <v>930</v>
      </c>
      <c r="AE131" s="16">
        <v>45491</v>
      </c>
      <c r="AF131" s="99">
        <v>51930667</v>
      </c>
      <c r="AG131" s="73">
        <f t="shared" si="6"/>
        <v>0</v>
      </c>
      <c r="AH131" s="103">
        <v>3280</v>
      </c>
      <c r="AI131" s="104">
        <v>45497</v>
      </c>
      <c r="AJ131" s="21">
        <v>51930667</v>
      </c>
      <c r="AK131" s="17">
        <f t="shared" si="7"/>
        <v>0</v>
      </c>
      <c r="AL131" s="76"/>
      <c r="AM131" s="17">
        <f t="shared" si="8"/>
        <v>51930667</v>
      </c>
      <c r="AN131" s="17">
        <f t="shared" si="9"/>
        <v>0</v>
      </c>
      <c r="AO131" s="19" t="s">
        <v>440</v>
      </c>
      <c r="AP131" s="79">
        <v>484</v>
      </c>
      <c r="AQ131" s="79"/>
      <c r="AR131" s="79"/>
    </row>
    <row r="132" spans="1:44" s="78" customFormat="1" ht="15.75" customHeight="1">
      <c r="A132" s="79">
        <v>22</v>
      </c>
      <c r="B132" s="97" t="s">
        <v>498</v>
      </c>
      <c r="C132" s="80" t="s">
        <v>415</v>
      </c>
      <c r="D132" s="80" t="s">
        <v>416</v>
      </c>
      <c r="E132" s="80" t="s">
        <v>417</v>
      </c>
      <c r="F132" s="80" t="s">
        <v>418</v>
      </c>
      <c r="G132" s="80" t="s">
        <v>419</v>
      </c>
      <c r="H132" s="80" t="s">
        <v>55</v>
      </c>
      <c r="I132" s="80" t="s">
        <v>131</v>
      </c>
      <c r="J132" s="80" t="s">
        <v>499</v>
      </c>
      <c r="K132" s="79" t="s">
        <v>58</v>
      </c>
      <c r="L132" s="79">
        <v>80121704</v>
      </c>
      <c r="M132" s="19">
        <v>12000000</v>
      </c>
      <c r="N132" s="79">
        <v>6</v>
      </c>
      <c r="O132" s="19">
        <v>72800000</v>
      </c>
      <c r="P132" s="79" t="s">
        <v>94</v>
      </c>
      <c r="Q132" s="79" t="s">
        <v>94</v>
      </c>
      <c r="R132" s="79" t="s">
        <v>425</v>
      </c>
      <c r="S132" s="79" t="s">
        <v>426</v>
      </c>
      <c r="T132" s="98" t="s">
        <v>427</v>
      </c>
      <c r="U132" s="16">
        <v>45475</v>
      </c>
      <c r="V132" s="65">
        <v>202415000056823</v>
      </c>
      <c r="W132" s="66" t="s">
        <v>63</v>
      </c>
      <c r="X132" s="67" t="s">
        <v>136</v>
      </c>
      <c r="Y132" s="68">
        <v>45489</v>
      </c>
      <c r="Z132" s="69" t="s">
        <v>500</v>
      </c>
      <c r="AA132" s="68">
        <v>45489</v>
      </c>
      <c r="AB132" s="70">
        <v>72800000</v>
      </c>
      <c r="AC132" s="71">
        <f t="shared" si="5"/>
        <v>0</v>
      </c>
      <c r="AD132" s="72">
        <v>921</v>
      </c>
      <c r="AE132" s="16">
        <v>45491</v>
      </c>
      <c r="AF132" s="99">
        <v>72800000</v>
      </c>
      <c r="AG132" s="73">
        <f t="shared" si="6"/>
        <v>0</v>
      </c>
      <c r="AH132" s="103">
        <v>3279</v>
      </c>
      <c r="AI132" s="104">
        <v>45497</v>
      </c>
      <c r="AJ132" s="21">
        <v>72800000</v>
      </c>
      <c r="AK132" s="17">
        <f t="shared" si="7"/>
        <v>0</v>
      </c>
      <c r="AL132" s="76"/>
      <c r="AM132" s="17">
        <f t="shared" si="8"/>
        <v>72800000</v>
      </c>
      <c r="AN132" s="17">
        <f t="shared" si="9"/>
        <v>0</v>
      </c>
      <c r="AO132" s="19" t="s">
        <v>440</v>
      </c>
      <c r="AP132" s="79">
        <v>481</v>
      </c>
      <c r="AQ132" s="79"/>
      <c r="AR132" s="79"/>
    </row>
    <row r="133" spans="1:44" s="78" customFormat="1" ht="15.75" customHeight="1">
      <c r="A133" s="79">
        <v>23</v>
      </c>
      <c r="B133" s="97" t="s">
        <v>501</v>
      </c>
      <c r="C133" s="80" t="s">
        <v>415</v>
      </c>
      <c r="D133" s="80" t="s">
        <v>416</v>
      </c>
      <c r="E133" s="80" t="s">
        <v>417</v>
      </c>
      <c r="F133" s="80" t="s">
        <v>418</v>
      </c>
      <c r="G133" s="80" t="s">
        <v>419</v>
      </c>
      <c r="H133" s="80" t="s">
        <v>55</v>
      </c>
      <c r="I133" s="80" t="s">
        <v>131</v>
      </c>
      <c r="J133" s="80" t="s">
        <v>502</v>
      </c>
      <c r="K133" s="79" t="s">
        <v>58</v>
      </c>
      <c r="L133" s="79">
        <v>80121704</v>
      </c>
      <c r="M133" s="19">
        <v>10000000</v>
      </c>
      <c r="N133" s="79">
        <v>6</v>
      </c>
      <c r="O133" s="19">
        <v>55666667</v>
      </c>
      <c r="P133" s="79" t="s">
        <v>94</v>
      </c>
      <c r="Q133" s="79" t="s">
        <v>94</v>
      </c>
      <c r="R133" s="79" t="s">
        <v>425</v>
      </c>
      <c r="S133" s="79" t="s">
        <v>426</v>
      </c>
      <c r="T133" s="98" t="s">
        <v>427</v>
      </c>
      <c r="U133" s="16">
        <v>45490</v>
      </c>
      <c r="V133" s="65">
        <v>202415000056823</v>
      </c>
      <c r="W133" s="66" t="s">
        <v>63</v>
      </c>
      <c r="X133" s="67" t="s">
        <v>136</v>
      </c>
      <c r="Y133" s="68">
        <v>45495</v>
      </c>
      <c r="Z133" s="69" t="s">
        <v>503</v>
      </c>
      <c r="AA133" s="68">
        <v>45495</v>
      </c>
      <c r="AB133" s="70">
        <v>55666667</v>
      </c>
      <c r="AC133" s="71">
        <f t="shared" si="5"/>
        <v>0</v>
      </c>
      <c r="AD133" s="72">
        <v>1092</v>
      </c>
      <c r="AE133" s="16">
        <v>45497</v>
      </c>
      <c r="AF133" s="99">
        <v>55666667</v>
      </c>
      <c r="AG133" s="73">
        <f t="shared" si="6"/>
        <v>0</v>
      </c>
      <c r="AH133" s="103"/>
      <c r="AI133" s="104"/>
      <c r="AJ133" s="21"/>
      <c r="AK133" s="17">
        <f t="shared" si="7"/>
        <v>55666667</v>
      </c>
      <c r="AL133" s="76"/>
      <c r="AM133" s="17">
        <f t="shared" si="8"/>
        <v>0</v>
      </c>
      <c r="AN133" s="17">
        <f t="shared" si="9"/>
        <v>55666667</v>
      </c>
      <c r="AO133" s="19"/>
      <c r="AP133" s="79"/>
      <c r="AQ133" s="79"/>
      <c r="AR133" s="79"/>
    </row>
    <row r="134" spans="1:44" s="78" customFormat="1" ht="15.75" customHeight="1">
      <c r="A134" s="79">
        <v>24</v>
      </c>
      <c r="B134" s="97" t="s">
        <v>504</v>
      </c>
      <c r="C134" s="80" t="s">
        <v>415</v>
      </c>
      <c r="D134" s="80" t="s">
        <v>416</v>
      </c>
      <c r="E134" s="80" t="s">
        <v>417</v>
      </c>
      <c r="F134" s="80" t="s">
        <v>418</v>
      </c>
      <c r="G134" s="80" t="s">
        <v>419</v>
      </c>
      <c r="H134" s="80" t="s">
        <v>466</v>
      </c>
      <c r="I134" s="80" t="s">
        <v>131</v>
      </c>
      <c r="J134" s="80" t="s">
        <v>505</v>
      </c>
      <c r="K134" s="79" t="s">
        <v>58</v>
      </c>
      <c r="L134" s="79">
        <v>80141602</v>
      </c>
      <c r="M134" s="19">
        <v>8000000</v>
      </c>
      <c r="N134" s="79" t="s">
        <v>506</v>
      </c>
      <c r="O134" s="19">
        <v>44533333</v>
      </c>
      <c r="P134" s="79" t="s">
        <v>60</v>
      </c>
      <c r="Q134" s="79" t="s">
        <v>60</v>
      </c>
      <c r="R134" s="79" t="s">
        <v>425</v>
      </c>
      <c r="S134" s="79" t="s">
        <v>426</v>
      </c>
      <c r="T134" s="98" t="s">
        <v>427</v>
      </c>
      <c r="U134" s="16">
        <v>45490</v>
      </c>
      <c r="V134" s="65">
        <v>202415000058913</v>
      </c>
      <c r="W134" s="66" t="s">
        <v>63</v>
      </c>
      <c r="X134" s="67" t="s">
        <v>507</v>
      </c>
      <c r="Y134" s="68">
        <v>45496</v>
      </c>
      <c r="Z134" s="69" t="s">
        <v>508</v>
      </c>
      <c r="AA134" s="68">
        <v>45496</v>
      </c>
      <c r="AB134" s="70">
        <v>44533333</v>
      </c>
      <c r="AC134" s="71">
        <f t="shared" si="5"/>
        <v>0</v>
      </c>
      <c r="AD134" s="72">
        <v>1094</v>
      </c>
      <c r="AE134" s="16">
        <v>45497</v>
      </c>
      <c r="AF134" s="99">
        <v>44533333</v>
      </c>
      <c r="AG134" s="73">
        <f t="shared" si="6"/>
        <v>0</v>
      </c>
      <c r="AH134" s="103"/>
      <c r="AI134" s="104"/>
      <c r="AJ134" s="21"/>
      <c r="AK134" s="17">
        <f t="shared" si="7"/>
        <v>44533333</v>
      </c>
      <c r="AL134" s="76"/>
      <c r="AM134" s="17">
        <f t="shared" si="8"/>
        <v>0</v>
      </c>
      <c r="AN134" s="17">
        <f t="shared" si="9"/>
        <v>44533333</v>
      </c>
      <c r="AO134" s="19"/>
      <c r="AP134" s="79"/>
      <c r="AQ134" s="79"/>
      <c r="AR134" s="79" t="s">
        <v>509</v>
      </c>
    </row>
    <row r="135" spans="1:44" s="78" customFormat="1" ht="15.75" customHeight="1">
      <c r="A135" s="79">
        <v>25</v>
      </c>
      <c r="B135" s="97" t="s">
        <v>510</v>
      </c>
      <c r="C135" s="80" t="s">
        <v>415</v>
      </c>
      <c r="D135" s="80" t="s">
        <v>416</v>
      </c>
      <c r="E135" s="80" t="s">
        <v>417</v>
      </c>
      <c r="F135" s="80" t="s">
        <v>418</v>
      </c>
      <c r="G135" s="80" t="s">
        <v>419</v>
      </c>
      <c r="H135" s="80" t="s">
        <v>110</v>
      </c>
      <c r="I135" s="80" t="s">
        <v>131</v>
      </c>
      <c r="J135" s="80" t="s">
        <v>511</v>
      </c>
      <c r="K135" s="79" t="s">
        <v>58</v>
      </c>
      <c r="L135" s="79">
        <v>93141500</v>
      </c>
      <c r="M135" s="19">
        <v>4000000</v>
      </c>
      <c r="N135" s="79">
        <v>6</v>
      </c>
      <c r="O135" s="19">
        <v>24266667</v>
      </c>
      <c r="P135" s="79" t="s">
        <v>94</v>
      </c>
      <c r="Q135" s="79" t="s">
        <v>94</v>
      </c>
      <c r="R135" s="79" t="s">
        <v>425</v>
      </c>
      <c r="S135" s="79" t="s">
        <v>426</v>
      </c>
      <c r="T135" s="98" t="s">
        <v>427</v>
      </c>
      <c r="U135" s="16">
        <v>45475</v>
      </c>
      <c r="V135" s="65">
        <v>202415000056823</v>
      </c>
      <c r="W135" s="66" t="s">
        <v>63</v>
      </c>
      <c r="X135" s="67" t="s">
        <v>136</v>
      </c>
      <c r="Y135" s="68">
        <v>45489</v>
      </c>
      <c r="Z135" s="69" t="s">
        <v>512</v>
      </c>
      <c r="AA135" s="68">
        <v>45489</v>
      </c>
      <c r="AB135" s="70">
        <v>24266667</v>
      </c>
      <c r="AC135" s="71">
        <f t="shared" si="5"/>
        <v>0</v>
      </c>
      <c r="AD135" s="72">
        <v>908</v>
      </c>
      <c r="AE135" s="16">
        <v>45491</v>
      </c>
      <c r="AF135" s="99">
        <v>24266667</v>
      </c>
      <c r="AG135" s="73">
        <f t="shared" si="6"/>
        <v>0</v>
      </c>
      <c r="AH135" s="103"/>
      <c r="AI135" s="104"/>
      <c r="AJ135" s="21"/>
      <c r="AK135" s="17">
        <f t="shared" si="7"/>
        <v>24266667</v>
      </c>
      <c r="AL135" s="76"/>
      <c r="AM135" s="17">
        <f t="shared" si="8"/>
        <v>0</v>
      </c>
      <c r="AN135" s="17">
        <f t="shared" si="9"/>
        <v>24266667</v>
      </c>
      <c r="AO135" s="19"/>
      <c r="AP135" s="79"/>
      <c r="AQ135" s="79"/>
      <c r="AR135" s="79"/>
    </row>
    <row r="136" spans="1:44" s="78" customFormat="1" ht="15.75" customHeight="1">
      <c r="A136" s="79">
        <v>26</v>
      </c>
      <c r="B136" s="97" t="s">
        <v>513</v>
      </c>
      <c r="C136" s="80" t="s">
        <v>415</v>
      </c>
      <c r="D136" s="80" t="s">
        <v>416</v>
      </c>
      <c r="E136" s="80" t="s">
        <v>417</v>
      </c>
      <c r="F136" s="80" t="s">
        <v>418</v>
      </c>
      <c r="G136" s="80" t="s">
        <v>419</v>
      </c>
      <c r="H136" s="80" t="s">
        <v>110</v>
      </c>
      <c r="I136" s="80" t="s">
        <v>131</v>
      </c>
      <c r="J136" s="80" t="s">
        <v>514</v>
      </c>
      <c r="K136" s="79" t="s">
        <v>58</v>
      </c>
      <c r="L136" s="79">
        <v>93141500</v>
      </c>
      <c r="M136" s="19">
        <v>3700000</v>
      </c>
      <c r="N136" s="79">
        <v>6</v>
      </c>
      <c r="O136" s="19">
        <v>20596667</v>
      </c>
      <c r="P136" s="79" t="s">
        <v>94</v>
      </c>
      <c r="Q136" s="79" t="s">
        <v>94</v>
      </c>
      <c r="R136" s="79" t="s">
        <v>425</v>
      </c>
      <c r="S136" s="79" t="s">
        <v>426</v>
      </c>
      <c r="T136" s="98" t="s">
        <v>427</v>
      </c>
      <c r="U136" s="16">
        <v>45475</v>
      </c>
      <c r="V136" s="65">
        <v>202415000056803</v>
      </c>
      <c r="W136" s="66" t="s">
        <v>63</v>
      </c>
      <c r="X136" s="67" t="s">
        <v>136</v>
      </c>
      <c r="Y136" s="68">
        <v>45489</v>
      </c>
      <c r="Z136" s="69" t="s">
        <v>515</v>
      </c>
      <c r="AA136" s="68">
        <v>45489</v>
      </c>
      <c r="AB136" s="70">
        <v>20596667</v>
      </c>
      <c r="AC136" s="71">
        <f t="shared" si="5"/>
        <v>0</v>
      </c>
      <c r="AD136" s="72">
        <v>932</v>
      </c>
      <c r="AE136" s="16">
        <v>45491</v>
      </c>
      <c r="AF136" s="99">
        <v>20596667</v>
      </c>
      <c r="AG136" s="73">
        <f t="shared" si="6"/>
        <v>0</v>
      </c>
      <c r="AH136" s="103"/>
      <c r="AI136" s="104"/>
      <c r="AJ136" s="21"/>
      <c r="AK136" s="17">
        <f t="shared" si="7"/>
        <v>20596667</v>
      </c>
      <c r="AL136" s="76"/>
      <c r="AM136" s="17">
        <f t="shared" si="8"/>
        <v>0</v>
      </c>
      <c r="AN136" s="17">
        <f t="shared" si="9"/>
        <v>20596667</v>
      </c>
      <c r="AO136" s="19"/>
      <c r="AP136" s="79"/>
      <c r="AQ136" s="79"/>
      <c r="AR136" s="79"/>
    </row>
    <row r="137" spans="1:44" s="78" customFormat="1" ht="15.75" customHeight="1">
      <c r="A137" s="79">
        <v>27</v>
      </c>
      <c r="B137" s="97" t="s">
        <v>516</v>
      </c>
      <c r="C137" s="80" t="s">
        <v>415</v>
      </c>
      <c r="D137" s="80" t="s">
        <v>416</v>
      </c>
      <c r="E137" s="80" t="s">
        <v>417</v>
      </c>
      <c r="F137" s="80" t="s">
        <v>418</v>
      </c>
      <c r="G137" s="80" t="s">
        <v>419</v>
      </c>
      <c r="H137" s="80" t="s">
        <v>110</v>
      </c>
      <c r="I137" s="80" t="s">
        <v>131</v>
      </c>
      <c r="J137" s="80" t="s">
        <v>517</v>
      </c>
      <c r="K137" s="79" t="s">
        <v>58</v>
      </c>
      <c r="L137" s="79">
        <v>93141500</v>
      </c>
      <c r="M137" s="19">
        <v>3160000</v>
      </c>
      <c r="N137" s="79">
        <v>6</v>
      </c>
      <c r="O137" s="19">
        <v>19170667</v>
      </c>
      <c r="P137" s="79" t="s">
        <v>94</v>
      </c>
      <c r="Q137" s="79" t="s">
        <v>94</v>
      </c>
      <c r="R137" s="79" t="s">
        <v>425</v>
      </c>
      <c r="S137" s="79" t="s">
        <v>426</v>
      </c>
      <c r="T137" s="98" t="s">
        <v>427</v>
      </c>
      <c r="U137" s="16">
        <v>45475</v>
      </c>
      <c r="V137" s="65">
        <v>202415000056823</v>
      </c>
      <c r="W137" s="66" t="s">
        <v>63</v>
      </c>
      <c r="X137" s="67" t="s">
        <v>136</v>
      </c>
      <c r="Y137" s="68">
        <v>45489</v>
      </c>
      <c r="Z137" s="69" t="s">
        <v>518</v>
      </c>
      <c r="AA137" s="68">
        <v>45489</v>
      </c>
      <c r="AB137" s="70">
        <v>19170667</v>
      </c>
      <c r="AC137" s="71">
        <f t="shared" ref="AC137:AC200" si="10">O137-AB137</f>
        <v>0</v>
      </c>
      <c r="AD137" s="72">
        <v>910</v>
      </c>
      <c r="AE137" s="16">
        <v>45491</v>
      </c>
      <c r="AF137" s="99">
        <v>19170667</v>
      </c>
      <c r="AG137" s="73">
        <f t="shared" ref="AG137:AG200" si="11">AB137-AF137</f>
        <v>0</v>
      </c>
      <c r="AH137" s="103"/>
      <c r="AI137" s="104"/>
      <c r="AJ137" s="21"/>
      <c r="AK137" s="17">
        <f t="shared" ref="AK137:AK200" si="12">AF137-AJ137</f>
        <v>19170667</v>
      </c>
      <c r="AL137" s="76"/>
      <c r="AM137" s="17">
        <f t="shared" ref="AM137:AM200" si="13">AJ137-AL137</f>
        <v>0</v>
      </c>
      <c r="AN137" s="17">
        <f t="shared" ref="AN137:AN200" si="14">O137-AJ137</f>
        <v>19170667</v>
      </c>
      <c r="AO137" s="19"/>
      <c r="AP137" s="79"/>
      <c r="AQ137" s="79"/>
      <c r="AR137" s="79"/>
    </row>
    <row r="138" spans="1:44" s="78" customFormat="1" ht="15.75" customHeight="1">
      <c r="A138" s="79">
        <v>28</v>
      </c>
      <c r="B138" s="97" t="s">
        <v>519</v>
      </c>
      <c r="C138" s="80" t="s">
        <v>415</v>
      </c>
      <c r="D138" s="80" t="s">
        <v>416</v>
      </c>
      <c r="E138" s="80" t="s">
        <v>417</v>
      </c>
      <c r="F138" s="80" t="s">
        <v>418</v>
      </c>
      <c r="G138" s="80" t="s">
        <v>419</v>
      </c>
      <c r="H138" s="80" t="s">
        <v>110</v>
      </c>
      <c r="I138" s="80" t="s">
        <v>131</v>
      </c>
      <c r="J138" s="80" t="s">
        <v>520</v>
      </c>
      <c r="K138" s="79" t="s">
        <v>58</v>
      </c>
      <c r="L138" s="79">
        <v>93141500</v>
      </c>
      <c r="M138" s="19">
        <v>3800000</v>
      </c>
      <c r="N138" s="79">
        <v>6</v>
      </c>
      <c r="O138" s="19">
        <v>23053333</v>
      </c>
      <c r="P138" s="79" t="s">
        <v>94</v>
      </c>
      <c r="Q138" s="79" t="s">
        <v>94</v>
      </c>
      <c r="R138" s="79" t="s">
        <v>425</v>
      </c>
      <c r="S138" s="79" t="s">
        <v>426</v>
      </c>
      <c r="T138" s="98" t="s">
        <v>427</v>
      </c>
      <c r="U138" s="16">
        <v>45475</v>
      </c>
      <c r="V138" s="65">
        <v>202415000056803</v>
      </c>
      <c r="W138" s="66" t="s">
        <v>63</v>
      </c>
      <c r="X138" s="67" t="s">
        <v>136</v>
      </c>
      <c r="Y138" s="68">
        <v>45489</v>
      </c>
      <c r="Z138" s="69" t="s">
        <v>521</v>
      </c>
      <c r="AA138" s="68">
        <v>45489</v>
      </c>
      <c r="AB138" s="70">
        <v>23053333</v>
      </c>
      <c r="AC138" s="71">
        <f t="shared" si="10"/>
        <v>0</v>
      </c>
      <c r="AD138" s="72">
        <v>936</v>
      </c>
      <c r="AE138" s="16">
        <v>45491</v>
      </c>
      <c r="AF138" s="99">
        <v>23053333</v>
      </c>
      <c r="AG138" s="73">
        <f t="shared" si="11"/>
        <v>0</v>
      </c>
      <c r="AH138" s="103"/>
      <c r="AI138" s="104"/>
      <c r="AJ138" s="21"/>
      <c r="AK138" s="17">
        <f t="shared" si="12"/>
        <v>23053333</v>
      </c>
      <c r="AL138" s="76"/>
      <c r="AM138" s="17">
        <f t="shared" si="13"/>
        <v>0</v>
      </c>
      <c r="AN138" s="17">
        <f t="shared" si="14"/>
        <v>23053333</v>
      </c>
      <c r="AO138" s="19"/>
      <c r="AP138" s="79"/>
      <c r="AQ138" s="79"/>
      <c r="AR138" s="79"/>
    </row>
    <row r="139" spans="1:44" s="78" customFormat="1" ht="15.75" customHeight="1">
      <c r="A139" s="79">
        <v>29</v>
      </c>
      <c r="B139" s="97" t="s">
        <v>522</v>
      </c>
      <c r="C139" s="80" t="s">
        <v>415</v>
      </c>
      <c r="D139" s="80" t="s">
        <v>416</v>
      </c>
      <c r="E139" s="80" t="s">
        <v>417</v>
      </c>
      <c r="F139" s="80" t="s">
        <v>418</v>
      </c>
      <c r="G139" s="80" t="s">
        <v>419</v>
      </c>
      <c r="H139" s="80" t="s">
        <v>110</v>
      </c>
      <c r="I139" s="80" t="s">
        <v>131</v>
      </c>
      <c r="J139" s="80" t="s">
        <v>523</v>
      </c>
      <c r="K139" s="79" t="s">
        <v>58</v>
      </c>
      <c r="L139" s="79">
        <v>93141500</v>
      </c>
      <c r="M139" s="19">
        <v>10000000</v>
      </c>
      <c r="N139" s="79">
        <v>6</v>
      </c>
      <c r="O139" s="19">
        <v>60666667</v>
      </c>
      <c r="P139" s="79" t="s">
        <v>94</v>
      </c>
      <c r="Q139" s="79" t="s">
        <v>94</v>
      </c>
      <c r="R139" s="79" t="s">
        <v>425</v>
      </c>
      <c r="S139" s="79" t="s">
        <v>426</v>
      </c>
      <c r="T139" s="98" t="s">
        <v>427</v>
      </c>
      <c r="U139" s="16">
        <v>45475</v>
      </c>
      <c r="V139" s="65">
        <v>202415000056823</v>
      </c>
      <c r="W139" s="66" t="s">
        <v>63</v>
      </c>
      <c r="X139" s="67" t="s">
        <v>136</v>
      </c>
      <c r="Y139" s="68">
        <v>45489</v>
      </c>
      <c r="Z139" s="69" t="s">
        <v>524</v>
      </c>
      <c r="AA139" s="68">
        <v>45489</v>
      </c>
      <c r="AB139" s="70">
        <v>60666667</v>
      </c>
      <c r="AC139" s="71">
        <f t="shared" si="10"/>
        <v>0</v>
      </c>
      <c r="AD139" s="72">
        <v>905</v>
      </c>
      <c r="AE139" s="16">
        <v>45491</v>
      </c>
      <c r="AF139" s="99">
        <v>60666667</v>
      </c>
      <c r="AG139" s="73">
        <f t="shared" si="11"/>
        <v>0</v>
      </c>
      <c r="AH139" s="103">
        <v>3213</v>
      </c>
      <c r="AI139" s="104">
        <v>45495</v>
      </c>
      <c r="AJ139" s="21">
        <v>60666667</v>
      </c>
      <c r="AK139" s="17">
        <f t="shared" si="12"/>
        <v>0</v>
      </c>
      <c r="AL139" s="76"/>
      <c r="AM139" s="17">
        <f t="shared" si="13"/>
        <v>60666667</v>
      </c>
      <c r="AN139" s="17">
        <f t="shared" si="14"/>
        <v>0</v>
      </c>
      <c r="AO139" s="19" t="s">
        <v>440</v>
      </c>
      <c r="AP139" s="79">
        <v>466</v>
      </c>
      <c r="AQ139" s="79"/>
      <c r="AR139" s="79"/>
    </row>
    <row r="140" spans="1:44" s="78" customFormat="1" ht="15.75" customHeight="1">
      <c r="A140" s="79">
        <v>30</v>
      </c>
      <c r="B140" s="97" t="s">
        <v>525</v>
      </c>
      <c r="C140" s="80" t="s">
        <v>415</v>
      </c>
      <c r="D140" s="80" t="s">
        <v>416</v>
      </c>
      <c r="E140" s="80" t="s">
        <v>417</v>
      </c>
      <c r="F140" s="80" t="s">
        <v>418</v>
      </c>
      <c r="G140" s="80" t="s">
        <v>419</v>
      </c>
      <c r="H140" s="80" t="s">
        <v>110</v>
      </c>
      <c r="I140" s="80" t="s">
        <v>131</v>
      </c>
      <c r="J140" s="80" t="s">
        <v>526</v>
      </c>
      <c r="K140" s="79" t="s">
        <v>58</v>
      </c>
      <c r="L140" s="79">
        <v>93141500</v>
      </c>
      <c r="M140" s="19">
        <v>4000000</v>
      </c>
      <c r="N140" s="79">
        <v>6</v>
      </c>
      <c r="O140" s="19">
        <v>24266667</v>
      </c>
      <c r="P140" s="79" t="s">
        <v>94</v>
      </c>
      <c r="Q140" s="79" t="s">
        <v>94</v>
      </c>
      <c r="R140" s="79" t="s">
        <v>425</v>
      </c>
      <c r="S140" s="79" t="s">
        <v>426</v>
      </c>
      <c r="T140" s="98" t="s">
        <v>427</v>
      </c>
      <c r="U140" s="16">
        <v>45475</v>
      </c>
      <c r="V140" s="65">
        <v>202415000056803</v>
      </c>
      <c r="W140" s="66" t="s">
        <v>63</v>
      </c>
      <c r="X140" s="67" t="s">
        <v>136</v>
      </c>
      <c r="Y140" s="68">
        <v>45489</v>
      </c>
      <c r="Z140" s="69" t="s">
        <v>527</v>
      </c>
      <c r="AA140" s="68">
        <v>45489</v>
      </c>
      <c r="AB140" s="70">
        <v>24266667</v>
      </c>
      <c r="AC140" s="71">
        <f t="shared" si="10"/>
        <v>0</v>
      </c>
      <c r="AD140" s="72">
        <v>926</v>
      </c>
      <c r="AE140" s="16">
        <v>45491</v>
      </c>
      <c r="AF140" s="99">
        <v>24266667</v>
      </c>
      <c r="AG140" s="73">
        <f t="shared" si="11"/>
        <v>0</v>
      </c>
      <c r="AH140" s="103"/>
      <c r="AI140" s="104"/>
      <c r="AJ140" s="21"/>
      <c r="AK140" s="17">
        <f t="shared" si="12"/>
        <v>24266667</v>
      </c>
      <c r="AL140" s="76"/>
      <c r="AM140" s="17">
        <f t="shared" si="13"/>
        <v>0</v>
      </c>
      <c r="AN140" s="17">
        <f t="shared" si="14"/>
        <v>24266667</v>
      </c>
      <c r="AO140" s="19"/>
      <c r="AP140" s="79"/>
      <c r="AQ140" s="79"/>
      <c r="AR140" s="79"/>
    </row>
    <row r="141" spans="1:44" s="78" customFormat="1" ht="15.75" customHeight="1">
      <c r="A141" s="79">
        <v>31</v>
      </c>
      <c r="B141" s="97" t="s">
        <v>528</v>
      </c>
      <c r="C141" s="80" t="s">
        <v>415</v>
      </c>
      <c r="D141" s="80" t="s">
        <v>416</v>
      </c>
      <c r="E141" s="80" t="s">
        <v>417</v>
      </c>
      <c r="F141" s="80" t="s">
        <v>418</v>
      </c>
      <c r="G141" s="80" t="s">
        <v>419</v>
      </c>
      <c r="H141" s="80" t="s">
        <v>110</v>
      </c>
      <c r="I141" s="80" t="s">
        <v>131</v>
      </c>
      <c r="J141" s="80" t="s">
        <v>529</v>
      </c>
      <c r="K141" s="79" t="s">
        <v>58</v>
      </c>
      <c r="L141" s="79">
        <v>93141500</v>
      </c>
      <c r="M141" s="19">
        <v>3700000</v>
      </c>
      <c r="N141" s="79">
        <v>6</v>
      </c>
      <c r="O141" s="19">
        <v>20596667</v>
      </c>
      <c r="P141" s="79" t="s">
        <v>94</v>
      </c>
      <c r="Q141" s="79" t="s">
        <v>94</v>
      </c>
      <c r="R141" s="79" t="s">
        <v>425</v>
      </c>
      <c r="S141" s="79" t="s">
        <v>426</v>
      </c>
      <c r="T141" s="98" t="s">
        <v>427</v>
      </c>
      <c r="U141" s="16">
        <v>45475</v>
      </c>
      <c r="V141" s="65">
        <v>202415000056803</v>
      </c>
      <c r="W141" s="66" t="s">
        <v>63</v>
      </c>
      <c r="X141" s="67" t="s">
        <v>136</v>
      </c>
      <c r="Y141" s="68">
        <v>45489</v>
      </c>
      <c r="Z141" s="69" t="s">
        <v>530</v>
      </c>
      <c r="AA141" s="68">
        <v>45489</v>
      </c>
      <c r="AB141" s="70">
        <v>20596667</v>
      </c>
      <c r="AC141" s="71">
        <f t="shared" si="10"/>
        <v>0</v>
      </c>
      <c r="AD141" s="72">
        <v>918</v>
      </c>
      <c r="AE141" s="16">
        <v>45491</v>
      </c>
      <c r="AF141" s="99">
        <v>20596667</v>
      </c>
      <c r="AG141" s="73">
        <f t="shared" si="11"/>
        <v>0</v>
      </c>
      <c r="AH141" s="103"/>
      <c r="AI141" s="104"/>
      <c r="AJ141" s="21"/>
      <c r="AK141" s="17">
        <f t="shared" si="12"/>
        <v>20596667</v>
      </c>
      <c r="AL141" s="76"/>
      <c r="AM141" s="17">
        <f t="shared" si="13"/>
        <v>0</v>
      </c>
      <c r="AN141" s="17">
        <f t="shared" si="14"/>
        <v>20596667</v>
      </c>
      <c r="AO141" s="19"/>
      <c r="AP141" s="79"/>
      <c r="AQ141" s="79"/>
      <c r="AR141" s="79"/>
    </row>
    <row r="142" spans="1:44" s="78" customFormat="1" ht="15.75" customHeight="1">
      <c r="A142" s="79">
        <v>32</v>
      </c>
      <c r="B142" s="97" t="s">
        <v>531</v>
      </c>
      <c r="C142" s="80" t="s">
        <v>415</v>
      </c>
      <c r="D142" s="80" t="s">
        <v>416</v>
      </c>
      <c r="E142" s="80" t="s">
        <v>417</v>
      </c>
      <c r="F142" s="80" t="s">
        <v>418</v>
      </c>
      <c r="G142" s="80" t="s">
        <v>419</v>
      </c>
      <c r="H142" s="80" t="s">
        <v>110</v>
      </c>
      <c r="I142" s="80" t="s">
        <v>131</v>
      </c>
      <c r="J142" s="80" t="s">
        <v>532</v>
      </c>
      <c r="K142" s="79" t="s">
        <v>58</v>
      </c>
      <c r="L142" s="79">
        <v>93141500</v>
      </c>
      <c r="M142" s="19">
        <v>3700000</v>
      </c>
      <c r="N142" s="79">
        <v>6</v>
      </c>
      <c r="O142" s="19">
        <v>20596667</v>
      </c>
      <c r="P142" s="79" t="s">
        <v>94</v>
      </c>
      <c r="Q142" s="79" t="s">
        <v>94</v>
      </c>
      <c r="R142" s="79" t="s">
        <v>425</v>
      </c>
      <c r="S142" s="79" t="s">
        <v>426</v>
      </c>
      <c r="T142" s="98" t="s">
        <v>427</v>
      </c>
      <c r="U142" s="16">
        <v>45475</v>
      </c>
      <c r="V142" s="65">
        <v>202415000056823</v>
      </c>
      <c r="W142" s="66" t="s">
        <v>63</v>
      </c>
      <c r="X142" s="67" t="s">
        <v>136</v>
      </c>
      <c r="Y142" s="68">
        <v>45489</v>
      </c>
      <c r="Z142" s="69" t="s">
        <v>533</v>
      </c>
      <c r="AA142" s="68">
        <v>45489</v>
      </c>
      <c r="AB142" s="70">
        <v>20596667</v>
      </c>
      <c r="AC142" s="71">
        <f t="shared" si="10"/>
        <v>0</v>
      </c>
      <c r="AD142" s="72">
        <v>903</v>
      </c>
      <c r="AE142" s="16">
        <v>45490</v>
      </c>
      <c r="AF142" s="99">
        <v>20596667</v>
      </c>
      <c r="AG142" s="73">
        <f t="shared" si="11"/>
        <v>0</v>
      </c>
      <c r="AH142" s="103"/>
      <c r="AI142" s="104"/>
      <c r="AJ142" s="21"/>
      <c r="AK142" s="17">
        <f t="shared" si="12"/>
        <v>20596667</v>
      </c>
      <c r="AL142" s="76"/>
      <c r="AM142" s="17">
        <f t="shared" si="13"/>
        <v>0</v>
      </c>
      <c r="AN142" s="17">
        <f t="shared" si="14"/>
        <v>20596667</v>
      </c>
      <c r="AO142" s="19"/>
      <c r="AP142" s="79"/>
      <c r="AQ142" s="79"/>
      <c r="AR142" s="79"/>
    </row>
    <row r="143" spans="1:44" s="78" customFormat="1" ht="15.75" customHeight="1">
      <c r="A143" s="79">
        <v>33</v>
      </c>
      <c r="B143" s="97" t="s">
        <v>534</v>
      </c>
      <c r="C143" s="80" t="s">
        <v>415</v>
      </c>
      <c r="D143" s="80" t="s">
        <v>416</v>
      </c>
      <c r="E143" s="80" t="s">
        <v>417</v>
      </c>
      <c r="F143" s="80" t="s">
        <v>418</v>
      </c>
      <c r="G143" s="80" t="s">
        <v>419</v>
      </c>
      <c r="H143" s="80" t="s">
        <v>110</v>
      </c>
      <c r="I143" s="80" t="s">
        <v>131</v>
      </c>
      <c r="J143" s="80" t="s">
        <v>526</v>
      </c>
      <c r="K143" s="79" t="s">
        <v>58</v>
      </c>
      <c r="L143" s="79">
        <v>93141500</v>
      </c>
      <c r="M143" s="19">
        <v>4000000</v>
      </c>
      <c r="N143" s="79">
        <v>6</v>
      </c>
      <c r="O143" s="19">
        <v>24266667</v>
      </c>
      <c r="P143" s="79" t="s">
        <v>94</v>
      </c>
      <c r="Q143" s="79" t="s">
        <v>94</v>
      </c>
      <c r="R143" s="79" t="s">
        <v>425</v>
      </c>
      <c r="S143" s="79" t="s">
        <v>426</v>
      </c>
      <c r="T143" s="98" t="s">
        <v>427</v>
      </c>
      <c r="U143" s="16">
        <v>45475</v>
      </c>
      <c r="V143" s="65">
        <v>202415000056823</v>
      </c>
      <c r="W143" s="66" t="s">
        <v>63</v>
      </c>
      <c r="X143" s="67" t="s">
        <v>136</v>
      </c>
      <c r="Y143" s="68">
        <v>45489</v>
      </c>
      <c r="Z143" s="69" t="s">
        <v>535</v>
      </c>
      <c r="AA143" s="68">
        <v>45489</v>
      </c>
      <c r="AB143" s="70">
        <v>24266667</v>
      </c>
      <c r="AC143" s="71">
        <f t="shared" si="10"/>
        <v>0</v>
      </c>
      <c r="AD143" s="72">
        <v>898</v>
      </c>
      <c r="AE143" s="16">
        <v>45491</v>
      </c>
      <c r="AF143" s="99">
        <v>24266667</v>
      </c>
      <c r="AG143" s="73">
        <f t="shared" si="11"/>
        <v>0</v>
      </c>
      <c r="AH143" s="103"/>
      <c r="AI143" s="104"/>
      <c r="AJ143" s="21"/>
      <c r="AK143" s="17">
        <f t="shared" si="12"/>
        <v>24266667</v>
      </c>
      <c r="AL143" s="76"/>
      <c r="AM143" s="17">
        <f t="shared" si="13"/>
        <v>0</v>
      </c>
      <c r="AN143" s="17">
        <f t="shared" si="14"/>
        <v>24266667</v>
      </c>
      <c r="AO143" s="19"/>
      <c r="AP143" s="79"/>
      <c r="AQ143" s="79"/>
      <c r="AR143" s="79"/>
    </row>
    <row r="144" spans="1:44" s="78" customFormat="1" ht="15.75" customHeight="1">
      <c r="A144" s="79">
        <v>34</v>
      </c>
      <c r="B144" s="97" t="s">
        <v>536</v>
      </c>
      <c r="C144" s="80" t="s">
        <v>415</v>
      </c>
      <c r="D144" s="80" t="s">
        <v>416</v>
      </c>
      <c r="E144" s="80" t="s">
        <v>417</v>
      </c>
      <c r="F144" s="80" t="s">
        <v>418</v>
      </c>
      <c r="G144" s="80" t="s">
        <v>419</v>
      </c>
      <c r="H144" s="80" t="s">
        <v>537</v>
      </c>
      <c r="I144" s="80" t="s">
        <v>131</v>
      </c>
      <c r="J144" s="80" t="s">
        <v>538</v>
      </c>
      <c r="K144" s="79" t="s">
        <v>58</v>
      </c>
      <c r="L144" s="79">
        <v>77101700</v>
      </c>
      <c r="M144" s="19">
        <v>6500000</v>
      </c>
      <c r="N144" s="79">
        <v>6</v>
      </c>
      <c r="O144" s="19">
        <v>39433333</v>
      </c>
      <c r="P144" s="79" t="s">
        <v>94</v>
      </c>
      <c r="Q144" s="79" t="s">
        <v>94</v>
      </c>
      <c r="R144" s="79" t="s">
        <v>425</v>
      </c>
      <c r="S144" s="79" t="s">
        <v>426</v>
      </c>
      <c r="T144" s="98" t="s">
        <v>427</v>
      </c>
      <c r="U144" s="16">
        <v>45475</v>
      </c>
      <c r="V144" s="65">
        <v>202415000056823</v>
      </c>
      <c r="W144" s="66" t="s">
        <v>63</v>
      </c>
      <c r="X144" s="67" t="s">
        <v>136</v>
      </c>
      <c r="Y144" s="68">
        <v>45489</v>
      </c>
      <c r="Z144" s="69" t="s">
        <v>539</v>
      </c>
      <c r="AA144" s="68">
        <v>45489</v>
      </c>
      <c r="AB144" s="70">
        <v>39433333</v>
      </c>
      <c r="AC144" s="71">
        <f t="shared" si="10"/>
        <v>0</v>
      </c>
      <c r="AD144" s="72">
        <v>900</v>
      </c>
      <c r="AE144" s="16">
        <v>45491</v>
      </c>
      <c r="AF144" s="99">
        <v>39433333</v>
      </c>
      <c r="AG144" s="73">
        <f t="shared" si="11"/>
        <v>0</v>
      </c>
      <c r="AH144" s="103">
        <v>3313</v>
      </c>
      <c r="AI144" s="104">
        <v>45500</v>
      </c>
      <c r="AJ144" s="21">
        <v>39433333</v>
      </c>
      <c r="AK144" s="17">
        <f t="shared" si="12"/>
        <v>0</v>
      </c>
      <c r="AL144" s="76"/>
      <c r="AM144" s="17">
        <f t="shared" si="13"/>
        <v>39433333</v>
      </c>
      <c r="AN144" s="17">
        <f t="shared" si="14"/>
        <v>0</v>
      </c>
      <c r="AO144" s="19" t="s">
        <v>440</v>
      </c>
      <c r="AP144" s="79">
        <v>516</v>
      </c>
      <c r="AQ144" s="79"/>
      <c r="AR144" s="79"/>
    </row>
    <row r="145" spans="1:44" s="78" customFormat="1" ht="15.75" customHeight="1">
      <c r="A145" s="79">
        <v>35</v>
      </c>
      <c r="B145" s="97" t="s">
        <v>540</v>
      </c>
      <c r="C145" s="80" t="s">
        <v>415</v>
      </c>
      <c r="D145" s="80" t="s">
        <v>416</v>
      </c>
      <c r="E145" s="80" t="s">
        <v>417</v>
      </c>
      <c r="F145" s="80" t="s">
        <v>418</v>
      </c>
      <c r="G145" s="80" t="s">
        <v>419</v>
      </c>
      <c r="H145" s="80" t="s">
        <v>537</v>
      </c>
      <c r="I145" s="80" t="s">
        <v>131</v>
      </c>
      <c r="J145" s="80" t="s">
        <v>538</v>
      </c>
      <c r="K145" s="79" t="s">
        <v>58</v>
      </c>
      <c r="L145" s="79">
        <v>77101700</v>
      </c>
      <c r="M145" s="19">
        <v>6500000</v>
      </c>
      <c r="N145" s="79">
        <v>6</v>
      </c>
      <c r="O145" s="19">
        <v>39433333</v>
      </c>
      <c r="P145" s="79" t="s">
        <v>94</v>
      </c>
      <c r="Q145" s="79" t="s">
        <v>94</v>
      </c>
      <c r="R145" s="79" t="s">
        <v>425</v>
      </c>
      <c r="S145" s="79" t="s">
        <v>426</v>
      </c>
      <c r="T145" s="98" t="s">
        <v>427</v>
      </c>
      <c r="U145" s="16">
        <v>45475</v>
      </c>
      <c r="V145" s="65">
        <v>202415000056823</v>
      </c>
      <c r="W145" s="66" t="s">
        <v>63</v>
      </c>
      <c r="X145" s="67" t="s">
        <v>136</v>
      </c>
      <c r="Y145" s="68">
        <v>45489</v>
      </c>
      <c r="Z145" s="69" t="s">
        <v>541</v>
      </c>
      <c r="AA145" s="68">
        <v>45489</v>
      </c>
      <c r="AB145" s="70">
        <v>39433333</v>
      </c>
      <c r="AC145" s="71">
        <f t="shared" si="10"/>
        <v>0</v>
      </c>
      <c r="AD145" s="72">
        <v>896</v>
      </c>
      <c r="AE145" s="16">
        <v>45490</v>
      </c>
      <c r="AF145" s="99">
        <v>39433333</v>
      </c>
      <c r="AG145" s="73">
        <f t="shared" si="11"/>
        <v>0</v>
      </c>
      <c r="AH145" s="103">
        <v>3347</v>
      </c>
      <c r="AI145" s="104">
        <v>45503</v>
      </c>
      <c r="AJ145" s="21">
        <v>39433333</v>
      </c>
      <c r="AK145" s="17">
        <f t="shared" si="12"/>
        <v>0</v>
      </c>
      <c r="AL145" s="76"/>
      <c r="AM145" s="17">
        <f t="shared" si="13"/>
        <v>39433333</v>
      </c>
      <c r="AN145" s="17">
        <f t="shared" si="14"/>
        <v>0</v>
      </c>
      <c r="AO145" s="19" t="s">
        <v>440</v>
      </c>
      <c r="AP145" s="79">
        <v>512</v>
      </c>
      <c r="AQ145" s="79"/>
      <c r="AR145" s="79"/>
    </row>
    <row r="146" spans="1:44" s="78" customFormat="1" ht="15.75" customHeight="1">
      <c r="A146" s="79">
        <v>36</v>
      </c>
      <c r="B146" s="97" t="s">
        <v>542</v>
      </c>
      <c r="C146" s="80" t="s">
        <v>415</v>
      </c>
      <c r="D146" s="80" t="s">
        <v>416</v>
      </c>
      <c r="E146" s="80" t="s">
        <v>417</v>
      </c>
      <c r="F146" s="80" t="s">
        <v>418</v>
      </c>
      <c r="G146" s="80" t="s">
        <v>419</v>
      </c>
      <c r="H146" s="80" t="s">
        <v>537</v>
      </c>
      <c r="I146" s="80" t="s">
        <v>131</v>
      </c>
      <c r="J146" s="80" t="s">
        <v>543</v>
      </c>
      <c r="K146" s="79" t="s">
        <v>58</v>
      </c>
      <c r="L146" s="79">
        <v>77101700</v>
      </c>
      <c r="M146" s="19">
        <v>6750000</v>
      </c>
      <c r="N146" s="79">
        <v>6</v>
      </c>
      <c r="O146" s="19">
        <v>40950000</v>
      </c>
      <c r="P146" s="79" t="s">
        <v>94</v>
      </c>
      <c r="Q146" s="79" t="s">
        <v>94</v>
      </c>
      <c r="R146" s="79" t="s">
        <v>425</v>
      </c>
      <c r="S146" s="79" t="s">
        <v>426</v>
      </c>
      <c r="T146" s="98" t="s">
        <v>427</v>
      </c>
      <c r="U146" s="16">
        <v>45489</v>
      </c>
      <c r="V146" s="65">
        <v>202415000058723</v>
      </c>
      <c r="W146" s="66" t="s">
        <v>63</v>
      </c>
      <c r="X146" s="67" t="s">
        <v>136</v>
      </c>
      <c r="Y146" s="68">
        <v>45489</v>
      </c>
      <c r="Z146" s="69" t="s">
        <v>544</v>
      </c>
      <c r="AA146" s="68">
        <v>45489</v>
      </c>
      <c r="AB146" s="70">
        <v>40950000</v>
      </c>
      <c r="AC146" s="71">
        <f t="shared" si="10"/>
        <v>0</v>
      </c>
      <c r="AD146" s="72">
        <v>970</v>
      </c>
      <c r="AE146" s="16">
        <v>45492</v>
      </c>
      <c r="AF146" s="99">
        <v>40950000</v>
      </c>
      <c r="AG146" s="73">
        <f t="shared" si="11"/>
        <v>0</v>
      </c>
      <c r="AH146" s="103"/>
      <c r="AI146" s="104"/>
      <c r="AJ146" s="21"/>
      <c r="AK146" s="17">
        <f t="shared" si="12"/>
        <v>40950000</v>
      </c>
      <c r="AL146" s="76"/>
      <c r="AM146" s="17">
        <f t="shared" si="13"/>
        <v>0</v>
      </c>
      <c r="AN146" s="17">
        <f t="shared" si="14"/>
        <v>40950000</v>
      </c>
      <c r="AO146" s="19"/>
      <c r="AP146" s="79"/>
      <c r="AQ146" s="79"/>
      <c r="AR146" s="79"/>
    </row>
    <row r="147" spans="1:44" s="78" customFormat="1" ht="15.75" customHeight="1">
      <c r="A147" s="79">
        <v>37</v>
      </c>
      <c r="B147" s="97" t="s">
        <v>545</v>
      </c>
      <c r="C147" s="80" t="s">
        <v>415</v>
      </c>
      <c r="D147" s="80" t="s">
        <v>416</v>
      </c>
      <c r="E147" s="80" t="s">
        <v>417</v>
      </c>
      <c r="F147" s="80" t="s">
        <v>418</v>
      </c>
      <c r="G147" s="80" t="s">
        <v>419</v>
      </c>
      <c r="H147" s="80" t="s">
        <v>481</v>
      </c>
      <c r="I147" s="80" t="s">
        <v>131</v>
      </c>
      <c r="J147" s="80" t="s">
        <v>546</v>
      </c>
      <c r="K147" s="79" t="s">
        <v>58</v>
      </c>
      <c r="L147" s="79">
        <v>81101500</v>
      </c>
      <c r="M147" s="19">
        <v>7500000</v>
      </c>
      <c r="N147" s="79">
        <v>6</v>
      </c>
      <c r="O147" s="19">
        <v>45500000</v>
      </c>
      <c r="P147" s="79" t="s">
        <v>94</v>
      </c>
      <c r="Q147" s="79" t="s">
        <v>94</v>
      </c>
      <c r="R147" s="79" t="s">
        <v>425</v>
      </c>
      <c r="S147" s="79" t="s">
        <v>426</v>
      </c>
      <c r="T147" s="98" t="s">
        <v>427</v>
      </c>
      <c r="U147" s="16">
        <v>45475</v>
      </c>
      <c r="V147" s="65">
        <v>202415000056823</v>
      </c>
      <c r="W147" s="66" t="s">
        <v>63</v>
      </c>
      <c r="X147" s="67" t="s">
        <v>136</v>
      </c>
      <c r="Y147" s="68">
        <v>45489</v>
      </c>
      <c r="Z147" s="69" t="s">
        <v>547</v>
      </c>
      <c r="AA147" s="68">
        <v>45489</v>
      </c>
      <c r="AB147" s="70">
        <v>45500000</v>
      </c>
      <c r="AC147" s="71">
        <f t="shared" si="10"/>
        <v>0</v>
      </c>
      <c r="AD147" s="72">
        <v>894</v>
      </c>
      <c r="AE147" s="16">
        <v>45490</v>
      </c>
      <c r="AF147" s="99">
        <v>45500000</v>
      </c>
      <c r="AG147" s="73">
        <f t="shared" si="11"/>
        <v>0</v>
      </c>
      <c r="AH147" s="103">
        <v>3345</v>
      </c>
      <c r="AI147" s="104">
        <v>45503</v>
      </c>
      <c r="AJ147" s="21">
        <v>45500000</v>
      </c>
      <c r="AK147" s="17">
        <f t="shared" si="12"/>
        <v>0</v>
      </c>
      <c r="AL147" s="76"/>
      <c r="AM147" s="17">
        <f t="shared" si="13"/>
        <v>45500000</v>
      </c>
      <c r="AN147" s="17">
        <f t="shared" si="14"/>
        <v>0</v>
      </c>
      <c r="AO147" s="19" t="s">
        <v>440</v>
      </c>
      <c r="AP147" s="79">
        <v>515</v>
      </c>
      <c r="AQ147" s="79"/>
      <c r="AR147" s="79"/>
    </row>
    <row r="148" spans="1:44" s="78" customFormat="1" ht="15.75" customHeight="1">
      <c r="A148" s="79">
        <v>38</v>
      </c>
      <c r="B148" s="97" t="s">
        <v>548</v>
      </c>
      <c r="C148" s="80" t="s">
        <v>415</v>
      </c>
      <c r="D148" s="80" t="s">
        <v>416</v>
      </c>
      <c r="E148" s="80" t="s">
        <v>417</v>
      </c>
      <c r="F148" s="80" t="s">
        <v>418</v>
      </c>
      <c r="G148" s="80" t="s">
        <v>419</v>
      </c>
      <c r="H148" s="80" t="s">
        <v>481</v>
      </c>
      <c r="I148" s="80" t="s">
        <v>131</v>
      </c>
      <c r="J148" s="80" t="s">
        <v>549</v>
      </c>
      <c r="K148" s="79" t="s">
        <v>58</v>
      </c>
      <c r="L148" s="79">
        <v>81101500</v>
      </c>
      <c r="M148" s="19">
        <v>4300000</v>
      </c>
      <c r="N148" s="79">
        <v>6</v>
      </c>
      <c r="O148" s="19">
        <v>26086667</v>
      </c>
      <c r="P148" s="79" t="s">
        <v>94</v>
      </c>
      <c r="Q148" s="79" t="s">
        <v>94</v>
      </c>
      <c r="R148" s="79" t="s">
        <v>425</v>
      </c>
      <c r="S148" s="79" t="s">
        <v>426</v>
      </c>
      <c r="T148" s="98" t="s">
        <v>427</v>
      </c>
      <c r="U148" s="16">
        <v>45475</v>
      </c>
      <c r="V148" s="65">
        <v>202415000056803</v>
      </c>
      <c r="W148" s="66" t="s">
        <v>63</v>
      </c>
      <c r="X148" s="67" t="s">
        <v>136</v>
      </c>
      <c r="Y148" s="68">
        <v>45489</v>
      </c>
      <c r="Z148" s="69" t="s">
        <v>550</v>
      </c>
      <c r="AA148" s="68">
        <v>45489</v>
      </c>
      <c r="AB148" s="70">
        <v>26086667</v>
      </c>
      <c r="AC148" s="71">
        <f t="shared" si="10"/>
        <v>0</v>
      </c>
      <c r="AD148" s="72">
        <v>920</v>
      </c>
      <c r="AE148" s="16">
        <v>45491</v>
      </c>
      <c r="AF148" s="99">
        <v>26086667</v>
      </c>
      <c r="AG148" s="73">
        <f t="shared" si="11"/>
        <v>0</v>
      </c>
      <c r="AH148" s="103">
        <v>3273</v>
      </c>
      <c r="AI148" s="104">
        <v>45497</v>
      </c>
      <c r="AJ148" s="21">
        <v>26086667</v>
      </c>
      <c r="AK148" s="17">
        <f t="shared" si="12"/>
        <v>0</v>
      </c>
      <c r="AL148" s="76"/>
      <c r="AM148" s="17">
        <f t="shared" si="13"/>
        <v>26086667</v>
      </c>
      <c r="AN148" s="17">
        <f t="shared" si="14"/>
        <v>0</v>
      </c>
      <c r="AO148" s="19" t="s">
        <v>440</v>
      </c>
      <c r="AP148" s="79">
        <v>478</v>
      </c>
      <c r="AQ148" s="79"/>
      <c r="AR148" s="79"/>
    </row>
    <row r="149" spans="1:44" s="78" customFormat="1" ht="15.75" customHeight="1">
      <c r="A149" s="79">
        <v>39</v>
      </c>
      <c r="B149" s="97" t="s">
        <v>551</v>
      </c>
      <c r="C149" s="80" t="s">
        <v>415</v>
      </c>
      <c r="D149" s="80" t="s">
        <v>416</v>
      </c>
      <c r="E149" s="80" t="s">
        <v>417</v>
      </c>
      <c r="F149" s="80" t="s">
        <v>418</v>
      </c>
      <c r="G149" s="80" t="s">
        <v>419</v>
      </c>
      <c r="H149" s="80" t="s">
        <v>230</v>
      </c>
      <c r="I149" s="80" t="s">
        <v>131</v>
      </c>
      <c r="J149" s="80" t="s">
        <v>552</v>
      </c>
      <c r="K149" s="79" t="s">
        <v>58</v>
      </c>
      <c r="L149" s="79">
        <v>81101500</v>
      </c>
      <c r="M149" s="19">
        <v>9500000</v>
      </c>
      <c r="N149" s="79">
        <v>6</v>
      </c>
      <c r="O149" s="19">
        <v>57633333</v>
      </c>
      <c r="P149" s="79" t="s">
        <v>94</v>
      </c>
      <c r="Q149" s="79" t="s">
        <v>94</v>
      </c>
      <c r="R149" s="79" t="s">
        <v>425</v>
      </c>
      <c r="S149" s="79" t="s">
        <v>426</v>
      </c>
      <c r="T149" s="98" t="s">
        <v>427</v>
      </c>
      <c r="U149" s="16">
        <v>45475</v>
      </c>
      <c r="V149" s="65">
        <v>202415000056803</v>
      </c>
      <c r="W149" s="66" t="s">
        <v>63</v>
      </c>
      <c r="X149" s="67" t="s">
        <v>136</v>
      </c>
      <c r="Y149" s="68">
        <v>45489</v>
      </c>
      <c r="Z149" s="69" t="s">
        <v>553</v>
      </c>
      <c r="AA149" s="68">
        <v>45489</v>
      </c>
      <c r="AB149" s="70">
        <v>57633333</v>
      </c>
      <c r="AC149" s="71">
        <f t="shared" si="10"/>
        <v>0</v>
      </c>
      <c r="AD149" s="72">
        <v>924</v>
      </c>
      <c r="AE149" s="16">
        <v>45491</v>
      </c>
      <c r="AF149" s="99">
        <v>57633333</v>
      </c>
      <c r="AG149" s="73">
        <f t="shared" si="11"/>
        <v>0</v>
      </c>
      <c r="AH149" s="103"/>
      <c r="AI149" s="104"/>
      <c r="AJ149" s="21"/>
      <c r="AK149" s="17">
        <f t="shared" si="12"/>
        <v>57633333</v>
      </c>
      <c r="AL149" s="76"/>
      <c r="AM149" s="17">
        <f t="shared" si="13"/>
        <v>0</v>
      </c>
      <c r="AN149" s="17">
        <f t="shared" si="14"/>
        <v>57633333</v>
      </c>
      <c r="AO149" s="19"/>
      <c r="AP149" s="79"/>
      <c r="AQ149" s="79"/>
      <c r="AR149" s="79"/>
    </row>
    <row r="150" spans="1:44" s="78" customFormat="1" ht="15.75" customHeight="1">
      <c r="A150" s="79">
        <v>40</v>
      </c>
      <c r="B150" s="97" t="s">
        <v>554</v>
      </c>
      <c r="C150" s="80" t="s">
        <v>415</v>
      </c>
      <c r="D150" s="80" t="s">
        <v>416</v>
      </c>
      <c r="E150" s="80" t="s">
        <v>417</v>
      </c>
      <c r="F150" s="80" t="s">
        <v>418</v>
      </c>
      <c r="G150" s="80" t="s">
        <v>419</v>
      </c>
      <c r="H150" s="80" t="s">
        <v>481</v>
      </c>
      <c r="I150" s="80" t="s">
        <v>131</v>
      </c>
      <c r="J150" s="80" t="s">
        <v>555</v>
      </c>
      <c r="K150" s="79" t="s">
        <v>58</v>
      </c>
      <c r="L150" s="79">
        <v>81101500</v>
      </c>
      <c r="M150" s="19">
        <v>6500000</v>
      </c>
      <c r="N150" s="79">
        <v>6</v>
      </c>
      <c r="O150" s="19">
        <v>39433333</v>
      </c>
      <c r="P150" s="79" t="s">
        <v>94</v>
      </c>
      <c r="Q150" s="79" t="s">
        <v>94</v>
      </c>
      <c r="R150" s="79" t="s">
        <v>425</v>
      </c>
      <c r="S150" s="79" t="s">
        <v>426</v>
      </c>
      <c r="T150" s="98" t="s">
        <v>427</v>
      </c>
      <c r="U150" s="16">
        <v>45475</v>
      </c>
      <c r="V150" s="65">
        <v>202415000056823</v>
      </c>
      <c r="W150" s="66" t="s">
        <v>63</v>
      </c>
      <c r="X150" s="67" t="s">
        <v>136</v>
      </c>
      <c r="Y150" s="68">
        <v>45489</v>
      </c>
      <c r="Z150" s="69" t="s">
        <v>556</v>
      </c>
      <c r="AA150" s="68">
        <v>45489</v>
      </c>
      <c r="AB150" s="70">
        <v>39433333</v>
      </c>
      <c r="AC150" s="71">
        <f t="shared" si="10"/>
        <v>0</v>
      </c>
      <c r="AD150" s="72">
        <v>892</v>
      </c>
      <c r="AE150" s="16">
        <v>45490</v>
      </c>
      <c r="AF150" s="99">
        <v>39433333</v>
      </c>
      <c r="AG150" s="73">
        <f t="shared" si="11"/>
        <v>0</v>
      </c>
      <c r="AH150" s="103"/>
      <c r="AI150" s="104"/>
      <c r="AJ150" s="21"/>
      <c r="AK150" s="17">
        <f t="shared" si="12"/>
        <v>39433333</v>
      </c>
      <c r="AL150" s="76"/>
      <c r="AM150" s="17">
        <f t="shared" si="13"/>
        <v>0</v>
      </c>
      <c r="AN150" s="17">
        <f t="shared" si="14"/>
        <v>39433333</v>
      </c>
      <c r="AO150" s="19"/>
      <c r="AP150" s="79"/>
      <c r="AQ150" s="79"/>
      <c r="AR150" s="79"/>
    </row>
    <row r="151" spans="1:44" s="78" customFormat="1" ht="15.75" customHeight="1">
      <c r="A151" s="79">
        <v>41</v>
      </c>
      <c r="B151" s="97" t="s">
        <v>557</v>
      </c>
      <c r="C151" s="80" t="s">
        <v>415</v>
      </c>
      <c r="D151" s="80" t="s">
        <v>416</v>
      </c>
      <c r="E151" s="80" t="s">
        <v>417</v>
      </c>
      <c r="F151" s="80" t="s">
        <v>418</v>
      </c>
      <c r="G151" s="80" t="s">
        <v>419</v>
      </c>
      <c r="H151" s="80" t="s">
        <v>230</v>
      </c>
      <c r="I151" s="80" t="s">
        <v>131</v>
      </c>
      <c r="J151" s="80" t="s">
        <v>558</v>
      </c>
      <c r="K151" s="79" t="s">
        <v>58</v>
      </c>
      <c r="L151" s="79">
        <v>81101500</v>
      </c>
      <c r="M151" s="19">
        <v>4300000</v>
      </c>
      <c r="N151" s="79">
        <v>6</v>
      </c>
      <c r="O151" s="19">
        <v>26086667</v>
      </c>
      <c r="P151" s="79" t="s">
        <v>94</v>
      </c>
      <c r="Q151" s="79" t="s">
        <v>94</v>
      </c>
      <c r="R151" s="79" t="s">
        <v>425</v>
      </c>
      <c r="S151" s="79" t="s">
        <v>426</v>
      </c>
      <c r="T151" s="98" t="s">
        <v>427</v>
      </c>
      <c r="U151" s="16">
        <v>45489</v>
      </c>
      <c r="V151" s="65">
        <v>202415000058723</v>
      </c>
      <c r="W151" s="66" t="s">
        <v>63</v>
      </c>
      <c r="X151" s="67" t="s">
        <v>136</v>
      </c>
      <c r="Y151" s="68">
        <v>45489</v>
      </c>
      <c r="Z151" s="69" t="s">
        <v>559</v>
      </c>
      <c r="AA151" s="68">
        <v>45489</v>
      </c>
      <c r="AB151" s="70">
        <v>26086667</v>
      </c>
      <c r="AC151" s="71">
        <f t="shared" si="10"/>
        <v>0</v>
      </c>
      <c r="AD151" s="72">
        <v>1019</v>
      </c>
      <c r="AE151" s="16">
        <v>45492</v>
      </c>
      <c r="AF151" s="99">
        <v>26086667</v>
      </c>
      <c r="AG151" s="73">
        <f t="shared" si="11"/>
        <v>0</v>
      </c>
      <c r="AH151" s="103">
        <v>3285</v>
      </c>
      <c r="AI151" s="104">
        <v>45497</v>
      </c>
      <c r="AJ151" s="21">
        <v>26086667</v>
      </c>
      <c r="AK151" s="17">
        <f t="shared" si="12"/>
        <v>0</v>
      </c>
      <c r="AL151" s="76"/>
      <c r="AM151" s="17">
        <f t="shared" si="13"/>
        <v>26086667</v>
      </c>
      <c r="AN151" s="17">
        <f t="shared" si="14"/>
        <v>0</v>
      </c>
      <c r="AO151" s="19" t="s">
        <v>440</v>
      </c>
      <c r="AP151" s="79">
        <v>500</v>
      </c>
      <c r="AQ151" s="79"/>
      <c r="AR151" s="79"/>
    </row>
    <row r="152" spans="1:44" s="78" customFormat="1" ht="15.75" customHeight="1">
      <c r="A152" s="79">
        <v>42</v>
      </c>
      <c r="B152" s="97" t="s">
        <v>560</v>
      </c>
      <c r="C152" s="80" t="s">
        <v>415</v>
      </c>
      <c r="D152" s="80" t="s">
        <v>416</v>
      </c>
      <c r="E152" s="80" t="s">
        <v>417</v>
      </c>
      <c r="F152" s="80" t="s">
        <v>418</v>
      </c>
      <c r="G152" s="80" t="s">
        <v>419</v>
      </c>
      <c r="H152" s="80" t="s">
        <v>481</v>
      </c>
      <c r="I152" s="80" t="s">
        <v>131</v>
      </c>
      <c r="J152" s="80" t="s">
        <v>561</v>
      </c>
      <c r="K152" s="79" t="s">
        <v>58</v>
      </c>
      <c r="L152" s="79">
        <v>81101500</v>
      </c>
      <c r="M152" s="19">
        <v>6414840</v>
      </c>
      <c r="N152" s="79">
        <v>6</v>
      </c>
      <c r="O152" s="19">
        <v>35709276</v>
      </c>
      <c r="P152" s="79" t="s">
        <v>94</v>
      </c>
      <c r="Q152" s="79" t="s">
        <v>94</v>
      </c>
      <c r="R152" s="79" t="s">
        <v>425</v>
      </c>
      <c r="S152" s="79" t="s">
        <v>426</v>
      </c>
      <c r="T152" s="98" t="s">
        <v>427</v>
      </c>
      <c r="U152" s="16">
        <v>45475</v>
      </c>
      <c r="V152" s="65">
        <v>202415000056803</v>
      </c>
      <c r="W152" s="66" t="s">
        <v>63</v>
      </c>
      <c r="X152" s="67" t="s">
        <v>136</v>
      </c>
      <c r="Y152" s="68">
        <v>45489</v>
      </c>
      <c r="Z152" s="69" t="s">
        <v>562</v>
      </c>
      <c r="AA152" s="68">
        <v>45489</v>
      </c>
      <c r="AB152" s="70">
        <v>35709276</v>
      </c>
      <c r="AC152" s="71">
        <f t="shared" si="10"/>
        <v>0</v>
      </c>
      <c r="AD152" s="72">
        <v>919</v>
      </c>
      <c r="AE152" s="16">
        <v>45491</v>
      </c>
      <c r="AF152" s="99">
        <v>35709276</v>
      </c>
      <c r="AG152" s="73">
        <f t="shared" si="11"/>
        <v>0</v>
      </c>
      <c r="AH152" s="103">
        <v>3295</v>
      </c>
      <c r="AI152" s="104">
        <v>45498</v>
      </c>
      <c r="AJ152" s="21">
        <v>35709276</v>
      </c>
      <c r="AK152" s="17">
        <f t="shared" si="12"/>
        <v>0</v>
      </c>
      <c r="AL152" s="76"/>
      <c r="AM152" s="17">
        <f t="shared" si="13"/>
        <v>35709276</v>
      </c>
      <c r="AN152" s="17">
        <f t="shared" si="14"/>
        <v>0</v>
      </c>
      <c r="AO152" s="19" t="s">
        <v>440</v>
      </c>
      <c r="AP152" s="79">
        <v>489</v>
      </c>
      <c r="AQ152" s="79"/>
      <c r="AR152" s="79"/>
    </row>
    <row r="153" spans="1:44" s="78" customFormat="1" ht="15.75" customHeight="1">
      <c r="A153" s="79">
        <v>43</v>
      </c>
      <c r="B153" s="97" t="s">
        <v>563</v>
      </c>
      <c r="C153" s="80" t="s">
        <v>415</v>
      </c>
      <c r="D153" s="80" t="s">
        <v>416</v>
      </c>
      <c r="E153" s="80" t="s">
        <v>417</v>
      </c>
      <c r="F153" s="80" t="s">
        <v>418</v>
      </c>
      <c r="G153" s="80" t="s">
        <v>419</v>
      </c>
      <c r="H153" s="80" t="s">
        <v>230</v>
      </c>
      <c r="I153" s="80" t="s">
        <v>131</v>
      </c>
      <c r="J153" s="80" t="s">
        <v>564</v>
      </c>
      <c r="K153" s="79" t="s">
        <v>58</v>
      </c>
      <c r="L153" s="79">
        <v>81101500</v>
      </c>
      <c r="M153" s="19">
        <v>3528162</v>
      </c>
      <c r="N153" s="79">
        <v>6</v>
      </c>
      <c r="O153" s="19">
        <v>19640102</v>
      </c>
      <c r="P153" s="79" t="s">
        <v>94</v>
      </c>
      <c r="Q153" s="79" t="s">
        <v>94</v>
      </c>
      <c r="R153" s="79" t="s">
        <v>425</v>
      </c>
      <c r="S153" s="79" t="s">
        <v>426</v>
      </c>
      <c r="T153" s="98" t="s">
        <v>427</v>
      </c>
      <c r="U153" s="16">
        <v>45475</v>
      </c>
      <c r="V153" s="65">
        <v>202415000056803</v>
      </c>
      <c r="W153" s="66" t="s">
        <v>63</v>
      </c>
      <c r="X153" s="67" t="s">
        <v>136</v>
      </c>
      <c r="Y153" s="68">
        <v>45489</v>
      </c>
      <c r="Z153" s="69" t="s">
        <v>565</v>
      </c>
      <c r="AA153" s="68">
        <v>45489</v>
      </c>
      <c r="AB153" s="70">
        <v>19640102</v>
      </c>
      <c r="AC153" s="71">
        <f t="shared" si="10"/>
        <v>0</v>
      </c>
      <c r="AD153" s="72">
        <v>916</v>
      </c>
      <c r="AE153" s="16">
        <v>45491</v>
      </c>
      <c r="AF153" s="99">
        <v>19640102</v>
      </c>
      <c r="AG153" s="73">
        <f t="shared" si="11"/>
        <v>0</v>
      </c>
      <c r="AH153" s="103"/>
      <c r="AI153" s="104"/>
      <c r="AJ153" s="21"/>
      <c r="AK153" s="17">
        <f t="shared" si="12"/>
        <v>19640102</v>
      </c>
      <c r="AL153" s="76"/>
      <c r="AM153" s="17">
        <f t="shared" si="13"/>
        <v>0</v>
      </c>
      <c r="AN153" s="17">
        <f t="shared" si="14"/>
        <v>19640102</v>
      </c>
      <c r="AO153" s="19"/>
      <c r="AP153" s="79"/>
      <c r="AQ153" s="79"/>
      <c r="AR153" s="79"/>
    </row>
    <row r="154" spans="1:44" s="78" customFormat="1" ht="15.75" customHeight="1">
      <c r="A154" s="79">
        <v>44</v>
      </c>
      <c r="B154" s="97" t="s">
        <v>566</v>
      </c>
      <c r="C154" s="80" t="s">
        <v>415</v>
      </c>
      <c r="D154" s="80" t="s">
        <v>416</v>
      </c>
      <c r="E154" s="80" t="s">
        <v>417</v>
      </c>
      <c r="F154" s="80" t="s">
        <v>418</v>
      </c>
      <c r="G154" s="80" t="s">
        <v>419</v>
      </c>
      <c r="H154" s="80" t="s">
        <v>230</v>
      </c>
      <c r="I154" s="80" t="s">
        <v>131</v>
      </c>
      <c r="J154" s="80" t="s">
        <v>567</v>
      </c>
      <c r="K154" s="79" t="s">
        <v>58</v>
      </c>
      <c r="L154" s="79">
        <v>81101500</v>
      </c>
      <c r="M154" s="19">
        <v>6420000</v>
      </c>
      <c r="N154" s="79">
        <v>6</v>
      </c>
      <c r="O154" s="19">
        <v>35738000</v>
      </c>
      <c r="P154" s="79" t="s">
        <v>94</v>
      </c>
      <c r="Q154" s="79" t="s">
        <v>94</v>
      </c>
      <c r="R154" s="79" t="s">
        <v>425</v>
      </c>
      <c r="S154" s="79" t="s">
        <v>426</v>
      </c>
      <c r="T154" s="98" t="s">
        <v>427</v>
      </c>
      <c r="U154" s="16">
        <v>45475</v>
      </c>
      <c r="V154" s="65">
        <v>202415000056803</v>
      </c>
      <c r="W154" s="66" t="s">
        <v>63</v>
      </c>
      <c r="X154" s="67" t="s">
        <v>136</v>
      </c>
      <c r="Y154" s="68">
        <v>45489</v>
      </c>
      <c r="Z154" s="69" t="s">
        <v>568</v>
      </c>
      <c r="AA154" s="68">
        <v>45489</v>
      </c>
      <c r="AB154" s="70">
        <v>35738000</v>
      </c>
      <c r="AC154" s="71">
        <f t="shared" si="10"/>
        <v>0</v>
      </c>
      <c r="AD154" s="72">
        <v>914</v>
      </c>
      <c r="AE154" s="16">
        <v>45491</v>
      </c>
      <c r="AF154" s="99">
        <v>35738000</v>
      </c>
      <c r="AG154" s="73">
        <f t="shared" si="11"/>
        <v>0</v>
      </c>
      <c r="AH154" s="103">
        <v>3272</v>
      </c>
      <c r="AI154" s="104">
        <v>45497</v>
      </c>
      <c r="AJ154" s="21">
        <v>35738000</v>
      </c>
      <c r="AK154" s="17">
        <f t="shared" si="12"/>
        <v>0</v>
      </c>
      <c r="AL154" s="76"/>
      <c r="AM154" s="17">
        <f t="shared" si="13"/>
        <v>35738000</v>
      </c>
      <c r="AN154" s="17">
        <f t="shared" si="14"/>
        <v>0</v>
      </c>
      <c r="AO154" s="19" t="s">
        <v>440</v>
      </c>
      <c r="AP154" s="79">
        <v>477</v>
      </c>
      <c r="AQ154" s="79"/>
      <c r="AR154" s="79"/>
    </row>
    <row r="155" spans="1:44" s="78" customFormat="1" ht="15.75" customHeight="1">
      <c r="A155" s="79">
        <v>45</v>
      </c>
      <c r="B155" s="97" t="s">
        <v>569</v>
      </c>
      <c r="C155" s="80" t="s">
        <v>415</v>
      </c>
      <c r="D155" s="80" t="s">
        <v>416</v>
      </c>
      <c r="E155" s="80" t="s">
        <v>417</v>
      </c>
      <c r="F155" s="80" t="s">
        <v>418</v>
      </c>
      <c r="G155" s="80" t="s">
        <v>419</v>
      </c>
      <c r="H155" s="80" t="s">
        <v>230</v>
      </c>
      <c r="I155" s="80" t="s">
        <v>131</v>
      </c>
      <c r="J155" s="80" t="s">
        <v>570</v>
      </c>
      <c r="K155" s="79" t="s">
        <v>58</v>
      </c>
      <c r="L155" s="79">
        <v>81101500</v>
      </c>
      <c r="M155" s="19">
        <v>8000000</v>
      </c>
      <c r="N155" s="79">
        <v>6</v>
      </c>
      <c r="O155" s="19">
        <v>48533333</v>
      </c>
      <c r="P155" s="79" t="s">
        <v>94</v>
      </c>
      <c r="Q155" s="79" t="s">
        <v>94</v>
      </c>
      <c r="R155" s="79" t="s">
        <v>425</v>
      </c>
      <c r="S155" s="79" t="s">
        <v>426</v>
      </c>
      <c r="T155" s="98" t="s">
        <v>427</v>
      </c>
      <c r="U155" s="16">
        <v>45475</v>
      </c>
      <c r="V155" s="65">
        <v>202415000056803</v>
      </c>
      <c r="W155" s="66" t="s">
        <v>63</v>
      </c>
      <c r="X155" s="67" t="s">
        <v>136</v>
      </c>
      <c r="Y155" s="68">
        <v>45489</v>
      </c>
      <c r="Z155" s="69" t="s">
        <v>571</v>
      </c>
      <c r="AA155" s="68">
        <v>45489</v>
      </c>
      <c r="AB155" s="70">
        <v>48533333</v>
      </c>
      <c r="AC155" s="71">
        <f t="shared" si="10"/>
        <v>0</v>
      </c>
      <c r="AD155" s="72">
        <v>909</v>
      </c>
      <c r="AE155" s="16">
        <v>45491</v>
      </c>
      <c r="AF155" s="99">
        <v>48533333</v>
      </c>
      <c r="AG155" s="73">
        <f t="shared" si="11"/>
        <v>0</v>
      </c>
      <c r="AH155" s="103">
        <v>3271</v>
      </c>
      <c r="AI155" s="104">
        <v>45497</v>
      </c>
      <c r="AJ155" s="21">
        <v>48533333</v>
      </c>
      <c r="AK155" s="17">
        <f t="shared" si="12"/>
        <v>0</v>
      </c>
      <c r="AL155" s="76"/>
      <c r="AM155" s="17">
        <f t="shared" si="13"/>
        <v>48533333</v>
      </c>
      <c r="AN155" s="17">
        <f t="shared" si="14"/>
        <v>0</v>
      </c>
      <c r="AO155" s="19" t="s">
        <v>440</v>
      </c>
      <c r="AP155" s="79">
        <v>474</v>
      </c>
      <c r="AQ155" s="79"/>
      <c r="AR155" s="79"/>
    </row>
    <row r="156" spans="1:44" s="78" customFormat="1" ht="15.75" customHeight="1">
      <c r="A156" s="79">
        <v>46</v>
      </c>
      <c r="B156" s="97" t="s">
        <v>572</v>
      </c>
      <c r="C156" s="80" t="s">
        <v>415</v>
      </c>
      <c r="D156" s="80" t="s">
        <v>416</v>
      </c>
      <c r="E156" s="80" t="s">
        <v>417</v>
      </c>
      <c r="F156" s="80" t="s">
        <v>418</v>
      </c>
      <c r="G156" s="80" t="s">
        <v>419</v>
      </c>
      <c r="H156" s="80" t="s">
        <v>481</v>
      </c>
      <c r="I156" s="80" t="s">
        <v>131</v>
      </c>
      <c r="J156" s="80" t="s">
        <v>573</v>
      </c>
      <c r="K156" s="79" t="s">
        <v>58</v>
      </c>
      <c r="L156" s="79">
        <v>81101500</v>
      </c>
      <c r="M156" s="19">
        <v>7000000</v>
      </c>
      <c r="N156" s="79">
        <v>6</v>
      </c>
      <c r="O156" s="19">
        <v>38966667</v>
      </c>
      <c r="P156" s="79" t="s">
        <v>94</v>
      </c>
      <c r="Q156" s="79" t="s">
        <v>94</v>
      </c>
      <c r="R156" s="79" t="s">
        <v>425</v>
      </c>
      <c r="S156" s="79" t="s">
        <v>426</v>
      </c>
      <c r="T156" s="98" t="s">
        <v>427</v>
      </c>
      <c r="U156" s="16">
        <v>45475</v>
      </c>
      <c r="V156" s="65">
        <v>202415000056803</v>
      </c>
      <c r="W156" s="66" t="s">
        <v>63</v>
      </c>
      <c r="X156" s="67" t="s">
        <v>136</v>
      </c>
      <c r="Y156" s="68">
        <v>45489</v>
      </c>
      <c r="Z156" s="69" t="s">
        <v>574</v>
      </c>
      <c r="AA156" s="68">
        <v>45489</v>
      </c>
      <c r="AB156" s="70">
        <v>38966667</v>
      </c>
      <c r="AC156" s="71">
        <f t="shared" si="10"/>
        <v>0</v>
      </c>
      <c r="AD156" s="72">
        <v>907</v>
      </c>
      <c r="AE156" s="16">
        <v>45491</v>
      </c>
      <c r="AF156" s="99">
        <v>38966667</v>
      </c>
      <c r="AG156" s="73">
        <f t="shared" si="11"/>
        <v>0</v>
      </c>
      <c r="AH156" s="103"/>
      <c r="AI156" s="104"/>
      <c r="AJ156" s="21"/>
      <c r="AK156" s="17">
        <f t="shared" si="12"/>
        <v>38966667</v>
      </c>
      <c r="AL156" s="76"/>
      <c r="AM156" s="17">
        <f t="shared" si="13"/>
        <v>0</v>
      </c>
      <c r="AN156" s="17">
        <f t="shared" si="14"/>
        <v>38966667</v>
      </c>
      <c r="AO156" s="19"/>
      <c r="AP156" s="79"/>
      <c r="AQ156" s="79"/>
      <c r="AR156" s="79"/>
    </row>
    <row r="157" spans="1:44" s="78" customFormat="1" ht="15.75" customHeight="1">
      <c r="A157" s="79">
        <v>47</v>
      </c>
      <c r="B157" s="97" t="s">
        <v>575</v>
      </c>
      <c r="C157" s="80" t="s">
        <v>415</v>
      </c>
      <c r="D157" s="80" t="s">
        <v>416</v>
      </c>
      <c r="E157" s="80" t="s">
        <v>417</v>
      </c>
      <c r="F157" s="80" t="s">
        <v>418</v>
      </c>
      <c r="G157" s="80" t="s">
        <v>419</v>
      </c>
      <c r="H157" s="80" t="s">
        <v>230</v>
      </c>
      <c r="I157" s="80" t="s">
        <v>131</v>
      </c>
      <c r="J157" s="80" t="s">
        <v>576</v>
      </c>
      <c r="K157" s="79" t="s">
        <v>58</v>
      </c>
      <c r="L157" s="79">
        <v>81101500</v>
      </c>
      <c r="M157" s="19">
        <v>3530000</v>
      </c>
      <c r="N157" s="79">
        <v>6</v>
      </c>
      <c r="O157" s="19">
        <v>21415333</v>
      </c>
      <c r="P157" s="79" t="s">
        <v>94</v>
      </c>
      <c r="Q157" s="79" t="s">
        <v>94</v>
      </c>
      <c r="R157" s="79" t="s">
        <v>425</v>
      </c>
      <c r="S157" s="79" t="s">
        <v>426</v>
      </c>
      <c r="T157" s="98" t="s">
        <v>427</v>
      </c>
      <c r="U157" s="16">
        <v>45475</v>
      </c>
      <c r="V157" s="65">
        <v>202415000056803</v>
      </c>
      <c r="W157" s="66" t="s">
        <v>63</v>
      </c>
      <c r="X157" s="67" t="s">
        <v>136</v>
      </c>
      <c r="Y157" s="68">
        <v>45489</v>
      </c>
      <c r="Z157" s="69" t="s">
        <v>577</v>
      </c>
      <c r="AA157" s="68">
        <v>45489</v>
      </c>
      <c r="AB157" s="70">
        <v>21415333</v>
      </c>
      <c r="AC157" s="71">
        <f t="shared" si="10"/>
        <v>0</v>
      </c>
      <c r="AD157" s="72">
        <v>912</v>
      </c>
      <c r="AE157" s="16">
        <v>45491</v>
      </c>
      <c r="AF157" s="99">
        <v>21415333</v>
      </c>
      <c r="AG157" s="73">
        <f t="shared" si="11"/>
        <v>0</v>
      </c>
      <c r="AH157" s="103">
        <v>3270</v>
      </c>
      <c r="AI157" s="104">
        <v>45497</v>
      </c>
      <c r="AJ157" s="21">
        <v>21415333</v>
      </c>
      <c r="AK157" s="17">
        <f t="shared" si="12"/>
        <v>0</v>
      </c>
      <c r="AL157" s="76"/>
      <c r="AM157" s="17">
        <f t="shared" si="13"/>
        <v>21415333</v>
      </c>
      <c r="AN157" s="17">
        <f t="shared" si="14"/>
        <v>0</v>
      </c>
      <c r="AO157" s="19" t="s">
        <v>440</v>
      </c>
      <c r="AP157" s="79">
        <v>467</v>
      </c>
      <c r="AQ157" s="79"/>
      <c r="AR157" s="79"/>
    </row>
    <row r="158" spans="1:44" s="78" customFormat="1" ht="15.75" customHeight="1">
      <c r="A158" s="79">
        <v>48</v>
      </c>
      <c r="B158" s="97" t="s">
        <v>578</v>
      </c>
      <c r="C158" s="80" t="s">
        <v>415</v>
      </c>
      <c r="D158" s="80" t="s">
        <v>416</v>
      </c>
      <c r="E158" s="80" t="s">
        <v>417</v>
      </c>
      <c r="F158" s="80" t="s">
        <v>418</v>
      </c>
      <c r="G158" s="80" t="s">
        <v>419</v>
      </c>
      <c r="H158" s="80" t="s">
        <v>481</v>
      </c>
      <c r="I158" s="80" t="s">
        <v>131</v>
      </c>
      <c r="J158" s="80" t="s">
        <v>546</v>
      </c>
      <c r="K158" s="79" t="s">
        <v>58</v>
      </c>
      <c r="L158" s="79">
        <v>81101500</v>
      </c>
      <c r="M158" s="19">
        <v>7500000</v>
      </c>
      <c r="N158" s="79">
        <v>6</v>
      </c>
      <c r="O158" s="19">
        <v>41750000</v>
      </c>
      <c r="P158" s="79" t="s">
        <v>94</v>
      </c>
      <c r="Q158" s="79" t="s">
        <v>94</v>
      </c>
      <c r="R158" s="79" t="s">
        <v>425</v>
      </c>
      <c r="S158" s="79" t="s">
        <v>426</v>
      </c>
      <c r="T158" s="98" t="s">
        <v>427</v>
      </c>
      <c r="U158" s="16">
        <v>45475</v>
      </c>
      <c r="V158" s="65">
        <v>202415000056823</v>
      </c>
      <c r="W158" s="66" t="s">
        <v>63</v>
      </c>
      <c r="X158" s="67" t="s">
        <v>136</v>
      </c>
      <c r="Y158" s="68">
        <v>45489</v>
      </c>
      <c r="Z158" s="69" t="s">
        <v>579</v>
      </c>
      <c r="AA158" s="68">
        <v>45489</v>
      </c>
      <c r="AB158" s="70">
        <v>41750000</v>
      </c>
      <c r="AC158" s="71">
        <f t="shared" si="10"/>
        <v>0</v>
      </c>
      <c r="AD158" s="72">
        <v>890</v>
      </c>
      <c r="AE158" s="16">
        <v>45490</v>
      </c>
      <c r="AF158" s="99">
        <v>41750000</v>
      </c>
      <c r="AG158" s="73">
        <f t="shared" si="11"/>
        <v>0</v>
      </c>
      <c r="AH158" s="103">
        <v>3323</v>
      </c>
      <c r="AI158" s="104">
        <v>45501</v>
      </c>
      <c r="AJ158" s="21">
        <v>41750000</v>
      </c>
      <c r="AK158" s="17">
        <f t="shared" si="12"/>
        <v>0</v>
      </c>
      <c r="AL158" s="76"/>
      <c r="AM158" s="17">
        <f t="shared" si="13"/>
        <v>41750000</v>
      </c>
      <c r="AN158" s="17">
        <f t="shared" si="14"/>
        <v>0</v>
      </c>
      <c r="AO158" s="19" t="s">
        <v>440</v>
      </c>
      <c r="AP158" s="79">
        <v>518</v>
      </c>
      <c r="AQ158" s="79"/>
      <c r="AR158" s="79"/>
    </row>
    <row r="159" spans="1:44" s="78" customFormat="1" ht="15.75" customHeight="1">
      <c r="A159" s="79">
        <v>49</v>
      </c>
      <c r="B159" s="97" t="s">
        <v>580</v>
      </c>
      <c r="C159" s="80" t="s">
        <v>415</v>
      </c>
      <c r="D159" s="80" t="s">
        <v>416</v>
      </c>
      <c r="E159" s="80" t="s">
        <v>417</v>
      </c>
      <c r="F159" s="80" t="s">
        <v>418</v>
      </c>
      <c r="G159" s="80" t="s">
        <v>419</v>
      </c>
      <c r="H159" s="80" t="s">
        <v>230</v>
      </c>
      <c r="I159" s="80" t="s">
        <v>131</v>
      </c>
      <c r="J159" s="80" t="s">
        <v>581</v>
      </c>
      <c r="K159" s="79" t="s">
        <v>58</v>
      </c>
      <c r="L159" s="79">
        <v>81101500</v>
      </c>
      <c r="M159" s="19">
        <v>7490000</v>
      </c>
      <c r="N159" s="79">
        <v>6</v>
      </c>
      <c r="O159" s="19">
        <v>41694333</v>
      </c>
      <c r="P159" s="79" t="s">
        <v>94</v>
      </c>
      <c r="Q159" s="79" t="s">
        <v>94</v>
      </c>
      <c r="R159" s="79" t="s">
        <v>425</v>
      </c>
      <c r="S159" s="79" t="s">
        <v>426</v>
      </c>
      <c r="T159" s="98" t="s">
        <v>427</v>
      </c>
      <c r="U159" s="16">
        <v>45475</v>
      </c>
      <c r="V159" s="65">
        <v>202415000056823</v>
      </c>
      <c r="W159" s="66" t="s">
        <v>63</v>
      </c>
      <c r="X159" s="67" t="s">
        <v>136</v>
      </c>
      <c r="Y159" s="68">
        <v>45489</v>
      </c>
      <c r="Z159" s="69" t="s">
        <v>582</v>
      </c>
      <c r="AA159" s="68">
        <v>45489</v>
      </c>
      <c r="AB159" s="70">
        <v>41694333</v>
      </c>
      <c r="AC159" s="71">
        <f t="shared" si="10"/>
        <v>0</v>
      </c>
      <c r="AD159" s="72">
        <v>888</v>
      </c>
      <c r="AE159" s="16">
        <v>45490</v>
      </c>
      <c r="AF159" s="99">
        <v>41694333</v>
      </c>
      <c r="AG159" s="73">
        <f t="shared" si="11"/>
        <v>0</v>
      </c>
      <c r="AH159" s="103">
        <v>3308</v>
      </c>
      <c r="AI159" s="104">
        <v>45499</v>
      </c>
      <c r="AJ159" s="21">
        <v>41694333</v>
      </c>
      <c r="AK159" s="17">
        <f t="shared" si="12"/>
        <v>0</v>
      </c>
      <c r="AL159" s="76"/>
      <c r="AM159" s="17">
        <f t="shared" si="13"/>
        <v>41694333</v>
      </c>
      <c r="AN159" s="17">
        <f t="shared" si="14"/>
        <v>0</v>
      </c>
      <c r="AO159" s="19" t="s">
        <v>440</v>
      </c>
      <c r="AP159" s="79">
        <v>511</v>
      </c>
      <c r="AQ159" s="79"/>
      <c r="AR159" s="79"/>
    </row>
    <row r="160" spans="1:44" s="78" customFormat="1" ht="15.75" customHeight="1">
      <c r="A160" s="79">
        <v>50</v>
      </c>
      <c r="B160" s="97" t="s">
        <v>583</v>
      </c>
      <c r="C160" s="80" t="s">
        <v>415</v>
      </c>
      <c r="D160" s="80" t="s">
        <v>416</v>
      </c>
      <c r="E160" s="80" t="s">
        <v>417</v>
      </c>
      <c r="F160" s="80" t="s">
        <v>418</v>
      </c>
      <c r="G160" s="80" t="s">
        <v>419</v>
      </c>
      <c r="H160" s="80" t="s">
        <v>481</v>
      </c>
      <c r="I160" s="80" t="s">
        <v>131</v>
      </c>
      <c r="J160" s="80" t="s">
        <v>584</v>
      </c>
      <c r="K160" s="79" t="s">
        <v>58</v>
      </c>
      <c r="L160" s="79">
        <v>81101500</v>
      </c>
      <c r="M160" s="19">
        <v>2570000</v>
      </c>
      <c r="N160" s="79">
        <v>6</v>
      </c>
      <c r="O160" s="19">
        <v>16705000</v>
      </c>
      <c r="P160" s="79" t="s">
        <v>94</v>
      </c>
      <c r="Q160" s="79" t="s">
        <v>94</v>
      </c>
      <c r="R160" s="79" t="s">
        <v>425</v>
      </c>
      <c r="S160" s="79" t="s">
        <v>426</v>
      </c>
      <c r="T160" s="98" t="s">
        <v>427</v>
      </c>
      <c r="U160" s="16">
        <v>45475</v>
      </c>
      <c r="V160" s="65">
        <v>202415000056803</v>
      </c>
      <c r="W160" s="66" t="s">
        <v>63</v>
      </c>
      <c r="X160" s="67" t="s">
        <v>136</v>
      </c>
      <c r="Y160" s="68">
        <v>45489</v>
      </c>
      <c r="Z160" s="69" t="s">
        <v>585</v>
      </c>
      <c r="AA160" s="68">
        <v>45489</v>
      </c>
      <c r="AB160" s="70">
        <v>16705000</v>
      </c>
      <c r="AC160" s="71">
        <f t="shared" si="10"/>
        <v>0</v>
      </c>
      <c r="AD160" s="72">
        <v>906</v>
      </c>
      <c r="AE160" s="16">
        <v>45491</v>
      </c>
      <c r="AF160" s="99">
        <v>16705000</v>
      </c>
      <c r="AG160" s="73">
        <f t="shared" si="11"/>
        <v>0</v>
      </c>
      <c r="AH160" s="103">
        <v>3276</v>
      </c>
      <c r="AI160" s="104">
        <v>45497</v>
      </c>
      <c r="AJ160" s="21">
        <v>15591333</v>
      </c>
      <c r="AK160" s="17">
        <f t="shared" si="12"/>
        <v>1113667</v>
      </c>
      <c r="AL160" s="76"/>
      <c r="AM160" s="17">
        <f t="shared" si="13"/>
        <v>15591333</v>
      </c>
      <c r="AN160" s="17">
        <f t="shared" si="14"/>
        <v>1113667</v>
      </c>
      <c r="AO160" s="19" t="s">
        <v>444</v>
      </c>
      <c r="AP160" s="79">
        <v>472</v>
      </c>
      <c r="AQ160" s="79"/>
      <c r="AR160" s="79"/>
    </row>
    <row r="161" spans="1:44" s="78" customFormat="1" ht="15.75" customHeight="1">
      <c r="A161" s="79">
        <v>51</v>
      </c>
      <c r="B161" s="97" t="s">
        <v>586</v>
      </c>
      <c r="C161" s="80" t="s">
        <v>415</v>
      </c>
      <c r="D161" s="80" t="s">
        <v>416</v>
      </c>
      <c r="E161" s="80" t="s">
        <v>417</v>
      </c>
      <c r="F161" s="80" t="s">
        <v>418</v>
      </c>
      <c r="G161" s="80" t="s">
        <v>419</v>
      </c>
      <c r="H161" s="80" t="s">
        <v>230</v>
      </c>
      <c r="I161" s="80" t="s">
        <v>131</v>
      </c>
      <c r="J161" s="80" t="s">
        <v>587</v>
      </c>
      <c r="K161" s="79" t="s">
        <v>58</v>
      </c>
      <c r="L161" s="79">
        <v>81101500</v>
      </c>
      <c r="M161" s="19">
        <v>8600000</v>
      </c>
      <c r="N161" s="79">
        <v>6</v>
      </c>
      <c r="O161" s="19">
        <v>52173333</v>
      </c>
      <c r="P161" s="79" t="s">
        <v>94</v>
      </c>
      <c r="Q161" s="79" t="s">
        <v>94</v>
      </c>
      <c r="R161" s="79" t="s">
        <v>425</v>
      </c>
      <c r="S161" s="79" t="s">
        <v>426</v>
      </c>
      <c r="T161" s="98" t="s">
        <v>427</v>
      </c>
      <c r="U161" s="16">
        <v>45475</v>
      </c>
      <c r="V161" s="65">
        <v>202415000056823</v>
      </c>
      <c r="W161" s="66" t="s">
        <v>63</v>
      </c>
      <c r="X161" s="67" t="s">
        <v>136</v>
      </c>
      <c r="Y161" s="68">
        <v>45489</v>
      </c>
      <c r="Z161" s="69" t="s">
        <v>588</v>
      </c>
      <c r="AA161" s="68">
        <v>45489</v>
      </c>
      <c r="AB161" s="70">
        <v>52173333</v>
      </c>
      <c r="AC161" s="71">
        <f t="shared" si="10"/>
        <v>0</v>
      </c>
      <c r="AD161" s="72">
        <v>887</v>
      </c>
      <c r="AE161" s="16">
        <v>45490</v>
      </c>
      <c r="AF161" s="99">
        <v>52173333</v>
      </c>
      <c r="AG161" s="73">
        <f t="shared" si="11"/>
        <v>0</v>
      </c>
      <c r="AH161" s="103">
        <v>3281</v>
      </c>
      <c r="AI161" s="104">
        <v>45497</v>
      </c>
      <c r="AJ161" s="21">
        <v>52173333</v>
      </c>
      <c r="AK161" s="17">
        <f t="shared" si="12"/>
        <v>0</v>
      </c>
      <c r="AL161" s="76"/>
      <c r="AM161" s="17">
        <f t="shared" si="13"/>
        <v>52173333</v>
      </c>
      <c r="AN161" s="17">
        <f t="shared" si="14"/>
        <v>0</v>
      </c>
      <c r="AO161" s="19" t="s">
        <v>440</v>
      </c>
      <c r="AP161" s="79">
        <v>480</v>
      </c>
      <c r="AQ161" s="79"/>
      <c r="AR161" s="79"/>
    </row>
    <row r="162" spans="1:44" s="78" customFormat="1" ht="15.75" customHeight="1">
      <c r="A162" s="79">
        <v>52</v>
      </c>
      <c r="B162" s="97" t="s">
        <v>589</v>
      </c>
      <c r="C162" s="80" t="s">
        <v>415</v>
      </c>
      <c r="D162" s="80" t="s">
        <v>416</v>
      </c>
      <c r="E162" s="80" t="s">
        <v>417</v>
      </c>
      <c r="F162" s="80" t="s">
        <v>418</v>
      </c>
      <c r="G162" s="80" t="s">
        <v>419</v>
      </c>
      <c r="H162" s="80" t="s">
        <v>230</v>
      </c>
      <c r="I162" s="80" t="s">
        <v>131</v>
      </c>
      <c r="J162" s="80" t="s">
        <v>590</v>
      </c>
      <c r="K162" s="79" t="s">
        <v>58</v>
      </c>
      <c r="L162" s="79">
        <v>81101500</v>
      </c>
      <c r="M162" s="19">
        <v>4770000</v>
      </c>
      <c r="N162" s="79">
        <v>6</v>
      </c>
      <c r="O162" s="19">
        <v>26553000</v>
      </c>
      <c r="P162" s="79" t="s">
        <v>94</v>
      </c>
      <c r="Q162" s="79" t="s">
        <v>94</v>
      </c>
      <c r="R162" s="79" t="s">
        <v>425</v>
      </c>
      <c r="S162" s="79" t="s">
        <v>426</v>
      </c>
      <c r="T162" s="98" t="s">
        <v>427</v>
      </c>
      <c r="U162" s="16">
        <v>45475</v>
      </c>
      <c r="V162" s="65">
        <v>202415000056823</v>
      </c>
      <c r="W162" s="66" t="s">
        <v>63</v>
      </c>
      <c r="X162" s="67" t="s">
        <v>136</v>
      </c>
      <c r="Y162" s="68">
        <v>45489</v>
      </c>
      <c r="Z162" s="69" t="s">
        <v>591</v>
      </c>
      <c r="AA162" s="68">
        <v>45489</v>
      </c>
      <c r="AB162" s="70">
        <v>26553000</v>
      </c>
      <c r="AC162" s="71">
        <f t="shared" si="10"/>
        <v>0</v>
      </c>
      <c r="AD162" s="72">
        <v>889</v>
      </c>
      <c r="AE162" s="16">
        <v>45490</v>
      </c>
      <c r="AF162" s="99">
        <v>26553000</v>
      </c>
      <c r="AG162" s="73">
        <f t="shared" si="11"/>
        <v>0</v>
      </c>
      <c r="AH162" s="103"/>
      <c r="AI162" s="104"/>
      <c r="AJ162" s="21"/>
      <c r="AK162" s="17">
        <f t="shared" si="12"/>
        <v>26553000</v>
      </c>
      <c r="AL162" s="76"/>
      <c r="AM162" s="17">
        <f t="shared" si="13"/>
        <v>0</v>
      </c>
      <c r="AN162" s="17">
        <f t="shared" si="14"/>
        <v>26553000</v>
      </c>
      <c r="AO162" s="19"/>
      <c r="AP162" s="79"/>
      <c r="AQ162" s="79"/>
      <c r="AR162" s="79"/>
    </row>
    <row r="163" spans="1:44" s="78" customFormat="1" ht="15.75" customHeight="1">
      <c r="A163" s="79">
        <v>53</v>
      </c>
      <c r="B163" s="97" t="s">
        <v>592</v>
      </c>
      <c r="C163" s="80" t="s">
        <v>415</v>
      </c>
      <c r="D163" s="80" t="s">
        <v>416</v>
      </c>
      <c r="E163" s="80" t="s">
        <v>417</v>
      </c>
      <c r="F163" s="80" t="s">
        <v>418</v>
      </c>
      <c r="G163" s="80" t="s">
        <v>419</v>
      </c>
      <c r="H163" s="80" t="s">
        <v>230</v>
      </c>
      <c r="I163" s="80" t="s">
        <v>131</v>
      </c>
      <c r="J163" s="80" t="s">
        <v>593</v>
      </c>
      <c r="K163" s="79" t="s">
        <v>58</v>
      </c>
      <c r="L163" s="79">
        <v>81101500</v>
      </c>
      <c r="M163" s="19">
        <v>6500000</v>
      </c>
      <c r="N163" s="79">
        <v>6</v>
      </c>
      <c r="O163" s="19">
        <v>39433333</v>
      </c>
      <c r="P163" s="79" t="s">
        <v>94</v>
      </c>
      <c r="Q163" s="79" t="s">
        <v>94</v>
      </c>
      <c r="R163" s="79" t="s">
        <v>425</v>
      </c>
      <c r="S163" s="79" t="s">
        <v>426</v>
      </c>
      <c r="T163" s="98" t="s">
        <v>427</v>
      </c>
      <c r="U163" s="16">
        <v>45475</v>
      </c>
      <c r="V163" s="65">
        <v>202415000056803</v>
      </c>
      <c r="W163" s="66" t="s">
        <v>63</v>
      </c>
      <c r="X163" s="67" t="s">
        <v>136</v>
      </c>
      <c r="Y163" s="68">
        <v>45489</v>
      </c>
      <c r="Z163" s="69" t="s">
        <v>594</v>
      </c>
      <c r="AA163" s="68">
        <v>45489</v>
      </c>
      <c r="AB163" s="70">
        <v>39433333</v>
      </c>
      <c r="AC163" s="71">
        <f t="shared" si="10"/>
        <v>0</v>
      </c>
      <c r="AD163" s="72">
        <v>902</v>
      </c>
      <c r="AE163" s="16">
        <v>45490</v>
      </c>
      <c r="AF163" s="99">
        <v>39433333</v>
      </c>
      <c r="AG163" s="73">
        <f t="shared" si="11"/>
        <v>0</v>
      </c>
      <c r="AH163" s="103"/>
      <c r="AI163" s="104"/>
      <c r="AJ163" s="21"/>
      <c r="AK163" s="17">
        <f t="shared" si="12"/>
        <v>39433333</v>
      </c>
      <c r="AL163" s="76"/>
      <c r="AM163" s="17">
        <f t="shared" si="13"/>
        <v>0</v>
      </c>
      <c r="AN163" s="17">
        <f t="shared" si="14"/>
        <v>39433333</v>
      </c>
      <c r="AO163" s="19"/>
      <c r="AP163" s="79"/>
      <c r="AQ163" s="79"/>
      <c r="AR163" s="79"/>
    </row>
    <row r="164" spans="1:44" s="78" customFormat="1" ht="15.75" customHeight="1">
      <c r="A164" s="79">
        <v>54</v>
      </c>
      <c r="B164" s="97" t="s">
        <v>595</v>
      </c>
      <c r="C164" s="80" t="s">
        <v>415</v>
      </c>
      <c r="D164" s="80" t="s">
        <v>416</v>
      </c>
      <c r="E164" s="80" t="s">
        <v>417</v>
      </c>
      <c r="F164" s="80" t="s">
        <v>418</v>
      </c>
      <c r="G164" s="80" t="s">
        <v>419</v>
      </c>
      <c r="H164" s="80" t="s">
        <v>230</v>
      </c>
      <c r="I164" s="80" t="s">
        <v>131</v>
      </c>
      <c r="J164" s="80" t="s">
        <v>596</v>
      </c>
      <c r="K164" s="79" t="s">
        <v>58</v>
      </c>
      <c r="L164" s="79">
        <v>81101500</v>
      </c>
      <c r="M164" s="19">
        <v>10000000</v>
      </c>
      <c r="N164" s="79">
        <v>6</v>
      </c>
      <c r="O164" s="19">
        <v>55666667</v>
      </c>
      <c r="P164" s="79" t="s">
        <v>94</v>
      </c>
      <c r="Q164" s="79" t="s">
        <v>94</v>
      </c>
      <c r="R164" s="79" t="s">
        <v>425</v>
      </c>
      <c r="S164" s="79" t="s">
        <v>426</v>
      </c>
      <c r="T164" s="98" t="s">
        <v>427</v>
      </c>
      <c r="U164" s="16">
        <v>45475</v>
      </c>
      <c r="V164" s="65">
        <v>202415000056803</v>
      </c>
      <c r="W164" s="66" t="s">
        <v>63</v>
      </c>
      <c r="X164" s="67" t="s">
        <v>136</v>
      </c>
      <c r="Y164" s="68">
        <v>45489</v>
      </c>
      <c r="Z164" s="69" t="s">
        <v>597</v>
      </c>
      <c r="AA164" s="68">
        <v>45489</v>
      </c>
      <c r="AB164" s="70">
        <v>55666667</v>
      </c>
      <c r="AC164" s="71">
        <f t="shared" si="10"/>
        <v>0</v>
      </c>
      <c r="AD164" s="72">
        <v>1028</v>
      </c>
      <c r="AE164" s="16">
        <v>45492</v>
      </c>
      <c r="AF164" s="99">
        <v>55666667</v>
      </c>
      <c r="AG164" s="73">
        <f t="shared" si="11"/>
        <v>0</v>
      </c>
      <c r="AH164" s="103"/>
      <c r="AI164" s="104"/>
      <c r="AJ164" s="21"/>
      <c r="AK164" s="17">
        <f t="shared" si="12"/>
        <v>55666667</v>
      </c>
      <c r="AL164" s="76"/>
      <c r="AM164" s="17">
        <f t="shared" si="13"/>
        <v>0</v>
      </c>
      <c r="AN164" s="17">
        <f t="shared" si="14"/>
        <v>55666667</v>
      </c>
      <c r="AO164" s="19"/>
      <c r="AP164" s="79"/>
      <c r="AQ164" s="79"/>
      <c r="AR164" s="79"/>
    </row>
    <row r="165" spans="1:44" s="78" customFormat="1" ht="15.75" customHeight="1">
      <c r="A165" s="79">
        <v>55</v>
      </c>
      <c r="B165" s="97" t="s">
        <v>598</v>
      </c>
      <c r="C165" s="80" t="s">
        <v>415</v>
      </c>
      <c r="D165" s="80" t="s">
        <v>416</v>
      </c>
      <c r="E165" s="80" t="s">
        <v>417</v>
      </c>
      <c r="F165" s="80" t="s">
        <v>418</v>
      </c>
      <c r="G165" s="80" t="s">
        <v>419</v>
      </c>
      <c r="H165" s="80" t="s">
        <v>481</v>
      </c>
      <c r="I165" s="80" t="s">
        <v>131</v>
      </c>
      <c r="J165" s="80" t="s">
        <v>599</v>
      </c>
      <c r="K165" s="79" t="s">
        <v>58</v>
      </c>
      <c r="L165" s="79">
        <v>81101500</v>
      </c>
      <c r="M165" s="19">
        <v>7490000</v>
      </c>
      <c r="N165" s="79">
        <v>6</v>
      </c>
      <c r="O165" s="19">
        <v>45439333</v>
      </c>
      <c r="P165" s="79" t="s">
        <v>94</v>
      </c>
      <c r="Q165" s="79" t="s">
        <v>94</v>
      </c>
      <c r="R165" s="79" t="s">
        <v>425</v>
      </c>
      <c r="S165" s="79" t="s">
        <v>426</v>
      </c>
      <c r="T165" s="98" t="s">
        <v>427</v>
      </c>
      <c r="U165" s="16">
        <v>45475</v>
      </c>
      <c r="V165" s="65">
        <v>202415000056803</v>
      </c>
      <c r="W165" s="66" t="s">
        <v>63</v>
      </c>
      <c r="X165" s="67" t="s">
        <v>136</v>
      </c>
      <c r="Y165" s="68">
        <v>45489</v>
      </c>
      <c r="Z165" s="69" t="s">
        <v>600</v>
      </c>
      <c r="AA165" s="68">
        <v>45489</v>
      </c>
      <c r="AB165" s="70">
        <v>45439333</v>
      </c>
      <c r="AC165" s="71">
        <f t="shared" si="10"/>
        <v>0</v>
      </c>
      <c r="AD165" s="72">
        <v>904</v>
      </c>
      <c r="AE165" s="16">
        <v>45491</v>
      </c>
      <c r="AF165" s="99">
        <v>45439333</v>
      </c>
      <c r="AG165" s="73">
        <f t="shared" si="11"/>
        <v>0</v>
      </c>
      <c r="AH165" s="103">
        <v>3274</v>
      </c>
      <c r="AI165" s="104">
        <v>45497</v>
      </c>
      <c r="AJ165" s="21">
        <v>45439333</v>
      </c>
      <c r="AK165" s="17">
        <f t="shared" si="12"/>
        <v>0</v>
      </c>
      <c r="AL165" s="76"/>
      <c r="AM165" s="17">
        <f t="shared" si="13"/>
        <v>45439333</v>
      </c>
      <c r="AN165" s="17">
        <f t="shared" si="14"/>
        <v>0</v>
      </c>
      <c r="AO165" s="19" t="s">
        <v>440</v>
      </c>
      <c r="AP165" s="79">
        <v>470</v>
      </c>
      <c r="AQ165" s="79"/>
      <c r="AR165" s="79"/>
    </row>
    <row r="166" spans="1:44" s="78" customFormat="1" ht="15.75" customHeight="1">
      <c r="A166" s="79">
        <v>56</v>
      </c>
      <c r="B166" s="97" t="s">
        <v>601</v>
      </c>
      <c r="C166" s="80" t="s">
        <v>415</v>
      </c>
      <c r="D166" s="80" t="s">
        <v>416</v>
      </c>
      <c r="E166" s="80" t="s">
        <v>417</v>
      </c>
      <c r="F166" s="80" t="s">
        <v>418</v>
      </c>
      <c r="G166" s="80" t="s">
        <v>419</v>
      </c>
      <c r="H166" s="80" t="s">
        <v>230</v>
      </c>
      <c r="I166" s="80" t="s">
        <v>131</v>
      </c>
      <c r="J166" s="80" t="s">
        <v>602</v>
      </c>
      <c r="K166" s="79" t="s">
        <v>58</v>
      </c>
      <c r="L166" s="79">
        <v>81101500</v>
      </c>
      <c r="M166" s="19">
        <v>3800000</v>
      </c>
      <c r="N166" s="79">
        <v>6</v>
      </c>
      <c r="O166" s="19">
        <v>23053333</v>
      </c>
      <c r="P166" s="79" t="s">
        <v>94</v>
      </c>
      <c r="Q166" s="79" t="s">
        <v>94</v>
      </c>
      <c r="R166" s="79" t="s">
        <v>425</v>
      </c>
      <c r="S166" s="79" t="s">
        <v>426</v>
      </c>
      <c r="T166" s="98" t="s">
        <v>427</v>
      </c>
      <c r="U166" s="16">
        <v>45475</v>
      </c>
      <c r="V166" s="65">
        <v>202415000056803</v>
      </c>
      <c r="W166" s="66" t="s">
        <v>63</v>
      </c>
      <c r="X166" s="67" t="s">
        <v>136</v>
      </c>
      <c r="Y166" s="68">
        <v>45489</v>
      </c>
      <c r="Z166" s="69" t="s">
        <v>603</v>
      </c>
      <c r="AA166" s="68">
        <v>45489</v>
      </c>
      <c r="AB166" s="70">
        <v>23053333</v>
      </c>
      <c r="AC166" s="71">
        <f t="shared" si="10"/>
        <v>0</v>
      </c>
      <c r="AD166" s="72">
        <v>901</v>
      </c>
      <c r="AE166" s="16">
        <v>45490</v>
      </c>
      <c r="AF166" s="99">
        <v>23053333</v>
      </c>
      <c r="AG166" s="73">
        <f t="shared" si="11"/>
        <v>0</v>
      </c>
      <c r="AH166" s="103"/>
      <c r="AI166" s="104"/>
      <c r="AJ166" s="21"/>
      <c r="AK166" s="17">
        <f t="shared" si="12"/>
        <v>23053333</v>
      </c>
      <c r="AL166" s="76"/>
      <c r="AM166" s="17">
        <f t="shared" si="13"/>
        <v>0</v>
      </c>
      <c r="AN166" s="17">
        <f t="shared" si="14"/>
        <v>23053333</v>
      </c>
      <c r="AO166" s="19"/>
      <c r="AP166" s="79"/>
      <c r="AQ166" s="79"/>
      <c r="AR166" s="79"/>
    </row>
    <row r="167" spans="1:44" s="78" customFormat="1" ht="15.75" customHeight="1">
      <c r="A167" s="79">
        <v>57</v>
      </c>
      <c r="B167" s="97" t="s">
        <v>604</v>
      </c>
      <c r="C167" s="80" t="s">
        <v>415</v>
      </c>
      <c r="D167" s="80" t="s">
        <v>416</v>
      </c>
      <c r="E167" s="80" t="s">
        <v>417</v>
      </c>
      <c r="F167" s="80" t="s">
        <v>418</v>
      </c>
      <c r="G167" s="80" t="s">
        <v>419</v>
      </c>
      <c r="H167" s="80" t="s">
        <v>230</v>
      </c>
      <c r="I167" s="80" t="s">
        <v>131</v>
      </c>
      <c r="J167" s="80" t="s">
        <v>605</v>
      </c>
      <c r="K167" s="79" t="s">
        <v>58</v>
      </c>
      <c r="L167" s="79">
        <v>81101500</v>
      </c>
      <c r="M167" s="19">
        <v>8560000</v>
      </c>
      <c r="N167" s="79">
        <v>6</v>
      </c>
      <c r="O167" s="19">
        <v>47650667</v>
      </c>
      <c r="P167" s="79" t="s">
        <v>94</v>
      </c>
      <c r="Q167" s="79" t="s">
        <v>94</v>
      </c>
      <c r="R167" s="79" t="s">
        <v>425</v>
      </c>
      <c r="S167" s="79" t="s">
        <v>426</v>
      </c>
      <c r="T167" s="98" t="s">
        <v>427</v>
      </c>
      <c r="U167" s="16">
        <v>45475</v>
      </c>
      <c r="V167" s="65">
        <v>202415000056823</v>
      </c>
      <c r="W167" s="66" t="s">
        <v>63</v>
      </c>
      <c r="X167" s="67" t="s">
        <v>136</v>
      </c>
      <c r="Y167" s="68">
        <v>45489</v>
      </c>
      <c r="Z167" s="69" t="s">
        <v>606</v>
      </c>
      <c r="AA167" s="68">
        <v>45489</v>
      </c>
      <c r="AB167" s="70">
        <v>47650667</v>
      </c>
      <c r="AC167" s="71">
        <f t="shared" si="10"/>
        <v>0</v>
      </c>
      <c r="AD167" s="72">
        <v>886</v>
      </c>
      <c r="AE167" s="16">
        <v>45490</v>
      </c>
      <c r="AF167" s="99">
        <v>47650667</v>
      </c>
      <c r="AG167" s="73">
        <f t="shared" si="11"/>
        <v>0</v>
      </c>
      <c r="AH167" s="103">
        <v>3278</v>
      </c>
      <c r="AI167" s="104">
        <v>45497</v>
      </c>
      <c r="AJ167" s="21">
        <v>47650667</v>
      </c>
      <c r="AK167" s="17">
        <f t="shared" si="12"/>
        <v>0</v>
      </c>
      <c r="AL167" s="76"/>
      <c r="AM167" s="17">
        <f t="shared" si="13"/>
        <v>47650667</v>
      </c>
      <c r="AN167" s="17">
        <f t="shared" si="14"/>
        <v>0</v>
      </c>
      <c r="AO167" s="19" t="s">
        <v>440</v>
      </c>
      <c r="AP167" s="79">
        <v>483</v>
      </c>
      <c r="AQ167" s="79"/>
      <c r="AR167" s="79"/>
    </row>
    <row r="168" spans="1:44" s="78" customFormat="1" ht="15.75" customHeight="1">
      <c r="A168" s="79">
        <v>58</v>
      </c>
      <c r="B168" s="97" t="s">
        <v>607</v>
      </c>
      <c r="C168" s="80" t="s">
        <v>415</v>
      </c>
      <c r="D168" s="80" t="s">
        <v>416</v>
      </c>
      <c r="E168" s="80" t="s">
        <v>417</v>
      </c>
      <c r="F168" s="80" t="s">
        <v>418</v>
      </c>
      <c r="G168" s="80" t="s">
        <v>419</v>
      </c>
      <c r="H168" s="80" t="s">
        <v>481</v>
      </c>
      <c r="I168" s="80" t="s">
        <v>131</v>
      </c>
      <c r="J168" s="80" t="s">
        <v>608</v>
      </c>
      <c r="K168" s="79" t="s">
        <v>58</v>
      </c>
      <c r="L168" s="79">
        <v>81101500</v>
      </c>
      <c r="M168" s="19">
        <v>11500000</v>
      </c>
      <c r="N168" s="79">
        <v>6</v>
      </c>
      <c r="O168" s="19">
        <v>69766667</v>
      </c>
      <c r="P168" s="79" t="s">
        <v>94</v>
      </c>
      <c r="Q168" s="79" t="s">
        <v>94</v>
      </c>
      <c r="R168" s="79" t="s">
        <v>425</v>
      </c>
      <c r="S168" s="79" t="s">
        <v>426</v>
      </c>
      <c r="T168" s="98" t="s">
        <v>427</v>
      </c>
      <c r="U168" s="16">
        <v>45475</v>
      </c>
      <c r="V168" s="65">
        <v>202415000056823</v>
      </c>
      <c r="W168" s="66" t="s">
        <v>63</v>
      </c>
      <c r="X168" s="67" t="s">
        <v>136</v>
      </c>
      <c r="Y168" s="68">
        <v>45489</v>
      </c>
      <c r="Z168" s="69" t="s">
        <v>609</v>
      </c>
      <c r="AA168" s="68">
        <v>45489</v>
      </c>
      <c r="AB168" s="70">
        <v>69766667</v>
      </c>
      <c r="AC168" s="71">
        <f t="shared" si="10"/>
        <v>0</v>
      </c>
      <c r="AD168" s="72">
        <v>885</v>
      </c>
      <c r="AE168" s="16">
        <v>45490</v>
      </c>
      <c r="AF168" s="99">
        <v>69766667</v>
      </c>
      <c r="AG168" s="73">
        <f t="shared" si="11"/>
        <v>0</v>
      </c>
      <c r="AH168" s="103">
        <v>3277</v>
      </c>
      <c r="AI168" s="104">
        <v>45497</v>
      </c>
      <c r="AJ168" s="21">
        <v>69766667</v>
      </c>
      <c r="AK168" s="17">
        <f t="shared" si="12"/>
        <v>0</v>
      </c>
      <c r="AL168" s="76"/>
      <c r="AM168" s="17">
        <f t="shared" si="13"/>
        <v>69766667</v>
      </c>
      <c r="AN168" s="17">
        <f t="shared" si="14"/>
        <v>0</v>
      </c>
      <c r="AO168" s="19" t="s">
        <v>440</v>
      </c>
      <c r="AP168" s="79">
        <v>482</v>
      </c>
      <c r="AQ168" s="79"/>
      <c r="AR168" s="79"/>
    </row>
    <row r="169" spans="1:44" s="78" customFormat="1" ht="15.75" customHeight="1">
      <c r="A169" s="79">
        <v>59</v>
      </c>
      <c r="B169" s="97" t="s">
        <v>610</v>
      </c>
      <c r="C169" s="80" t="s">
        <v>415</v>
      </c>
      <c r="D169" s="80" t="s">
        <v>416</v>
      </c>
      <c r="E169" s="80" t="s">
        <v>417</v>
      </c>
      <c r="F169" s="80" t="s">
        <v>418</v>
      </c>
      <c r="G169" s="80" t="s">
        <v>419</v>
      </c>
      <c r="H169" s="80" t="s">
        <v>230</v>
      </c>
      <c r="I169" s="80" t="s">
        <v>131</v>
      </c>
      <c r="J169" s="80" t="s">
        <v>611</v>
      </c>
      <c r="K169" s="79" t="s">
        <v>58</v>
      </c>
      <c r="L169" s="79">
        <v>81101500</v>
      </c>
      <c r="M169" s="19">
        <v>7500000</v>
      </c>
      <c r="N169" s="79">
        <v>6</v>
      </c>
      <c r="O169" s="19">
        <v>45500000</v>
      </c>
      <c r="P169" s="79" t="s">
        <v>94</v>
      </c>
      <c r="Q169" s="79" t="s">
        <v>94</v>
      </c>
      <c r="R169" s="79" t="s">
        <v>425</v>
      </c>
      <c r="S169" s="79" t="s">
        <v>426</v>
      </c>
      <c r="T169" s="98" t="s">
        <v>427</v>
      </c>
      <c r="U169" s="16">
        <v>45475</v>
      </c>
      <c r="V169" s="65">
        <v>202415000056823</v>
      </c>
      <c r="W169" s="66" t="s">
        <v>63</v>
      </c>
      <c r="X169" s="67" t="s">
        <v>136</v>
      </c>
      <c r="Y169" s="68">
        <v>45489</v>
      </c>
      <c r="Z169" s="69" t="s">
        <v>612</v>
      </c>
      <c r="AA169" s="68">
        <v>45489</v>
      </c>
      <c r="AB169" s="70">
        <v>45500000</v>
      </c>
      <c r="AC169" s="71">
        <f t="shared" si="10"/>
        <v>0</v>
      </c>
      <c r="AD169" s="72">
        <v>882</v>
      </c>
      <c r="AE169" s="16">
        <v>45490</v>
      </c>
      <c r="AF169" s="99">
        <v>45500000</v>
      </c>
      <c r="AG169" s="73">
        <f t="shared" si="11"/>
        <v>0</v>
      </c>
      <c r="AH169" s="103"/>
      <c r="AI169" s="104"/>
      <c r="AJ169" s="21"/>
      <c r="AK169" s="17">
        <f t="shared" si="12"/>
        <v>45500000</v>
      </c>
      <c r="AL169" s="76"/>
      <c r="AM169" s="17">
        <f t="shared" si="13"/>
        <v>0</v>
      </c>
      <c r="AN169" s="17">
        <f t="shared" si="14"/>
        <v>45500000</v>
      </c>
      <c r="AO169" s="19"/>
      <c r="AP169" s="79"/>
      <c r="AQ169" s="79"/>
      <c r="AR169" s="79"/>
    </row>
    <row r="170" spans="1:44" s="78" customFormat="1" ht="15.75" customHeight="1">
      <c r="A170" s="79">
        <v>60</v>
      </c>
      <c r="B170" s="97" t="s">
        <v>613</v>
      </c>
      <c r="C170" s="80" t="s">
        <v>415</v>
      </c>
      <c r="D170" s="80" t="s">
        <v>416</v>
      </c>
      <c r="E170" s="80" t="s">
        <v>417</v>
      </c>
      <c r="F170" s="80" t="s">
        <v>418</v>
      </c>
      <c r="G170" s="80" t="s">
        <v>419</v>
      </c>
      <c r="H170" s="80" t="s">
        <v>481</v>
      </c>
      <c r="I170" s="80" t="s">
        <v>131</v>
      </c>
      <c r="J170" s="80" t="s">
        <v>614</v>
      </c>
      <c r="K170" s="79" t="s">
        <v>58</v>
      </c>
      <c r="L170" s="79">
        <v>81101500</v>
      </c>
      <c r="M170" s="19">
        <v>14400000</v>
      </c>
      <c r="N170" s="79">
        <v>6</v>
      </c>
      <c r="O170" s="19">
        <v>80160000</v>
      </c>
      <c r="P170" s="79" t="s">
        <v>94</v>
      </c>
      <c r="Q170" s="79" t="s">
        <v>94</v>
      </c>
      <c r="R170" s="79" t="s">
        <v>425</v>
      </c>
      <c r="S170" s="79" t="s">
        <v>426</v>
      </c>
      <c r="T170" s="98" t="s">
        <v>427</v>
      </c>
      <c r="U170" s="16">
        <v>45475</v>
      </c>
      <c r="V170" s="65">
        <v>202415000056803</v>
      </c>
      <c r="W170" s="66" t="s">
        <v>63</v>
      </c>
      <c r="X170" s="67" t="s">
        <v>136</v>
      </c>
      <c r="Y170" s="68">
        <v>45489</v>
      </c>
      <c r="Z170" s="69" t="s">
        <v>615</v>
      </c>
      <c r="AA170" s="68">
        <v>45489</v>
      </c>
      <c r="AB170" s="70">
        <v>80160000</v>
      </c>
      <c r="AC170" s="71">
        <f t="shared" si="10"/>
        <v>0</v>
      </c>
      <c r="AD170" s="72">
        <v>895</v>
      </c>
      <c r="AE170" s="16">
        <v>45490</v>
      </c>
      <c r="AF170" s="99">
        <v>80160000</v>
      </c>
      <c r="AG170" s="73">
        <f t="shared" si="11"/>
        <v>0</v>
      </c>
      <c r="AH170" s="103"/>
      <c r="AI170" s="104"/>
      <c r="AJ170" s="21"/>
      <c r="AK170" s="17">
        <f t="shared" si="12"/>
        <v>80160000</v>
      </c>
      <c r="AL170" s="76"/>
      <c r="AM170" s="17">
        <f t="shared" si="13"/>
        <v>0</v>
      </c>
      <c r="AN170" s="17">
        <f t="shared" si="14"/>
        <v>80160000</v>
      </c>
      <c r="AO170" s="19"/>
      <c r="AP170" s="79"/>
      <c r="AQ170" s="79"/>
      <c r="AR170" s="79"/>
    </row>
    <row r="171" spans="1:44" s="78" customFormat="1" ht="15.75" customHeight="1">
      <c r="A171" s="79">
        <v>61</v>
      </c>
      <c r="B171" s="97" t="s">
        <v>616</v>
      </c>
      <c r="C171" s="80" t="s">
        <v>415</v>
      </c>
      <c r="D171" s="80" t="s">
        <v>416</v>
      </c>
      <c r="E171" s="80" t="s">
        <v>417</v>
      </c>
      <c r="F171" s="80" t="s">
        <v>418</v>
      </c>
      <c r="G171" s="80" t="s">
        <v>419</v>
      </c>
      <c r="H171" s="80" t="s">
        <v>230</v>
      </c>
      <c r="I171" s="80" t="s">
        <v>131</v>
      </c>
      <c r="J171" s="80" t="s">
        <v>617</v>
      </c>
      <c r="K171" s="79" t="s">
        <v>58</v>
      </c>
      <c r="L171" s="79">
        <v>81101500</v>
      </c>
      <c r="M171" s="19">
        <v>7500000</v>
      </c>
      <c r="N171" s="79">
        <v>6</v>
      </c>
      <c r="O171" s="19">
        <v>45500000</v>
      </c>
      <c r="P171" s="79" t="s">
        <v>94</v>
      </c>
      <c r="Q171" s="79" t="s">
        <v>94</v>
      </c>
      <c r="R171" s="79" t="s">
        <v>425</v>
      </c>
      <c r="S171" s="79" t="s">
        <v>426</v>
      </c>
      <c r="T171" s="98" t="s">
        <v>427</v>
      </c>
      <c r="U171" s="16">
        <v>45475</v>
      </c>
      <c r="V171" s="65">
        <v>202415000056823</v>
      </c>
      <c r="W171" s="66" t="s">
        <v>63</v>
      </c>
      <c r="X171" s="67" t="s">
        <v>136</v>
      </c>
      <c r="Y171" s="68">
        <v>45489</v>
      </c>
      <c r="Z171" s="69" t="s">
        <v>618</v>
      </c>
      <c r="AA171" s="68">
        <v>45489</v>
      </c>
      <c r="AB171" s="70">
        <v>45500000</v>
      </c>
      <c r="AC171" s="71">
        <f t="shared" si="10"/>
        <v>0</v>
      </c>
      <c r="AD171" s="72">
        <v>884</v>
      </c>
      <c r="AE171" s="16">
        <v>45490</v>
      </c>
      <c r="AF171" s="99">
        <v>45500000</v>
      </c>
      <c r="AG171" s="73">
        <f t="shared" si="11"/>
        <v>0</v>
      </c>
      <c r="AH171" s="103"/>
      <c r="AI171" s="104"/>
      <c r="AJ171" s="21"/>
      <c r="AK171" s="17">
        <f t="shared" si="12"/>
        <v>45500000</v>
      </c>
      <c r="AL171" s="76"/>
      <c r="AM171" s="17">
        <f t="shared" si="13"/>
        <v>0</v>
      </c>
      <c r="AN171" s="17">
        <f t="shared" si="14"/>
        <v>45500000</v>
      </c>
      <c r="AO171" s="19"/>
      <c r="AP171" s="79"/>
      <c r="AQ171" s="79"/>
      <c r="AR171" s="79"/>
    </row>
    <row r="172" spans="1:44" s="78" customFormat="1" ht="15.75" customHeight="1">
      <c r="A172" s="79">
        <v>62</v>
      </c>
      <c r="B172" s="97" t="s">
        <v>619</v>
      </c>
      <c r="C172" s="80" t="s">
        <v>415</v>
      </c>
      <c r="D172" s="80" t="s">
        <v>416</v>
      </c>
      <c r="E172" s="80" t="s">
        <v>417</v>
      </c>
      <c r="F172" s="80" t="s">
        <v>418</v>
      </c>
      <c r="G172" s="80" t="s">
        <v>419</v>
      </c>
      <c r="H172" s="80" t="s">
        <v>230</v>
      </c>
      <c r="I172" s="80" t="s">
        <v>131</v>
      </c>
      <c r="J172" s="80" t="s">
        <v>620</v>
      </c>
      <c r="K172" s="79" t="s">
        <v>58</v>
      </c>
      <c r="L172" s="79">
        <v>81101500</v>
      </c>
      <c r="M172" s="19">
        <v>4100000</v>
      </c>
      <c r="N172" s="79">
        <v>6</v>
      </c>
      <c r="O172" s="19">
        <v>24873333</v>
      </c>
      <c r="P172" s="79" t="s">
        <v>94</v>
      </c>
      <c r="Q172" s="79" t="s">
        <v>94</v>
      </c>
      <c r="R172" s="79" t="s">
        <v>425</v>
      </c>
      <c r="S172" s="79" t="s">
        <v>426</v>
      </c>
      <c r="T172" s="98" t="s">
        <v>427</v>
      </c>
      <c r="U172" s="16">
        <v>45475</v>
      </c>
      <c r="V172" s="65">
        <v>202415000056803</v>
      </c>
      <c r="W172" s="66" t="s">
        <v>63</v>
      </c>
      <c r="X172" s="67" t="s">
        <v>136</v>
      </c>
      <c r="Y172" s="68">
        <v>45489</v>
      </c>
      <c r="Z172" s="69" t="s">
        <v>621</v>
      </c>
      <c r="AA172" s="68">
        <v>45489</v>
      </c>
      <c r="AB172" s="70">
        <v>24873333</v>
      </c>
      <c r="AC172" s="71">
        <f t="shared" si="10"/>
        <v>0</v>
      </c>
      <c r="AD172" s="72">
        <v>893</v>
      </c>
      <c r="AE172" s="16">
        <v>45490</v>
      </c>
      <c r="AF172" s="99">
        <v>24873333</v>
      </c>
      <c r="AG172" s="73">
        <f t="shared" si="11"/>
        <v>0</v>
      </c>
      <c r="AH172" s="103">
        <v>3215</v>
      </c>
      <c r="AI172" s="104">
        <v>45496</v>
      </c>
      <c r="AJ172" s="21">
        <v>24873333</v>
      </c>
      <c r="AK172" s="17">
        <f t="shared" si="12"/>
        <v>0</v>
      </c>
      <c r="AL172" s="76"/>
      <c r="AM172" s="17">
        <f t="shared" si="13"/>
        <v>24873333</v>
      </c>
      <c r="AN172" s="17">
        <f t="shared" si="14"/>
        <v>0</v>
      </c>
      <c r="AO172" s="19" t="s">
        <v>440</v>
      </c>
      <c r="AP172" s="79">
        <v>468</v>
      </c>
      <c r="AQ172" s="79"/>
      <c r="AR172" s="79"/>
    </row>
    <row r="173" spans="1:44" s="78" customFormat="1" ht="15.75" customHeight="1">
      <c r="A173" s="79">
        <v>63</v>
      </c>
      <c r="B173" s="97" t="s">
        <v>622</v>
      </c>
      <c r="C173" s="80" t="s">
        <v>415</v>
      </c>
      <c r="D173" s="80" t="s">
        <v>416</v>
      </c>
      <c r="E173" s="80" t="s">
        <v>417</v>
      </c>
      <c r="F173" s="80" t="s">
        <v>418</v>
      </c>
      <c r="G173" s="80" t="s">
        <v>419</v>
      </c>
      <c r="H173" s="80" t="s">
        <v>230</v>
      </c>
      <c r="I173" s="80" t="s">
        <v>131</v>
      </c>
      <c r="J173" s="80" t="s">
        <v>623</v>
      </c>
      <c r="K173" s="79" t="s">
        <v>58</v>
      </c>
      <c r="L173" s="79">
        <v>81101500</v>
      </c>
      <c r="M173" s="19">
        <v>8900000</v>
      </c>
      <c r="N173" s="79">
        <v>6</v>
      </c>
      <c r="O173" s="19">
        <v>53993333</v>
      </c>
      <c r="P173" s="79" t="s">
        <v>94</v>
      </c>
      <c r="Q173" s="79" t="s">
        <v>94</v>
      </c>
      <c r="R173" s="79" t="s">
        <v>425</v>
      </c>
      <c r="S173" s="79" t="s">
        <v>426</v>
      </c>
      <c r="T173" s="98" t="s">
        <v>427</v>
      </c>
      <c r="U173" s="16">
        <v>45475</v>
      </c>
      <c r="V173" s="65">
        <v>202415000056823</v>
      </c>
      <c r="W173" s="66" t="s">
        <v>63</v>
      </c>
      <c r="X173" s="67" t="s">
        <v>136</v>
      </c>
      <c r="Y173" s="68">
        <v>45489</v>
      </c>
      <c r="Z173" s="69" t="s">
        <v>624</v>
      </c>
      <c r="AA173" s="68">
        <v>45489</v>
      </c>
      <c r="AB173" s="70">
        <v>53993333</v>
      </c>
      <c r="AC173" s="71">
        <f t="shared" si="10"/>
        <v>0</v>
      </c>
      <c r="AD173" s="72">
        <v>883</v>
      </c>
      <c r="AE173" s="16">
        <v>45490</v>
      </c>
      <c r="AF173" s="99">
        <v>53993333</v>
      </c>
      <c r="AG173" s="73">
        <f t="shared" si="11"/>
        <v>0</v>
      </c>
      <c r="AH173" s="103"/>
      <c r="AI173" s="104"/>
      <c r="AJ173" s="21"/>
      <c r="AK173" s="17">
        <f t="shared" si="12"/>
        <v>53993333</v>
      </c>
      <c r="AL173" s="76"/>
      <c r="AM173" s="17">
        <f t="shared" si="13"/>
        <v>0</v>
      </c>
      <c r="AN173" s="17">
        <f t="shared" si="14"/>
        <v>53993333</v>
      </c>
      <c r="AO173" s="19"/>
      <c r="AP173" s="79"/>
      <c r="AQ173" s="79"/>
      <c r="AR173" s="79"/>
    </row>
    <row r="174" spans="1:44" s="78" customFormat="1" ht="15.75" customHeight="1">
      <c r="A174" s="79">
        <v>64</v>
      </c>
      <c r="B174" s="97" t="s">
        <v>625</v>
      </c>
      <c r="C174" s="80" t="s">
        <v>415</v>
      </c>
      <c r="D174" s="80" t="s">
        <v>416</v>
      </c>
      <c r="E174" s="80" t="s">
        <v>417</v>
      </c>
      <c r="F174" s="80" t="s">
        <v>418</v>
      </c>
      <c r="G174" s="80" t="s">
        <v>419</v>
      </c>
      <c r="H174" s="80" t="s">
        <v>230</v>
      </c>
      <c r="I174" s="80" t="s">
        <v>131</v>
      </c>
      <c r="J174" s="80" t="s">
        <v>626</v>
      </c>
      <c r="K174" s="79" t="s">
        <v>58</v>
      </c>
      <c r="L174" s="79">
        <v>81101500</v>
      </c>
      <c r="M174" s="19">
        <v>8553120</v>
      </c>
      <c r="N174" s="79">
        <v>6</v>
      </c>
      <c r="O174" s="19">
        <v>51888928</v>
      </c>
      <c r="P174" s="79" t="s">
        <v>94</v>
      </c>
      <c r="Q174" s="79" t="s">
        <v>94</v>
      </c>
      <c r="R174" s="79" t="s">
        <v>425</v>
      </c>
      <c r="S174" s="79" t="s">
        <v>426</v>
      </c>
      <c r="T174" s="98" t="s">
        <v>427</v>
      </c>
      <c r="U174" s="16">
        <v>45475</v>
      </c>
      <c r="V174" s="65">
        <v>202415000056823</v>
      </c>
      <c r="W174" s="66" t="s">
        <v>63</v>
      </c>
      <c r="X174" s="67" t="s">
        <v>136</v>
      </c>
      <c r="Y174" s="68">
        <v>45489</v>
      </c>
      <c r="Z174" s="69" t="s">
        <v>627</v>
      </c>
      <c r="AA174" s="68">
        <v>45489</v>
      </c>
      <c r="AB174" s="70">
        <v>51888928</v>
      </c>
      <c r="AC174" s="71">
        <f t="shared" si="10"/>
        <v>0</v>
      </c>
      <c r="AD174" s="72">
        <v>1090</v>
      </c>
      <c r="AE174" s="16">
        <v>45497</v>
      </c>
      <c r="AF174" s="99">
        <v>51888928</v>
      </c>
      <c r="AG174" s="73">
        <f t="shared" si="11"/>
        <v>0</v>
      </c>
      <c r="AH174" s="103"/>
      <c r="AI174" s="104"/>
      <c r="AJ174" s="21"/>
      <c r="AK174" s="17">
        <f t="shared" si="12"/>
        <v>51888928</v>
      </c>
      <c r="AL174" s="76"/>
      <c r="AM174" s="17">
        <f t="shared" si="13"/>
        <v>0</v>
      </c>
      <c r="AN174" s="17">
        <f t="shared" si="14"/>
        <v>51888928</v>
      </c>
      <c r="AO174" s="19"/>
      <c r="AP174" s="79"/>
      <c r="AQ174" s="79"/>
      <c r="AR174" s="79"/>
    </row>
    <row r="175" spans="1:44" s="78" customFormat="1" ht="15.75" customHeight="1">
      <c r="A175" s="79">
        <v>65</v>
      </c>
      <c r="B175" s="97" t="s">
        <v>628</v>
      </c>
      <c r="C175" s="80" t="s">
        <v>415</v>
      </c>
      <c r="D175" s="80" t="s">
        <v>416</v>
      </c>
      <c r="E175" s="80" t="s">
        <v>417</v>
      </c>
      <c r="F175" s="80" t="s">
        <v>418</v>
      </c>
      <c r="G175" s="80" t="s">
        <v>419</v>
      </c>
      <c r="H175" s="80" t="s">
        <v>446</v>
      </c>
      <c r="I175" s="80" t="s">
        <v>131</v>
      </c>
      <c r="J175" s="80" t="s">
        <v>629</v>
      </c>
      <c r="K175" s="79" t="s">
        <v>58</v>
      </c>
      <c r="L175" s="79">
        <v>80161504</v>
      </c>
      <c r="M175" s="19">
        <v>7000000</v>
      </c>
      <c r="N175" s="79">
        <v>6</v>
      </c>
      <c r="O175" s="19">
        <v>42466667</v>
      </c>
      <c r="P175" s="79" t="s">
        <v>94</v>
      </c>
      <c r="Q175" s="79" t="s">
        <v>94</v>
      </c>
      <c r="R175" s="79" t="s">
        <v>425</v>
      </c>
      <c r="S175" s="79" t="s">
        <v>426</v>
      </c>
      <c r="T175" s="98" t="s">
        <v>427</v>
      </c>
      <c r="U175" s="16">
        <v>45475</v>
      </c>
      <c r="V175" s="65">
        <v>202415000056823</v>
      </c>
      <c r="W175" s="66" t="s">
        <v>63</v>
      </c>
      <c r="X175" s="67" t="s">
        <v>136</v>
      </c>
      <c r="Y175" s="68">
        <v>45489</v>
      </c>
      <c r="Z175" s="69" t="s">
        <v>630</v>
      </c>
      <c r="AA175" s="68">
        <v>45489</v>
      </c>
      <c r="AB175" s="70">
        <v>42466667</v>
      </c>
      <c r="AC175" s="71">
        <f t="shared" si="10"/>
        <v>0</v>
      </c>
      <c r="AD175" s="72">
        <v>1091</v>
      </c>
      <c r="AE175" s="16">
        <v>45497</v>
      </c>
      <c r="AF175" s="99">
        <v>42466667</v>
      </c>
      <c r="AG175" s="73">
        <f t="shared" si="11"/>
        <v>0</v>
      </c>
      <c r="AH175" s="103"/>
      <c r="AI175" s="104"/>
      <c r="AJ175" s="21"/>
      <c r="AK175" s="17">
        <f t="shared" si="12"/>
        <v>42466667</v>
      </c>
      <c r="AL175" s="76"/>
      <c r="AM175" s="17">
        <f t="shared" si="13"/>
        <v>0</v>
      </c>
      <c r="AN175" s="17">
        <f t="shared" si="14"/>
        <v>42466667</v>
      </c>
      <c r="AO175" s="19"/>
      <c r="AP175" s="79"/>
      <c r="AQ175" s="79"/>
      <c r="AR175" s="79"/>
    </row>
    <row r="176" spans="1:44" s="78" customFormat="1" ht="15.75" customHeight="1">
      <c r="A176" s="79">
        <v>66</v>
      </c>
      <c r="B176" s="97" t="s">
        <v>631</v>
      </c>
      <c r="C176" s="80" t="s">
        <v>415</v>
      </c>
      <c r="D176" s="80" t="s">
        <v>416</v>
      </c>
      <c r="E176" s="80" t="s">
        <v>417</v>
      </c>
      <c r="F176" s="80" t="s">
        <v>418</v>
      </c>
      <c r="G176" s="80" t="s">
        <v>419</v>
      </c>
      <c r="H176" s="80" t="s">
        <v>474</v>
      </c>
      <c r="I176" s="80" t="s">
        <v>131</v>
      </c>
      <c r="J176" s="80" t="s">
        <v>632</v>
      </c>
      <c r="K176" s="79" t="s">
        <v>58</v>
      </c>
      <c r="L176" s="79">
        <v>80161504</v>
      </c>
      <c r="M176" s="19">
        <v>5000000</v>
      </c>
      <c r="N176" s="79">
        <v>6</v>
      </c>
      <c r="O176" s="19">
        <v>30333333</v>
      </c>
      <c r="P176" s="79" t="s">
        <v>94</v>
      </c>
      <c r="Q176" s="79" t="s">
        <v>94</v>
      </c>
      <c r="R176" s="79" t="s">
        <v>425</v>
      </c>
      <c r="S176" s="79" t="s">
        <v>426</v>
      </c>
      <c r="T176" s="98" t="s">
        <v>427</v>
      </c>
      <c r="U176" s="16">
        <v>45475</v>
      </c>
      <c r="V176" s="65">
        <v>202415000056823</v>
      </c>
      <c r="W176" s="66" t="s">
        <v>63</v>
      </c>
      <c r="X176" s="67" t="s">
        <v>136</v>
      </c>
      <c r="Y176" s="68">
        <v>45489</v>
      </c>
      <c r="Z176" s="69" t="s">
        <v>633</v>
      </c>
      <c r="AA176" s="68">
        <v>45489</v>
      </c>
      <c r="AB176" s="70">
        <v>30333333</v>
      </c>
      <c r="AC176" s="71">
        <f t="shared" si="10"/>
        <v>0</v>
      </c>
      <c r="AD176" s="72">
        <v>881</v>
      </c>
      <c r="AE176" s="16">
        <v>45490</v>
      </c>
      <c r="AF176" s="99">
        <v>30333333</v>
      </c>
      <c r="AG176" s="73">
        <f t="shared" si="11"/>
        <v>0</v>
      </c>
      <c r="AH176" s="103"/>
      <c r="AI176" s="104"/>
      <c r="AJ176" s="21"/>
      <c r="AK176" s="17">
        <f t="shared" si="12"/>
        <v>30333333</v>
      </c>
      <c r="AL176" s="76"/>
      <c r="AM176" s="17">
        <f t="shared" si="13"/>
        <v>0</v>
      </c>
      <c r="AN176" s="17">
        <f t="shared" si="14"/>
        <v>30333333</v>
      </c>
      <c r="AO176" s="19"/>
      <c r="AP176" s="79"/>
      <c r="AQ176" s="79"/>
      <c r="AR176" s="79"/>
    </row>
    <row r="177" spans="1:44" s="78" customFormat="1" ht="15.75" customHeight="1">
      <c r="A177" s="79">
        <v>67</v>
      </c>
      <c r="B177" s="97" t="s">
        <v>634</v>
      </c>
      <c r="C177" s="80" t="s">
        <v>415</v>
      </c>
      <c r="D177" s="80" t="s">
        <v>416</v>
      </c>
      <c r="E177" s="80" t="s">
        <v>417</v>
      </c>
      <c r="F177" s="80" t="s">
        <v>418</v>
      </c>
      <c r="G177" s="80" t="s">
        <v>419</v>
      </c>
      <c r="H177" s="80" t="s">
        <v>230</v>
      </c>
      <c r="I177" s="80" t="s">
        <v>131</v>
      </c>
      <c r="J177" s="80" t="s">
        <v>635</v>
      </c>
      <c r="K177" s="79" t="s">
        <v>58</v>
      </c>
      <c r="L177" s="79">
        <v>81101500</v>
      </c>
      <c r="M177" s="19">
        <v>9500000</v>
      </c>
      <c r="N177" s="79">
        <v>6</v>
      </c>
      <c r="O177" s="19">
        <v>57633333</v>
      </c>
      <c r="P177" s="79" t="s">
        <v>94</v>
      </c>
      <c r="Q177" s="79" t="s">
        <v>94</v>
      </c>
      <c r="R177" s="79" t="s">
        <v>425</v>
      </c>
      <c r="S177" s="79" t="s">
        <v>426</v>
      </c>
      <c r="T177" s="98" t="s">
        <v>427</v>
      </c>
      <c r="U177" s="16">
        <v>45475</v>
      </c>
      <c r="V177" s="65">
        <v>202415000056803</v>
      </c>
      <c r="W177" s="66" t="s">
        <v>63</v>
      </c>
      <c r="X177" s="67" t="s">
        <v>136</v>
      </c>
      <c r="Y177" s="68">
        <v>45489</v>
      </c>
      <c r="Z177" s="69" t="s">
        <v>636</v>
      </c>
      <c r="AA177" s="68">
        <v>45489</v>
      </c>
      <c r="AB177" s="70">
        <v>57633333</v>
      </c>
      <c r="AC177" s="71">
        <f t="shared" si="10"/>
        <v>0</v>
      </c>
      <c r="AD177" s="72">
        <v>891</v>
      </c>
      <c r="AE177" s="16">
        <v>45490</v>
      </c>
      <c r="AF177" s="99">
        <v>57633333</v>
      </c>
      <c r="AG177" s="73">
        <f t="shared" si="11"/>
        <v>0</v>
      </c>
      <c r="AH177" s="103"/>
      <c r="AI177" s="104"/>
      <c r="AJ177" s="21"/>
      <c r="AK177" s="17">
        <f t="shared" si="12"/>
        <v>57633333</v>
      </c>
      <c r="AL177" s="76"/>
      <c r="AM177" s="17">
        <f t="shared" si="13"/>
        <v>0</v>
      </c>
      <c r="AN177" s="17">
        <f t="shared" si="14"/>
        <v>57633333</v>
      </c>
      <c r="AO177" s="19"/>
      <c r="AP177" s="79"/>
      <c r="AQ177" s="79"/>
      <c r="AR177" s="79"/>
    </row>
    <row r="178" spans="1:44" s="78" customFormat="1" ht="15.75" customHeight="1">
      <c r="A178" s="79">
        <v>68</v>
      </c>
      <c r="B178" s="97" t="s">
        <v>637</v>
      </c>
      <c r="C178" s="80" t="s">
        <v>415</v>
      </c>
      <c r="D178" s="80" t="s">
        <v>416</v>
      </c>
      <c r="E178" s="80" t="s">
        <v>417</v>
      </c>
      <c r="F178" s="80" t="s">
        <v>418</v>
      </c>
      <c r="G178" s="80" t="s">
        <v>419</v>
      </c>
      <c r="H178" s="80" t="s">
        <v>474</v>
      </c>
      <c r="I178" s="80" t="s">
        <v>131</v>
      </c>
      <c r="J178" s="80" t="s">
        <v>638</v>
      </c>
      <c r="K178" s="79" t="s">
        <v>58</v>
      </c>
      <c r="L178" s="79">
        <v>80161504</v>
      </c>
      <c r="M178" s="19">
        <v>3500000</v>
      </c>
      <c r="N178" s="79">
        <v>6</v>
      </c>
      <c r="O178" s="19">
        <v>21233333</v>
      </c>
      <c r="P178" s="79" t="s">
        <v>94</v>
      </c>
      <c r="Q178" s="79" t="s">
        <v>94</v>
      </c>
      <c r="R178" s="79" t="s">
        <v>425</v>
      </c>
      <c r="S178" s="79" t="s">
        <v>426</v>
      </c>
      <c r="T178" s="98" t="s">
        <v>427</v>
      </c>
      <c r="U178" s="16">
        <v>45475</v>
      </c>
      <c r="V178" s="65">
        <v>202415000056803</v>
      </c>
      <c r="W178" s="66" t="s">
        <v>63</v>
      </c>
      <c r="X178" s="67" t="s">
        <v>136</v>
      </c>
      <c r="Y178" s="68">
        <v>45489</v>
      </c>
      <c r="Z178" s="69" t="s">
        <v>639</v>
      </c>
      <c r="AA178" s="68">
        <v>45489</v>
      </c>
      <c r="AB178" s="70">
        <v>21233333</v>
      </c>
      <c r="AC178" s="71">
        <f t="shared" si="10"/>
        <v>0</v>
      </c>
      <c r="AD178" s="72">
        <v>897</v>
      </c>
      <c r="AE178" s="16">
        <v>45490</v>
      </c>
      <c r="AF178" s="99">
        <v>21233333</v>
      </c>
      <c r="AG178" s="73">
        <f t="shared" si="11"/>
        <v>0</v>
      </c>
      <c r="AH178" s="103"/>
      <c r="AI178" s="104"/>
      <c r="AJ178" s="21"/>
      <c r="AK178" s="17">
        <f t="shared" si="12"/>
        <v>21233333</v>
      </c>
      <c r="AL178" s="76"/>
      <c r="AM178" s="17">
        <f t="shared" si="13"/>
        <v>0</v>
      </c>
      <c r="AN178" s="17">
        <f t="shared" si="14"/>
        <v>21233333</v>
      </c>
      <c r="AO178" s="19"/>
      <c r="AP178" s="79"/>
      <c r="AQ178" s="79"/>
      <c r="AR178" s="79"/>
    </row>
    <row r="179" spans="1:44" s="78" customFormat="1" ht="15.75" customHeight="1">
      <c r="A179" s="79">
        <v>69</v>
      </c>
      <c r="B179" s="97" t="s">
        <v>640</v>
      </c>
      <c r="C179" s="80" t="s">
        <v>415</v>
      </c>
      <c r="D179" s="80" t="s">
        <v>416</v>
      </c>
      <c r="E179" s="80" t="s">
        <v>417</v>
      </c>
      <c r="F179" s="80" t="s">
        <v>418</v>
      </c>
      <c r="G179" s="80" t="s">
        <v>419</v>
      </c>
      <c r="H179" s="80" t="s">
        <v>474</v>
      </c>
      <c r="I179" s="80" t="s">
        <v>131</v>
      </c>
      <c r="J179" s="80" t="s">
        <v>638</v>
      </c>
      <c r="K179" s="79" t="s">
        <v>58</v>
      </c>
      <c r="L179" s="79">
        <v>80161504</v>
      </c>
      <c r="M179" s="19">
        <v>3500000</v>
      </c>
      <c r="N179" s="79">
        <v>6</v>
      </c>
      <c r="O179" s="19">
        <v>21233333</v>
      </c>
      <c r="P179" s="79" t="s">
        <v>94</v>
      </c>
      <c r="Q179" s="79" t="s">
        <v>94</v>
      </c>
      <c r="R179" s="79" t="s">
        <v>425</v>
      </c>
      <c r="S179" s="79" t="s">
        <v>426</v>
      </c>
      <c r="T179" s="98" t="s">
        <v>427</v>
      </c>
      <c r="U179" s="16">
        <v>45475</v>
      </c>
      <c r="V179" s="65">
        <v>202415000056823</v>
      </c>
      <c r="W179" s="66" t="s">
        <v>63</v>
      </c>
      <c r="X179" s="67" t="s">
        <v>136</v>
      </c>
      <c r="Y179" s="68">
        <v>45489</v>
      </c>
      <c r="Z179" s="69" t="s">
        <v>641</v>
      </c>
      <c r="AA179" s="68">
        <v>45489</v>
      </c>
      <c r="AB179" s="70">
        <v>21233333</v>
      </c>
      <c r="AC179" s="71">
        <f t="shared" si="10"/>
        <v>0</v>
      </c>
      <c r="AD179" s="72">
        <v>880</v>
      </c>
      <c r="AE179" s="16">
        <v>45490</v>
      </c>
      <c r="AF179" s="99">
        <v>21233333</v>
      </c>
      <c r="AG179" s="73">
        <f t="shared" si="11"/>
        <v>0</v>
      </c>
      <c r="AH179" s="103"/>
      <c r="AI179" s="104"/>
      <c r="AJ179" s="21"/>
      <c r="AK179" s="17">
        <f t="shared" si="12"/>
        <v>21233333</v>
      </c>
      <c r="AL179" s="76"/>
      <c r="AM179" s="17">
        <f t="shared" si="13"/>
        <v>0</v>
      </c>
      <c r="AN179" s="17">
        <f t="shared" si="14"/>
        <v>21233333</v>
      </c>
      <c r="AO179" s="19"/>
      <c r="AP179" s="79"/>
      <c r="AQ179" s="79"/>
      <c r="AR179" s="79"/>
    </row>
    <row r="180" spans="1:44" s="78" customFormat="1" ht="15.75" customHeight="1">
      <c r="A180" s="79">
        <v>70</v>
      </c>
      <c r="B180" s="97" t="s">
        <v>642</v>
      </c>
      <c r="C180" s="80" t="s">
        <v>415</v>
      </c>
      <c r="D180" s="80" t="s">
        <v>416</v>
      </c>
      <c r="E180" s="80" t="s">
        <v>417</v>
      </c>
      <c r="F180" s="80" t="s">
        <v>418</v>
      </c>
      <c r="G180" s="80" t="s">
        <v>419</v>
      </c>
      <c r="H180" s="80" t="s">
        <v>643</v>
      </c>
      <c r="I180" s="80" t="s">
        <v>131</v>
      </c>
      <c r="J180" s="80" t="s">
        <v>644</v>
      </c>
      <c r="K180" s="79" t="s">
        <v>645</v>
      </c>
      <c r="L180" s="79">
        <v>78111800</v>
      </c>
      <c r="M180" s="19">
        <v>120000000</v>
      </c>
      <c r="N180" s="79">
        <v>1</v>
      </c>
      <c r="O180" s="19">
        <v>120000000</v>
      </c>
      <c r="P180" s="79" t="s">
        <v>94</v>
      </c>
      <c r="Q180" s="79" t="s">
        <v>94</v>
      </c>
      <c r="R180" s="79" t="s">
        <v>425</v>
      </c>
      <c r="S180" s="79" t="s">
        <v>426</v>
      </c>
      <c r="T180" s="98" t="s">
        <v>427</v>
      </c>
      <c r="U180" s="16" t="s">
        <v>646</v>
      </c>
      <c r="V180" s="65" t="s">
        <v>647</v>
      </c>
      <c r="W180" s="66" t="s">
        <v>63</v>
      </c>
      <c r="X180" s="67" t="s">
        <v>136</v>
      </c>
      <c r="Y180" s="68" t="s">
        <v>648</v>
      </c>
      <c r="Z180" s="69" t="s">
        <v>649</v>
      </c>
      <c r="AA180" s="68">
        <v>45512</v>
      </c>
      <c r="AB180" s="70">
        <v>120000000</v>
      </c>
      <c r="AC180" s="71">
        <f t="shared" si="10"/>
        <v>0</v>
      </c>
      <c r="AD180" s="72">
        <v>878</v>
      </c>
      <c r="AE180" s="16">
        <v>45490</v>
      </c>
      <c r="AF180" s="99">
        <v>120000000</v>
      </c>
      <c r="AG180" s="73">
        <f t="shared" si="11"/>
        <v>0</v>
      </c>
      <c r="AH180" s="103"/>
      <c r="AI180" s="104"/>
      <c r="AJ180" s="21"/>
      <c r="AK180" s="17">
        <f t="shared" si="12"/>
        <v>120000000</v>
      </c>
      <c r="AL180" s="76"/>
      <c r="AM180" s="17">
        <f t="shared" si="13"/>
        <v>0</v>
      </c>
      <c r="AN180" s="17">
        <f t="shared" si="14"/>
        <v>120000000</v>
      </c>
      <c r="AO180" s="19"/>
      <c r="AP180" s="79"/>
      <c r="AQ180" s="79"/>
      <c r="AR180" s="79" t="s">
        <v>650</v>
      </c>
    </row>
    <row r="181" spans="1:44" s="78" customFormat="1" ht="15.75" customHeight="1">
      <c r="A181" s="79">
        <v>71</v>
      </c>
      <c r="B181" s="97" t="s">
        <v>651</v>
      </c>
      <c r="C181" s="80" t="s">
        <v>415</v>
      </c>
      <c r="D181" s="80" t="s">
        <v>416</v>
      </c>
      <c r="E181" s="80" t="s">
        <v>417</v>
      </c>
      <c r="F181" s="80" t="s">
        <v>418</v>
      </c>
      <c r="G181" s="80" t="s">
        <v>419</v>
      </c>
      <c r="H181" s="80" t="s">
        <v>466</v>
      </c>
      <c r="I181" s="80" t="s">
        <v>131</v>
      </c>
      <c r="J181" s="80" t="s">
        <v>652</v>
      </c>
      <c r="K181" s="79" t="s">
        <v>653</v>
      </c>
      <c r="L181" s="79" t="s">
        <v>654</v>
      </c>
      <c r="M181" s="19">
        <v>100000000</v>
      </c>
      <c r="N181" s="79" t="s">
        <v>655</v>
      </c>
      <c r="O181" s="19">
        <v>100000000</v>
      </c>
      <c r="P181" s="79" t="s">
        <v>94</v>
      </c>
      <c r="Q181" s="79" t="s">
        <v>94</v>
      </c>
      <c r="R181" s="79" t="s">
        <v>425</v>
      </c>
      <c r="S181" s="79" t="s">
        <v>426</v>
      </c>
      <c r="T181" s="98" t="s">
        <v>427</v>
      </c>
      <c r="U181" s="16">
        <v>45496</v>
      </c>
      <c r="V181" s="65">
        <v>202415000061153</v>
      </c>
      <c r="W181" s="66" t="s">
        <v>63</v>
      </c>
      <c r="X181" s="67" t="s">
        <v>136</v>
      </c>
      <c r="Y181" s="68">
        <v>45496</v>
      </c>
      <c r="Z181" s="69" t="s">
        <v>656</v>
      </c>
      <c r="AA181" s="68">
        <v>45496</v>
      </c>
      <c r="AB181" s="70">
        <v>20000000</v>
      </c>
      <c r="AC181" s="71">
        <f t="shared" si="10"/>
        <v>80000000</v>
      </c>
      <c r="AD181" s="72">
        <v>1093</v>
      </c>
      <c r="AE181" s="16">
        <v>45497</v>
      </c>
      <c r="AF181" s="99">
        <v>20000000</v>
      </c>
      <c r="AG181" s="73">
        <f t="shared" si="11"/>
        <v>0</v>
      </c>
      <c r="AH181" s="103"/>
      <c r="AI181" s="104"/>
      <c r="AJ181" s="21"/>
      <c r="AK181" s="17">
        <f t="shared" si="12"/>
        <v>20000000</v>
      </c>
      <c r="AL181" s="76"/>
      <c r="AM181" s="17">
        <f t="shared" si="13"/>
        <v>0</v>
      </c>
      <c r="AN181" s="17">
        <f t="shared" si="14"/>
        <v>100000000</v>
      </c>
      <c r="AO181" s="19"/>
      <c r="AP181" s="79"/>
      <c r="AQ181" s="79"/>
      <c r="AR181" s="79"/>
    </row>
    <row r="182" spans="1:44" s="78" customFormat="1" ht="15.75" customHeight="1">
      <c r="A182" s="79">
        <v>72</v>
      </c>
      <c r="B182" s="97" t="s">
        <v>657</v>
      </c>
      <c r="C182" s="80" t="s">
        <v>415</v>
      </c>
      <c r="D182" s="80" t="s">
        <v>416</v>
      </c>
      <c r="E182" s="80" t="s">
        <v>417</v>
      </c>
      <c r="F182" s="80" t="s">
        <v>418</v>
      </c>
      <c r="G182" s="80" t="s">
        <v>419</v>
      </c>
      <c r="H182" s="80" t="s">
        <v>434</v>
      </c>
      <c r="I182" s="80" t="s">
        <v>131</v>
      </c>
      <c r="J182" s="80" t="s">
        <v>658</v>
      </c>
      <c r="K182" s="79" t="s">
        <v>58</v>
      </c>
      <c r="L182" s="79">
        <v>84111502</v>
      </c>
      <c r="M182" s="19">
        <v>10000000</v>
      </c>
      <c r="N182" s="79">
        <v>2</v>
      </c>
      <c r="O182" s="19">
        <v>20666667</v>
      </c>
      <c r="P182" s="79" t="s">
        <v>94</v>
      </c>
      <c r="Q182" s="79" t="s">
        <v>94</v>
      </c>
      <c r="R182" s="79" t="s">
        <v>425</v>
      </c>
      <c r="S182" s="79" t="s">
        <v>426</v>
      </c>
      <c r="T182" s="98" t="s">
        <v>427</v>
      </c>
      <c r="U182" s="16">
        <v>45475</v>
      </c>
      <c r="V182" s="65">
        <v>202415000056823</v>
      </c>
      <c r="W182" s="66" t="s">
        <v>63</v>
      </c>
      <c r="X182" s="67" t="s">
        <v>136</v>
      </c>
      <c r="Y182" s="68">
        <v>45489</v>
      </c>
      <c r="Z182" s="69" t="s">
        <v>659</v>
      </c>
      <c r="AA182" s="68">
        <v>45489</v>
      </c>
      <c r="AB182" s="70">
        <v>20666667</v>
      </c>
      <c r="AC182" s="71">
        <f t="shared" si="10"/>
        <v>0</v>
      </c>
      <c r="AD182" s="72"/>
      <c r="AE182" s="16"/>
      <c r="AF182" s="99"/>
      <c r="AG182" s="73">
        <f t="shared" si="11"/>
        <v>20666667</v>
      </c>
      <c r="AH182" s="103"/>
      <c r="AI182" s="104"/>
      <c r="AJ182" s="21"/>
      <c r="AK182" s="17">
        <f t="shared" si="12"/>
        <v>0</v>
      </c>
      <c r="AL182" s="76"/>
      <c r="AM182" s="17">
        <f t="shared" si="13"/>
        <v>0</v>
      </c>
      <c r="AN182" s="17">
        <f t="shared" si="14"/>
        <v>20666667</v>
      </c>
      <c r="AO182" s="19"/>
      <c r="AP182" s="79"/>
      <c r="AQ182" s="79"/>
      <c r="AR182" s="79"/>
    </row>
    <row r="183" spans="1:44" s="78" customFormat="1" ht="15.75" customHeight="1">
      <c r="A183" s="79">
        <v>73</v>
      </c>
      <c r="B183" s="97" t="s">
        <v>660</v>
      </c>
      <c r="C183" s="80" t="s">
        <v>415</v>
      </c>
      <c r="D183" s="80" t="s">
        <v>416</v>
      </c>
      <c r="E183" s="80" t="s">
        <v>417</v>
      </c>
      <c r="F183" s="80" t="s">
        <v>418</v>
      </c>
      <c r="G183" s="80" t="s">
        <v>419</v>
      </c>
      <c r="H183" s="80" t="s">
        <v>230</v>
      </c>
      <c r="I183" s="80" t="s">
        <v>131</v>
      </c>
      <c r="J183" s="80" t="s">
        <v>661</v>
      </c>
      <c r="K183" s="79" t="s">
        <v>58</v>
      </c>
      <c r="L183" s="79">
        <v>81101500</v>
      </c>
      <c r="M183" s="19">
        <v>10000000</v>
      </c>
      <c r="N183" s="79">
        <v>5</v>
      </c>
      <c r="O183" s="19">
        <v>54884406</v>
      </c>
      <c r="P183" s="79" t="s">
        <v>94</v>
      </c>
      <c r="Q183" s="79" t="s">
        <v>94</v>
      </c>
      <c r="R183" s="79" t="s">
        <v>425</v>
      </c>
      <c r="S183" s="79" t="s">
        <v>426</v>
      </c>
      <c r="T183" s="98" t="s">
        <v>427</v>
      </c>
      <c r="U183" s="16">
        <v>45475</v>
      </c>
      <c r="V183" s="65">
        <v>202415000056803</v>
      </c>
      <c r="W183" s="66" t="s">
        <v>63</v>
      </c>
      <c r="X183" s="67" t="s">
        <v>136</v>
      </c>
      <c r="Y183" s="68">
        <v>45489</v>
      </c>
      <c r="Z183" s="69" t="s">
        <v>662</v>
      </c>
      <c r="AA183" s="68">
        <v>45489</v>
      </c>
      <c r="AB183" s="70">
        <v>54884406</v>
      </c>
      <c r="AC183" s="71">
        <f t="shared" si="10"/>
        <v>0</v>
      </c>
      <c r="AD183" s="72">
        <v>899</v>
      </c>
      <c r="AE183" s="16">
        <v>45491</v>
      </c>
      <c r="AF183" s="99">
        <v>54884406</v>
      </c>
      <c r="AG183" s="73">
        <f t="shared" si="11"/>
        <v>0</v>
      </c>
      <c r="AH183" s="103"/>
      <c r="AI183" s="104"/>
      <c r="AJ183" s="21"/>
      <c r="AK183" s="17">
        <f t="shared" si="12"/>
        <v>54884406</v>
      </c>
      <c r="AL183" s="76"/>
      <c r="AM183" s="17">
        <f t="shared" si="13"/>
        <v>0</v>
      </c>
      <c r="AN183" s="17">
        <f t="shared" si="14"/>
        <v>54884406</v>
      </c>
      <c r="AO183" s="19"/>
      <c r="AP183" s="79"/>
      <c r="AQ183" s="79"/>
      <c r="AR183" s="79"/>
    </row>
    <row r="184" spans="1:44" s="78" customFormat="1" ht="15.75" customHeight="1">
      <c r="A184" s="79">
        <v>74</v>
      </c>
      <c r="B184" s="97" t="s">
        <v>663</v>
      </c>
      <c r="C184" s="80" t="s">
        <v>415</v>
      </c>
      <c r="D184" s="80" t="s">
        <v>416</v>
      </c>
      <c r="E184" s="80" t="s">
        <v>417</v>
      </c>
      <c r="F184" s="80" t="s">
        <v>418</v>
      </c>
      <c r="G184" s="80" t="s">
        <v>419</v>
      </c>
      <c r="H184" s="80" t="s">
        <v>481</v>
      </c>
      <c r="I184" s="80" t="s">
        <v>131</v>
      </c>
      <c r="J184" s="80" t="s">
        <v>664</v>
      </c>
      <c r="K184" s="79" t="s">
        <v>58</v>
      </c>
      <c r="L184" s="79">
        <v>81101500</v>
      </c>
      <c r="M184" s="19">
        <v>10000000</v>
      </c>
      <c r="N184" s="79">
        <v>6</v>
      </c>
      <c r="O184" s="19">
        <v>60666667</v>
      </c>
      <c r="P184" s="79" t="s">
        <v>94</v>
      </c>
      <c r="Q184" s="79" t="s">
        <v>94</v>
      </c>
      <c r="R184" s="79" t="s">
        <v>425</v>
      </c>
      <c r="S184" s="79" t="s">
        <v>426</v>
      </c>
      <c r="T184" s="98" t="s">
        <v>427</v>
      </c>
      <c r="U184" s="16"/>
      <c r="V184" s="65"/>
      <c r="W184" s="66"/>
      <c r="X184" s="67"/>
      <c r="Y184" s="68"/>
      <c r="Z184" s="69"/>
      <c r="AA184" s="68"/>
      <c r="AB184" s="70"/>
      <c r="AC184" s="71">
        <f t="shared" si="10"/>
        <v>60666667</v>
      </c>
      <c r="AD184" s="72"/>
      <c r="AE184" s="16"/>
      <c r="AF184" s="99"/>
      <c r="AG184" s="73">
        <f t="shared" si="11"/>
        <v>0</v>
      </c>
      <c r="AH184" s="103"/>
      <c r="AI184" s="104"/>
      <c r="AJ184" s="21"/>
      <c r="AK184" s="17">
        <f t="shared" si="12"/>
        <v>0</v>
      </c>
      <c r="AL184" s="76"/>
      <c r="AM184" s="17">
        <f t="shared" si="13"/>
        <v>0</v>
      </c>
      <c r="AN184" s="17">
        <f t="shared" si="14"/>
        <v>60666667</v>
      </c>
      <c r="AO184" s="19"/>
      <c r="AP184" s="79"/>
      <c r="AQ184" s="79"/>
      <c r="AR184" s="79"/>
    </row>
    <row r="185" spans="1:44" s="78" customFormat="1" ht="15.75" customHeight="1">
      <c r="A185" s="79">
        <v>75</v>
      </c>
      <c r="B185" s="97" t="s">
        <v>665</v>
      </c>
      <c r="C185" s="80" t="s">
        <v>415</v>
      </c>
      <c r="D185" s="80" t="s">
        <v>416</v>
      </c>
      <c r="E185" s="80" t="s">
        <v>417</v>
      </c>
      <c r="F185" s="80" t="s">
        <v>418</v>
      </c>
      <c r="G185" s="80" t="s">
        <v>419</v>
      </c>
      <c r="H185" s="80" t="s">
        <v>55</v>
      </c>
      <c r="I185" s="80" t="s">
        <v>131</v>
      </c>
      <c r="J185" s="80" t="s">
        <v>666</v>
      </c>
      <c r="K185" s="79" t="s">
        <v>58</v>
      </c>
      <c r="L185" s="79">
        <v>80121704</v>
      </c>
      <c r="M185" s="19">
        <v>10000000</v>
      </c>
      <c r="N185" s="79">
        <v>5</v>
      </c>
      <c r="O185" s="19">
        <v>0</v>
      </c>
      <c r="P185" s="79" t="s">
        <v>94</v>
      </c>
      <c r="Q185" s="79" t="s">
        <v>94</v>
      </c>
      <c r="R185" s="79" t="s">
        <v>425</v>
      </c>
      <c r="S185" s="79" t="s">
        <v>426</v>
      </c>
      <c r="T185" s="98" t="s">
        <v>427</v>
      </c>
      <c r="U185" s="16"/>
      <c r="V185" s="65"/>
      <c r="W185" s="66"/>
      <c r="X185" s="67"/>
      <c r="Y185" s="68"/>
      <c r="Z185" s="69"/>
      <c r="AA185" s="68"/>
      <c r="AB185" s="70"/>
      <c r="AC185" s="71">
        <f t="shared" si="10"/>
        <v>0</v>
      </c>
      <c r="AD185" s="72"/>
      <c r="AE185" s="16"/>
      <c r="AF185" s="99"/>
      <c r="AG185" s="73">
        <f t="shared" si="11"/>
        <v>0</v>
      </c>
      <c r="AH185" s="103"/>
      <c r="AI185" s="104"/>
      <c r="AJ185" s="21"/>
      <c r="AK185" s="17">
        <f t="shared" si="12"/>
        <v>0</v>
      </c>
      <c r="AL185" s="76"/>
      <c r="AM185" s="17">
        <f t="shared" si="13"/>
        <v>0</v>
      </c>
      <c r="AN185" s="17">
        <f t="shared" si="14"/>
        <v>0</v>
      </c>
      <c r="AO185" s="19"/>
      <c r="AP185" s="79"/>
      <c r="AQ185" s="79"/>
      <c r="AR185" s="79"/>
    </row>
    <row r="186" spans="1:44" s="78" customFormat="1" ht="15.75" customHeight="1">
      <c r="A186" s="79">
        <v>76</v>
      </c>
      <c r="B186" s="97" t="s">
        <v>667</v>
      </c>
      <c r="C186" s="80" t="s">
        <v>415</v>
      </c>
      <c r="D186" s="80" t="s">
        <v>416</v>
      </c>
      <c r="E186" s="80" t="s">
        <v>417</v>
      </c>
      <c r="F186" s="80" t="s">
        <v>418</v>
      </c>
      <c r="G186" s="80" t="s">
        <v>419</v>
      </c>
      <c r="H186" s="80" t="s">
        <v>434</v>
      </c>
      <c r="I186" s="80" t="s">
        <v>131</v>
      </c>
      <c r="J186" s="80" t="s">
        <v>668</v>
      </c>
      <c r="K186" s="79" t="s">
        <v>58</v>
      </c>
      <c r="L186" s="79">
        <v>84111502</v>
      </c>
      <c r="M186" s="19">
        <v>10000000</v>
      </c>
      <c r="N186" s="79">
        <v>4</v>
      </c>
      <c r="O186" s="19">
        <v>416667</v>
      </c>
      <c r="P186" s="79" t="s">
        <v>94</v>
      </c>
      <c r="Q186" s="79" t="s">
        <v>94</v>
      </c>
      <c r="R186" s="79" t="s">
        <v>425</v>
      </c>
      <c r="S186" s="79" t="s">
        <v>426</v>
      </c>
      <c r="T186" s="98" t="s">
        <v>427</v>
      </c>
      <c r="U186" s="16"/>
      <c r="V186" s="65"/>
      <c r="W186" s="66"/>
      <c r="X186" s="67"/>
      <c r="Y186" s="68"/>
      <c r="Z186" s="69"/>
      <c r="AA186" s="68"/>
      <c r="AB186" s="70"/>
      <c r="AC186" s="71">
        <f t="shared" si="10"/>
        <v>416667</v>
      </c>
      <c r="AD186" s="72"/>
      <c r="AE186" s="16"/>
      <c r="AF186" s="99"/>
      <c r="AG186" s="73">
        <f t="shared" si="11"/>
        <v>0</v>
      </c>
      <c r="AH186" s="103"/>
      <c r="AI186" s="104"/>
      <c r="AJ186" s="21"/>
      <c r="AK186" s="17">
        <f t="shared" si="12"/>
        <v>0</v>
      </c>
      <c r="AL186" s="76"/>
      <c r="AM186" s="17">
        <f t="shared" si="13"/>
        <v>0</v>
      </c>
      <c r="AN186" s="17">
        <f t="shared" si="14"/>
        <v>416667</v>
      </c>
      <c r="AO186" s="19"/>
      <c r="AP186" s="79"/>
      <c r="AQ186" s="79"/>
      <c r="AR186" s="79"/>
    </row>
    <row r="187" spans="1:44" s="78" customFormat="1" ht="15.75" customHeight="1">
      <c r="A187" s="79">
        <v>77</v>
      </c>
      <c r="B187" s="97" t="s">
        <v>669</v>
      </c>
      <c r="C187" s="80" t="s">
        <v>415</v>
      </c>
      <c r="D187" s="80" t="s">
        <v>416</v>
      </c>
      <c r="E187" s="80" t="s">
        <v>417</v>
      </c>
      <c r="F187" s="80" t="s">
        <v>418</v>
      </c>
      <c r="G187" s="80" t="s">
        <v>419</v>
      </c>
      <c r="H187" s="80" t="s">
        <v>230</v>
      </c>
      <c r="I187" s="80" t="s">
        <v>131</v>
      </c>
      <c r="J187" s="80" t="s">
        <v>670</v>
      </c>
      <c r="K187" s="79" t="s">
        <v>58</v>
      </c>
      <c r="L187" s="79">
        <v>81101500</v>
      </c>
      <c r="M187" s="19">
        <v>10000000</v>
      </c>
      <c r="N187" s="79">
        <v>6</v>
      </c>
      <c r="O187" s="19">
        <v>45073334</v>
      </c>
      <c r="P187" s="79" t="s">
        <v>94</v>
      </c>
      <c r="Q187" s="79" t="s">
        <v>94</v>
      </c>
      <c r="R187" s="79" t="s">
        <v>425</v>
      </c>
      <c r="S187" s="79" t="s">
        <v>426</v>
      </c>
      <c r="T187" s="98" t="s">
        <v>427</v>
      </c>
      <c r="U187" s="16"/>
      <c r="V187" s="65"/>
      <c r="W187" s="66"/>
      <c r="X187" s="67"/>
      <c r="Y187" s="68"/>
      <c r="Z187" s="69"/>
      <c r="AA187" s="68"/>
      <c r="AB187" s="70"/>
      <c r="AC187" s="71">
        <f t="shared" si="10"/>
        <v>45073334</v>
      </c>
      <c r="AD187" s="72"/>
      <c r="AE187" s="16"/>
      <c r="AF187" s="99"/>
      <c r="AG187" s="73">
        <f t="shared" si="11"/>
        <v>0</v>
      </c>
      <c r="AH187" s="103"/>
      <c r="AI187" s="104"/>
      <c r="AJ187" s="21"/>
      <c r="AK187" s="17">
        <f t="shared" si="12"/>
        <v>0</v>
      </c>
      <c r="AL187" s="76"/>
      <c r="AM187" s="17">
        <f t="shared" si="13"/>
        <v>0</v>
      </c>
      <c r="AN187" s="17">
        <f t="shared" si="14"/>
        <v>45073334</v>
      </c>
      <c r="AO187" s="19"/>
      <c r="AP187" s="79"/>
      <c r="AQ187" s="79"/>
      <c r="AR187" s="79"/>
    </row>
    <row r="188" spans="1:44" s="78" customFormat="1" ht="15.75" customHeight="1">
      <c r="A188" s="79">
        <v>78</v>
      </c>
      <c r="B188" s="97" t="s">
        <v>671</v>
      </c>
      <c r="C188" s="80" t="s">
        <v>415</v>
      </c>
      <c r="D188" s="80" t="s">
        <v>416</v>
      </c>
      <c r="E188" s="80" t="s">
        <v>417</v>
      </c>
      <c r="F188" s="80" t="s">
        <v>418</v>
      </c>
      <c r="G188" s="80" t="s">
        <v>419</v>
      </c>
      <c r="H188" s="80" t="s">
        <v>481</v>
      </c>
      <c r="I188" s="80" t="s">
        <v>131</v>
      </c>
      <c r="J188" s="80" t="s">
        <v>672</v>
      </c>
      <c r="K188" s="79" t="s">
        <v>58</v>
      </c>
      <c r="L188" s="79">
        <v>81101500</v>
      </c>
      <c r="M188" s="19">
        <v>10000000</v>
      </c>
      <c r="N188" s="79">
        <v>6</v>
      </c>
      <c r="O188" s="19">
        <v>57883334</v>
      </c>
      <c r="P188" s="79" t="s">
        <v>94</v>
      </c>
      <c r="Q188" s="79" t="s">
        <v>94</v>
      </c>
      <c r="R188" s="79" t="s">
        <v>425</v>
      </c>
      <c r="S188" s="79" t="s">
        <v>426</v>
      </c>
      <c r="T188" s="98" t="s">
        <v>427</v>
      </c>
      <c r="U188" s="16"/>
      <c r="V188" s="65"/>
      <c r="W188" s="66"/>
      <c r="X188" s="67"/>
      <c r="Y188" s="68"/>
      <c r="Z188" s="69"/>
      <c r="AA188" s="68"/>
      <c r="AB188" s="70"/>
      <c r="AC188" s="71">
        <f t="shared" si="10"/>
        <v>57883334</v>
      </c>
      <c r="AD188" s="72"/>
      <c r="AE188" s="16"/>
      <c r="AF188" s="99"/>
      <c r="AG188" s="73">
        <f t="shared" si="11"/>
        <v>0</v>
      </c>
      <c r="AH188" s="103"/>
      <c r="AI188" s="104"/>
      <c r="AJ188" s="21"/>
      <c r="AK188" s="17">
        <f t="shared" si="12"/>
        <v>0</v>
      </c>
      <c r="AL188" s="76"/>
      <c r="AM188" s="17">
        <f t="shared" si="13"/>
        <v>0</v>
      </c>
      <c r="AN188" s="17">
        <f t="shared" si="14"/>
        <v>57883334</v>
      </c>
      <c r="AO188" s="19"/>
      <c r="AP188" s="79"/>
      <c r="AQ188" s="79"/>
      <c r="AR188" s="79"/>
    </row>
    <row r="189" spans="1:44" s="78" customFormat="1" ht="15.75" customHeight="1">
      <c r="A189" s="79">
        <v>79</v>
      </c>
      <c r="B189" s="97" t="s">
        <v>673</v>
      </c>
      <c r="C189" s="80" t="s">
        <v>415</v>
      </c>
      <c r="D189" s="80" t="s">
        <v>416</v>
      </c>
      <c r="E189" s="80" t="s">
        <v>417</v>
      </c>
      <c r="F189" s="80" t="s">
        <v>418</v>
      </c>
      <c r="G189" s="80" t="s">
        <v>419</v>
      </c>
      <c r="H189" s="80" t="s">
        <v>446</v>
      </c>
      <c r="I189" s="80" t="s">
        <v>131</v>
      </c>
      <c r="J189" s="80" t="s">
        <v>674</v>
      </c>
      <c r="K189" s="79" t="s">
        <v>58</v>
      </c>
      <c r="L189" s="79">
        <v>80161500</v>
      </c>
      <c r="M189" s="19">
        <v>12000000</v>
      </c>
      <c r="N189" s="79">
        <v>3</v>
      </c>
      <c r="O189" s="19">
        <v>38826904</v>
      </c>
      <c r="P189" s="79" t="s">
        <v>94</v>
      </c>
      <c r="Q189" s="79" t="s">
        <v>94</v>
      </c>
      <c r="R189" s="79" t="s">
        <v>425</v>
      </c>
      <c r="S189" s="79" t="s">
        <v>426</v>
      </c>
      <c r="T189" s="98" t="s">
        <v>427</v>
      </c>
      <c r="U189" s="16"/>
      <c r="V189" s="65"/>
      <c r="W189" s="66"/>
      <c r="X189" s="67"/>
      <c r="Y189" s="68"/>
      <c r="Z189" s="69"/>
      <c r="AA189" s="68"/>
      <c r="AB189" s="70"/>
      <c r="AC189" s="71">
        <f t="shared" si="10"/>
        <v>38826904</v>
      </c>
      <c r="AD189" s="72"/>
      <c r="AE189" s="16"/>
      <c r="AF189" s="99"/>
      <c r="AG189" s="73">
        <f t="shared" si="11"/>
        <v>0</v>
      </c>
      <c r="AH189" s="103"/>
      <c r="AI189" s="104"/>
      <c r="AJ189" s="21"/>
      <c r="AK189" s="17">
        <f t="shared" si="12"/>
        <v>0</v>
      </c>
      <c r="AL189" s="76"/>
      <c r="AM189" s="17">
        <f t="shared" si="13"/>
        <v>0</v>
      </c>
      <c r="AN189" s="17">
        <f t="shared" si="14"/>
        <v>38826904</v>
      </c>
      <c r="AO189" s="19"/>
      <c r="AP189" s="79"/>
      <c r="AQ189" s="79"/>
      <c r="AR189" s="79"/>
    </row>
    <row r="190" spans="1:44" s="78" customFormat="1" ht="15.75" customHeight="1">
      <c r="A190" s="79">
        <v>80</v>
      </c>
      <c r="B190" s="97" t="s">
        <v>675</v>
      </c>
      <c r="C190" s="80" t="s">
        <v>415</v>
      </c>
      <c r="D190" s="80" t="s">
        <v>416</v>
      </c>
      <c r="E190" s="80" t="s">
        <v>417</v>
      </c>
      <c r="F190" s="80" t="s">
        <v>418</v>
      </c>
      <c r="G190" s="80" t="s">
        <v>419</v>
      </c>
      <c r="H190" s="80" t="s">
        <v>230</v>
      </c>
      <c r="I190" s="80" t="s">
        <v>131</v>
      </c>
      <c r="J190" s="80" t="s">
        <v>676</v>
      </c>
      <c r="K190" s="79" t="s">
        <v>64</v>
      </c>
      <c r="L190" s="79" t="s">
        <v>121</v>
      </c>
      <c r="M190" s="19">
        <v>500948475</v>
      </c>
      <c r="N190" s="79" t="s">
        <v>121</v>
      </c>
      <c r="O190" s="19">
        <v>500948475</v>
      </c>
      <c r="P190" s="79" t="s">
        <v>133</v>
      </c>
      <c r="Q190" s="79" t="s">
        <v>133</v>
      </c>
      <c r="R190" s="79" t="s">
        <v>425</v>
      </c>
      <c r="S190" s="79" t="s">
        <v>426</v>
      </c>
      <c r="T190" s="98" t="s">
        <v>427</v>
      </c>
      <c r="U190" s="16">
        <v>45475</v>
      </c>
      <c r="V190" s="65">
        <v>202415000056823</v>
      </c>
      <c r="W190" s="66" t="s">
        <v>63</v>
      </c>
      <c r="X190" s="67" t="s">
        <v>136</v>
      </c>
      <c r="Y190" s="68">
        <v>45489</v>
      </c>
      <c r="Z190" s="69" t="s">
        <v>677</v>
      </c>
      <c r="AA190" s="68">
        <v>45489</v>
      </c>
      <c r="AB190" s="70">
        <v>500948475</v>
      </c>
      <c r="AC190" s="71">
        <f t="shared" si="10"/>
        <v>0</v>
      </c>
      <c r="AD190" s="72">
        <v>879</v>
      </c>
      <c r="AE190" s="16">
        <v>45490</v>
      </c>
      <c r="AF190" s="99">
        <v>500948475</v>
      </c>
      <c r="AG190" s="73">
        <f t="shared" si="11"/>
        <v>0</v>
      </c>
      <c r="AH190" s="103"/>
      <c r="AI190" s="104"/>
      <c r="AJ190" s="21"/>
      <c r="AK190" s="17">
        <f t="shared" si="12"/>
        <v>500948475</v>
      </c>
      <c r="AL190" s="76"/>
      <c r="AM190" s="17">
        <f t="shared" si="13"/>
        <v>0</v>
      </c>
      <c r="AN190" s="17">
        <f t="shared" si="14"/>
        <v>500948475</v>
      </c>
      <c r="AO190" s="19"/>
      <c r="AP190" s="79"/>
      <c r="AQ190" s="79"/>
      <c r="AR190" s="79"/>
    </row>
    <row r="191" spans="1:44" s="78" customFormat="1" ht="15.75" customHeight="1">
      <c r="A191" s="79">
        <v>81</v>
      </c>
      <c r="B191" s="97" t="s">
        <v>678</v>
      </c>
      <c r="C191" s="80" t="s">
        <v>415</v>
      </c>
      <c r="D191" s="80" t="s">
        <v>416</v>
      </c>
      <c r="E191" s="80" t="s">
        <v>417</v>
      </c>
      <c r="F191" s="80" t="s">
        <v>418</v>
      </c>
      <c r="G191" s="80" t="s">
        <v>419</v>
      </c>
      <c r="H191" s="80" t="s">
        <v>230</v>
      </c>
      <c r="I191" s="80" t="s">
        <v>679</v>
      </c>
      <c r="J191" s="80" t="s">
        <v>680</v>
      </c>
      <c r="K191" s="79" t="s">
        <v>64</v>
      </c>
      <c r="L191" s="79" t="s">
        <v>121</v>
      </c>
      <c r="M191" s="19">
        <v>1069140</v>
      </c>
      <c r="N191" s="79">
        <v>1</v>
      </c>
      <c r="O191" s="19">
        <v>1069140</v>
      </c>
      <c r="P191" s="79" t="s">
        <v>94</v>
      </c>
      <c r="Q191" s="79" t="s">
        <v>94</v>
      </c>
      <c r="R191" s="79" t="s">
        <v>425</v>
      </c>
      <c r="S191" s="79" t="s">
        <v>426</v>
      </c>
      <c r="T191" s="98" t="s">
        <v>427</v>
      </c>
      <c r="U191" s="16">
        <v>45489</v>
      </c>
      <c r="V191" s="65">
        <v>202415000058583</v>
      </c>
      <c r="W191" s="66" t="s">
        <v>63</v>
      </c>
      <c r="X191" s="67" t="s">
        <v>136</v>
      </c>
      <c r="Y191" s="68">
        <v>45495</v>
      </c>
      <c r="Z191" s="69" t="s">
        <v>681</v>
      </c>
      <c r="AA191" s="68">
        <v>45495</v>
      </c>
      <c r="AB191" s="70">
        <v>1069140</v>
      </c>
      <c r="AC191" s="71">
        <f t="shared" si="10"/>
        <v>0</v>
      </c>
      <c r="AD191" s="72">
        <v>1056</v>
      </c>
      <c r="AE191" s="16">
        <v>45496</v>
      </c>
      <c r="AF191" s="99">
        <v>1069140</v>
      </c>
      <c r="AG191" s="73">
        <f t="shared" si="11"/>
        <v>0</v>
      </c>
      <c r="AH191" s="103"/>
      <c r="AI191" s="104"/>
      <c r="AJ191" s="21"/>
      <c r="AK191" s="17">
        <f t="shared" si="12"/>
        <v>1069140</v>
      </c>
      <c r="AL191" s="76"/>
      <c r="AM191" s="17">
        <f t="shared" si="13"/>
        <v>0</v>
      </c>
      <c r="AN191" s="17">
        <f t="shared" si="14"/>
        <v>1069140</v>
      </c>
      <c r="AO191" s="19"/>
      <c r="AP191" s="79"/>
      <c r="AQ191" s="79"/>
      <c r="AR191" s="79"/>
    </row>
    <row r="192" spans="1:44" s="78" customFormat="1" ht="15.75" customHeight="1">
      <c r="A192" s="79">
        <v>82</v>
      </c>
      <c r="B192" s="97" t="s">
        <v>682</v>
      </c>
      <c r="C192" s="80" t="s">
        <v>415</v>
      </c>
      <c r="D192" s="80" t="s">
        <v>416</v>
      </c>
      <c r="E192" s="80" t="s">
        <v>417</v>
      </c>
      <c r="F192" s="80" t="s">
        <v>418</v>
      </c>
      <c r="G192" s="80" t="s">
        <v>419</v>
      </c>
      <c r="H192" s="80" t="s">
        <v>55</v>
      </c>
      <c r="I192" s="80" t="s">
        <v>679</v>
      </c>
      <c r="J192" s="80" t="s">
        <v>683</v>
      </c>
      <c r="K192" s="79" t="s">
        <v>64</v>
      </c>
      <c r="L192" s="79" t="s">
        <v>121</v>
      </c>
      <c r="M192" s="19">
        <v>1035997</v>
      </c>
      <c r="N192" s="79">
        <v>1</v>
      </c>
      <c r="O192" s="19">
        <v>1035997</v>
      </c>
      <c r="P192" s="79" t="s">
        <v>94</v>
      </c>
      <c r="Q192" s="79" t="s">
        <v>94</v>
      </c>
      <c r="R192" s="79" t="s">
        <v>425</v>
      </c>
      <c r="S192" s="79" t="s">
        <v>426</v>
      </c>
      <c r="T192" s="98" t="s">
        <v>427</v>
      </c>
      <c r="U192" s="16">
        <v>45489</v>
      </c>
      <c r="V192" s="65">
        <v>202415000058583</v>
      </c>
      <c r="W192" s="66" t="s">
        <v>63</v>
      </c>
      <c r="X192" s="67" t="s">
        <v>136</v>
      </c>
      <c r="Y192" s="68">
        <v>45495</v>
      </c>
      <c r="Z192" s="69" t="s">
        <v>684</v>
      </c>
      <c r="AA192" s="68">
        <v>45495</v>
      </c>
      <c r="AB192" s="70">
        <v>1035997</v>
      </c>
      <c r="AC192" s="71">
        <f t="shared" si="10"/>
        <v>0</v>
      </c>
      <c r="AD192" s="72"/>
      <c r="AE192" s="16"/>
      <c r="AF192" s="99"/>
      <c r="AG192" s="73">
        <f t="shared" si="11"/>
        <v>1035997</v>
      </c>
      <c r="AH192" s="103"/>
      <c r="AI192" s="104"/>
      <c r="AJ192" s="21"/>
      <c r="AK192" s="17">
        <f t="shared" si="12"/>
        <v>0</v>
      </c>
      <c r="AL192" s="76"/>
      <c r="AM192" s="17">
        <f t="shared" si="13"/>
        <v>0</v>
      </c>
      <c r="AN192" s="17">
        <f t="shared" si="14"/>
        <v>1035997</v>
      </c>
      <c r="AO192" s="19"/>
      <c r="AP192" s="79"/>
      <c r="AQ192" s="79"/>
      <c r="AR192" s="79"/>
    </row>
    <row r="193" spans="1:44" s="78" customFormat="1" ht="15.75" customHeight="1">
      <c r="A193" s="79">
        <v>83</v>
      </c>
      <c r="B193" s="97" t="s">
        <v>685</v>
      </c>
      <c r="C193" s="80" t="s">
        <v>415</v>
      </c>
      <c r="D193" s="80" t="s">
        <v>416</v>
      </c>
      <c r="E193" s="80" t="s">
        <v>417</v>
      </c>
      <c r="F193" s="80" t="s">
        <v>418</v>
      </c>
      <c r="G193" s="80" t="s">
        <v>419</v>
      </c>
      <c r="H193" s="80" t="s">
        <v>230</v>
      </c>
      <c r="I193" s="80" t="s">
        <v>679</v>
      </c>
      <c r="J193" s="80" t="s">
        <v>686</v>
      </c>
      <c r="K193" s="79" t="s">
        <v>64</v>
      </c>
      <c r="L193" s="79" t="s">
        <v>121</v>
      </c>
      <c r="M193" s="19">
        <v>491804</v>
      </c>
      <c r="N193" s="79">
        <v>1</v>
      </c>
      <c r="O193" s="19">
        <v>491804</v>
      </c>
      <c r="P193" s="79" t="s">
        <v>60</v>
      </c>
      <c r="Q193" s="79" t="s">
        <v>60</v>
      </c>
      <c r="R193" s="79" t="s">
        <v>425</v>
      </c>
      <c r="S193" s="79" t="s">
        <v>426</v>
      </c>
      <c r="T193" s="98" t="s">
        <v>427</v>
      </c>
      <c r="U193" s="16"/>
      <c r="V193" s="65"/>
      <c r="W193" s="66"/>
      <c r="X193" s="67"/>
      <c r="Y193" s="68"/>
      <c r="Z193" s="69"/>
      <c r="AA193" s="68"/>
      <c r="AB193" s="70"/>
      <c r="AC193" s="71">
        <f t="shared" si="10"/>
        <v>491804</v>
      </c>
      <c r="AD193" s="72"/>
      <c r="AE193" s="16"/>
      <c r="AF193" s="99"/>
      <c r="AG193" s="73">
        <f t="shared" si="11"/>
        <v>0</v>
      </c>
      <c r="AH193" s="103"/>
      <c r="AI193" s="104"/>
      <c r="AJ193" s="21"/>
      <c r="AK193" s="17">
        <f t="shared" si="12"/>
        <v>0</v>
      </c>
      <c r="AL193" s="76"/>
      <c r="AM193" s="17">
        <f t="shared" si="13"/>
        <v>0</v>
      </c>
      <c r="AN193" s="17">
        <f t="shared" si="14"/>
        <v>491804</v>
      </c>
      <c r="AO193" s="19"/>
      <c r="AP193" s="79"/>
      <c r="AQ193" s="79"/>
      <c r="AR193" s="79"/>
    </row>
    <row r="194" spans="1:44" s="78" customFormat="1" ht="15.75" customHeight="1">
      <c r="A194" s="79">
        <v>84</v>
      </c>
      <c r="B194" s="97" t="s">
        <v>687</v>
      </c>
      <c r="C194" s="80" t="s">
        <v>415</v>
      </c>
      <c r="D194" s="80" t="s">
        <v>416</v>
      </c>
      <c r="E194" s="80" t="s">
        <v>417</v>
      </c>
      <c r="F194" s="80" t="s">
        <v>418</v>
      </c>
      <c r="G194" s="80" t="s">
        <v>419</v>
      </c>
      <c r="H194" s="80" t="s">
        <v>420</v>
      </c>
      <c r="I194" s="80" t="s">
        <v>679</v>
      </c>
      <c r="J194" s="80" t="s">
        <v>688</v>
      </c>
      <c r="K194" s="79" t="s">
        <v>64</v>
      </c>
      <c r="L194" s="79" t="s">
        <v>121</v>
      </c>
      <c r="M194" s="19">
        <v>132222724</v>
      </c>
      <c r="N194" s="79">
        <v>1</v>
      </c>
      <c r="O194" s="19">
        <v>132222724</v>
      </c>
      <c r="P194" s="79" t="s">
        <v>60</v>
      </c>
      <c r="Q194" s="79" t="s">
        <v>60</v>
      </c>
      <c r="R194" s="79" t="s">
        <v>425</v>
      </c>
      <c r="S194" s="79" t="s">
        <v>426</v>
      </c>
      <c r="T194" s="98" t="s">
        <v>427</v>
      </c>
      <c r="U194" s="16"/>
      <c r="V194" s="65"/>
      <c r="W194" s="66"/>
      <c r="X194" s="67"/>
      <c r="Y194" s="68"/>
      <c r="Z194" s="69"/>
      <c r="AA194" s="68"/>
      <c r="AB194" s="70"/>
      <c r="AC194" s="71">
        <f t="shared" si="10"/>
        <v>132222724</v>
      </c>
      <c r="AD194" s="72"/>
      <c r="AE194" s="16"/>
      <c r="AF194" s="99"/>
      <c r="AG194" s="73">
        <f t="shared" si="11"/>
        <v>0</v>
      </c>
      <c r="AH194" s="103"/>
      <c r="AI194" s="104"/>
      <c r="AJ194" s="21"/>
      <c r="AK194" s="17">
        <f t="shared" si="12"/>
        <v>0</v>
      </c>
      <c r="AL194" s="76"/>
      <c r="AM194" s="17">
        <f t="shared" si="13"/>
        <v>0</v>
      </c>
      <c r="AN194" s="17">
        <f t="shared" si="14"/>
        <v>132222724</v>
      </c>
      <c r="AO194" s="19"/>
      <c r="AP194" s="79"/>
      <c r="AQ194" s="79"/>
      <c r="AR194" s="79"/>
    </row>
    <row r="195" spans="1:44" s="78" customFormat="1" ht="15.75" customHeight="1">
      <c r="A195" s="79">
        <v>85</v>
      </c>
      <c r="B195" s="97" t="s">
        <v>689</v>
      </c>
      <c r="C195" s="80" t="s">
        <v>415</v>
      </c>
      <c r="D195" s="80" t="s">
        <v>416</v>
      </c>
      <c r="E195" s="80" t="s">
        <v>417</v>
      </c>
      <c r="F195" s="80" t="s">
        <v>418</v>
      </c>
      <c r="G195" s="80" t="s">
        <v>419</v>
      </c>
      <c r="H195" s="80" t="s">
        <v>420</v>
      </c>
      <c r="I195" s="80" t="s">
        <v>679</v>
      </c>
      <c r="J195" s="80" t="s">
        <v>690</v>
      </c>
      <c r="K195" s="79" t="s">
        <v>64</v>
      </c>
      <c r="L195" s="79" t="s">
        <v>121</v>
      </c>
      <c r="M195" s="19">
        <v>860024395</v>
      </c>
      <c r="N195" s="79">
        <v>1</v>
      </c>
      <c r="O195" s="19">
        <v>860024395</v>
      </c>
      <c r="P195" s="79" t="s">
        <v>60</v>
      </c>
      <c r="Q195" s="79" t="s">
        <v>60</v>
      </c>
      <c r="R195" s="79" t="s">
        <v>425</v>
      </c>
      <c r="S195" s="79" t="s">
        <v>426</v>
      </c>
      <c r="T195" s="98" t="s">
        <v>427</v>
      </c>
      <c r="U195" s="16"/>
      <c r="V195" s="65"/>
      <c r="W195" s="66"/>
      <c r="X195" s="67"/>
      <c r="Y195" s="68"/>
      <c r="Z195" s="69"/>
      <c r="AA195" s="68"/>
      <c r="AB195" s="70"/>
      <c r="AC195" s="71">
        <f t="shared" si="10"/>
        <v>860024395</v>
      </c>
      <c r="AD195" s="72"/>
      <c r="AE195" s="16"/>
      <c r="AF195" s="99"/>
      <c r="AG195" s="73">
        <f t="shared" si="11"/>
        <v>0</v>
      </c>
      <c r="AH195" s="103"/>
      <c r="AI195" s="104"/>
      <c r="AJ195" s="21"/>
      <c r="AK195" s="17">
        <f t="shared" si="12"/>
        <v>0</v>
      </c>
      <c r="AL195" s="76"/>
      <c r="AM195" s="17">
        <f t="shared" si="13"/>
        <v>0</v>
      </c>
      <c r="AN195" s="17">
        <f t="shared" si="14"/>
        <v>860024395</v>
      </c>
      <c r="AO195" s="19"/>
      <c r="AP195" s="79"/>
      <c r="AQ195" s="79"/>
      <c r="AR195" s="79"/>
    </row>
    <row r="196" spans="1:44" s="78" customFormat="1" ht="15.75" customHeight="1">
      <c r="A196" s="79">
        <v>86</v>
      </c>
      <c r="B196" s="97" t="s">
        <v>691</v>
      </c>
      <c r="C196" s="80" t="s">
        <v>415</v>
      </c>
      <c r="D196" s="80" t="s">
        <v>416</v>
      </c>
      <c r="E196" s="80" t="s">
        <v>417</v>
      </c>
      <c r="F196" s="80" t="s">
        <v>418</v>
      </c>
      <c r="G196" s="80" t="s">
        <v>419</v>
      </c>
      <c r="H196" s="80" t="s">
        <v>420</v>
      </c>
      <c r="I196" s="80" t="s">
        <v>679</v>
      </c>
      <c r="J196" s="80" t="s">
        <v>692</v>
      </c>
      <c r="K196" s="79" t="s">
        <v>64</v>
      </c>
      <c r="L196" s="79" t="s">
        <v>121</v>
      </c>
      <c r="M196" s="19">
        <v>469272000</v>
      </c>
      <c r="N196" s="79">
        <v>1</v>
      </c>
      <c r="O196" s="19">
        <v>469272000</v>
      </c>
      <c r="P196" s="79" t="s">
        <v>693</v>
      </c>
      <c r="Q196" s="79" t="s">
        <v>693</v>
      </c>
      <c r="R196" s="79" t="s">
        <v>425</v>
      </c>
      <c r="S196" s="79" t="s">
        <v>426</v>
      </c>
      <c r="T196" s="98" t="s">
        <v>427</v>
      </c>
      <c r="U196" s="16"/>
      <c r="V196" s="65"/>
      <c r="W196" s="66"/>
      <c r="X196" s="67"/>
      <c r="Y196" s="68"/>
      <c r="Z196" s="69"/>
      <c r="AA196" s="68"/>
      <c r="AB196" s="70"/>
      <c r="AC196" s="71">
        <f t="shared" si="10"/>
        <v>469272000</v>
      </c>
      <c r="AD196" s="72"/>
      <c r="AE196" s="16"/>
      <c r="AF196" s="99"/>
      <c r="AG196" s="73">
        <f t="shared" si="11"/>
        <v>0</v>
      </c>
      <c r="AH196" s="103"/>
      <c r="AI196" s="104"/>
      <c r="AJ196" s="21"/>
      <c r="AK196" s="17">
        <f t="shared" si="12"/>
        <v>0</v>
      </c>
      <c r="AL196" s="76"/>
      <c r="AM196" s="17">
        <f t="shared" si="13"/>
        <v>0</v>
      </c>
      <c r="AN196" s="17">
        <f t="shared" si="14"/>
        <v>469272000</v>
      </c>
      <c r="AO196" s="19"/>
      <c r="AP196" s="79"/>
      <c r="AQ196" s="79"/>
      <c r="AR196" s="79"/>
    </row>
    <row r="197" spans="1:44" s="78" customFormat="1" ht="15.75" customHeight="1">
      <c r="A197" s="79">
        <v>87</v>
      </c>
      <c r="B197" s="97" t="s">
        <v>694</v>
      </c>
      <c r="C197" s="80" t="s">
        <v>415</v>
      </c>
      <c r="D197" s="80" t="s">
        <v>416</v>
      </c>
      <c r="E197" s="80" t="s">
        <v>417</v>
      </c>
      <c r="F197" s="80" t="s">
        <v>418</v>
      </c>
      <c r="G197" s="80" t="s">
        <v>419</v>
      </c>
      <c r="H197" s="80" t="s">
        <v>420</v>
      </c>
      <c r="I197" s="80" t="s">
        <v>679</v>
      </c>
      <c r="J197" s="80" t="s">
        <v>695</v>
      </c>
      <c r="K197" s="79" t="s">
        <v>64</v>
      </c>
      <c r="L197" s="79" t="s">
        <v>121</v>
      </c>
      <c r="M197" s="19">
        <v>712665317</v>
      </c>
      <c r="N197" s="79">
        <v>1</v>
      </c>
      <c r="O197" s="19">
        <v>712665317</v>
      </c>
      <c r="P197" s="79" t="s">
        <v>123</v>
      </c>
      <c r="Q197" s="79" t="s">
        <v>123</v>
      </c>
      <c r="R197" s="79" t="s">
        <v>425</v>
      </c>
      <c r="S197" s="79" t="s">
        <v>426</v>
      </c>
      <c r="T197" s="98" t="s">
        <v>427</v>
      </c>
      <c r="U197" s="16">
        <v>45489</v>
      </c>
      <c r="V197" s="65">
        <v>202415000058583</v>
      </c>
      <c r="W197" s="66" t="s">
        <v>63</v>
      </c>
      <c r="X197" s="67" t="s">
        <v>136</v>
      </c>
      <c r="Y197" s="68">
        <v>45495</v>
      </c>
      <c r="Z197" s="69" t="s">
        <v>696</v>
      </c>
      <c r="AA197" s="68">
        <v>45495</v>
      </c>
      <c r="AB197" s="70">
        <v>209087245</v>
      </c>
      <c r="AC197" s="71">
        <f t="shared" si="10"/>
        <v>503578072</v>
      </c>
      <c r="AD197" s="72">
        <v>1055</v>
      </c>
      <c r="AE197" s="16">
        <v>45496</v>
      </c>
      <c r="AF197" s="99">
        <v>209087245</v>
      </c>
      <c r="AG197" s="73">
        <f t="shared" si="11"/>
        <v>0</v>
      </c>
      <c r="AH197" s="103"/>
      <c r="AI197" s="104"/>
      <c r="AJ197" s="21"/>
      <c r="AK197" s="17">
        <f t="shared" si="12"/>
        <v>209087245</v>
      </c>
      <c r="AL197" s="76"/>
      <c r="AM197" s="17">
        <f t="shared" si="13"/>
        <v>0</v>
      </c>
      <c r="AN197" s="17">
        <f t="shared" si="14"/>
        <v>712665317</v>
      </c>
      <c r="AO197" s="19"/>
      <c r="AP197" s="79"/>
      <c r="AQ197" s="79"/>
      <c r="AR197" s="79"/>
    </row>
    <row r="198" spans="1:44" s="78" customFormat="1" ht="15.75" customHeight="1">
      <c r="A198" s="79">
        <v>88</v>
      </c>
      <c r="B198" s="97" t="s">
        <v>697</v>
      </c>
      <c r="C198" s="80" t="s">
        <v>415</v>
      </c>
      <c r="D198" s="80" t="s">
        <v>416</v>
      </c>
      <c r="E198" s="80" t="s">
        <v>417</v>
      </c>
      <c r="F198" s="80" t="s">
        <v>418</v>
      </c>
      <c r="G198" s="80" t="s">
        <v>419</v>
      </c>
      <c r="H198" s="80" t="s">
        <v>420</v>
      </c>
      <c r="I198" s="80" t="s">
        <v>679</v>
      </c>
      <c r="J198" s="80" t="s">
        <v>698</v>
      </c>
      <c r="K198" s="79" t="s">
        <v>64</v>
      </c>
      <c r="L198" s="79" t="s">
        <v>121</v>
      </c>
      <c r="M198" s="19">
        <v>5218533547</v>
      </c>
      <c r="N198" s="79">
        <v>1</v>
      </c>
      <c r="O198" s="19">
        <v>5218533547</v>
      </c>
      <c r="P198" s="79" t="s">
        <v>123</v>
      </c>
      <c r="Q198" s="79" t="s">
        <v>123</v>
      </c>
      <c r="R198" s="79" t="s">
        <v>425</v>
      </c>
      <c r="S198" s="79" t="s">
        <v>426</v>
      </c>
      <c r="T198" s="98" t="s">
        <v>427</v>
      </c>
      <c r="U198" s="16">
        <v>45489</v>
      </c>
      <c r="V198" s="65">
        <v>202415000058583</v>
      </c>
      <c r="W198" s="66" t="s">
        <v>63</v>
      </c>
      <c r="X198" s="67" t="s">
        <v>136</v>
      </c>
      <c r="Y198" s="68">
        <v>45495</v>
      </c>
      <c r="Z198" s="69" t="s">
        <v>699</v>
      </c>
      <c r="AA198" s="68">
        <v>45495</v>
      </c>
      <c r="AB198" s="70">
        <v>1627102199</v>
      </c>
      <c r="AC198" s="71">
        <f t="shared" si="10"/>
        <v>3591431348</v>
      </c>
      <c r="AD198" s="72">
        <v>1053</v>
      </c>
      <c r="AE198" s="16">
        <v>45496</v>
      </c>
      <c r="AF198" s="99">
        <v>1627102199</v>
      </c>
      <c r="AG198" s="73">
        <f t="shared" si="11"/>
        <v>0</v>
      </c>
      <c r="AH198" s="103"/>
      <c r="AI198" s="104"/>
      <c r="AJ198" s="21"/>
      <c r="AK198" s="17">
        <f t="shared" si="12"/>
        <v>1627102199</v>
      </c>
      <c r="AL198" s="76"/>
      <c r="AM198" s="17">
        <f t="shared" si="13"/>
        <v>0</v>
      </c>
      <c r="AN198" s="17">
        <f t="shared" si="14"/>
        <v>5218533547</v>
      </c>
      <c r="AO198" s="19"/>
      <c r="AP198" s="79"/>
      <c r="AQ198" s="79"/>
      <c r="AR198" s="79"/>
    </row>
    <row r="199" spans="1:44" s="78" customFormat="1" ht="15.75" customHeight="1">
      <c r="A199" s="79">
        <v>89</v>
      </c>
      <c r="B199" s="97" t="s">
        <v>700</v>
      </c>
      <c r="C199" s="80" t="s">
        <v>415</v>
      </c>
      <c r="D199" s="80" t="s">
        <v>416</v>
      </c>
      <c r="E199" s="80" t="s">
        <v>417</v>
      </c>
      <c r="F199" s="80" t="s">
        <v>418</v>
      </c>
      <c r="G199" s="80" t="s">
        <v>419</v>
      </c>
      <c r="H199" s="80" t="s">
        <v>481</v>
      </c>
      <c r="I199" s="80" t="s">
        <v>131</v>
      </c>
      <c r="J199" s="80" t="s">
        <v>701</v>
      </c>
      <c r="K199" s="79" t="s">
        <v>64</v>
      </c>
      <c r="L199" s="79" t="s">
        <v>121</v>
      </c>
      <c r="M199" s="19">
        <v>1247330</v>
      </c>
      <c r="N199" s="79">
        <v>1</v>
      </c>
      <c r="O199" s="19">
        <v>1247330</v>
      </c>
      <c r="P199" s="79" t="s">
        <v>123</v>
      </c>
      <c r="Q199" s="79" t="s">
        <v>123</v>
      </c>
      <c r="R199" s="79" t="s">
        <v>425</v>
      </c>
      <c r="S199" s="79" t="s">
        <v>426</v>
      </c>
      <c r="T199" s="98" t="s">
        <v>427</v>
      </c>
      <c r="U199" s="16"/>
      <c r="V199" s="65"/>
      <c r="W199" s="66"/>
      <c r="X199" s="67"/>
      <c r="Y199" s="68"/>
      <c r="Z199" s="69"/>
      <c r="AA199" s="68"/>
      <c r="AB199" s="70"/>
      <c r="AC199" s="71">
        <f t="shared" si="10"/>
        <v>1247330</v>
      </c>
      <c r="AD199" s="72"/>
      <c r="AE199" s="16"/>
      <c r="AF199" s="99"/>
      <c r="AG199" s="73">
        <f t="shared" si="11"/>
        <v>0</v>
      </c>
      <c r="AH199" s="103"/>
      <c r="AI199" s="104"/>
      <c r="AJ199" s="21"/>
      <c r="AK199" s="17">
        <f t="shared" si="12"/>
        <v>0</v>
      </c>
      <c r="AL199" s="76"/>
      <c r="AM199" s="17">
        <f t="shared" si="13"/>
        <v>0</v>
      </c>
      <c r="AN199" s="17">
        <f t="shared" si="14"/>
        <v>1247330</v>
      </c>
      <c r="AO199" s="19"/>
      <c r="AP199" s="79"/>
      <c r="AQ199" s="79"/>
      <c r="AR199" s="79"/>
    </row>
    <row r="200" spans="1:44" s="78" customFormat="1" ht="15.75" customHeight="1">
      <c r="A200" s="79">
        <v>90</v>
      </c>
      <c r="B200" s="97" t="s">
        <v>702</v>
      </c>
      <c r="C200" s="80" t="s">
        <v>415</v>
      </c>
      <c r="D200" s="80" t="s">
        <v>416</v>
      </c>
      <c r="E200" s="80" t="s">
        <v>417</v>
      </c>
      <c r="F200" s="80" t="s">
        <v>418</v>
      </c>
      <c r="G200" s="80" t="s">
        <v>419</v>
      </c>
      <c r="H200" s="80" t="s">
        <v>420</v>
      </c>
      <c r="I200" s="80" t="s">
        <v>131</v>
      </c>
      <c r="J200" s="80" t="s">
        <v>703</v>
      </c>
      <c r="K200" s="79" t="s">
        <v>704</v>
      </c>
      <c r="L200" s="79" t="s">
        <v>705</v>
      </c>
      <c r="M200" s="19">
        <v>8174986</v>
      </c>
      <c r="N200" s="79">
        <v>1</v>
      </c>
      <c r="O200" s="19">
        <v>8174986</v>
      </c>
      <c r="P200" s="79" t="s">
        <v>424</v>
      </c>
      <c r="Q200" s="79" t="s">
        <v>424</v>
      </c>
      <c r="R200" s="79" t="s">
        <v>425</v>
      </c>
      <c r="S200" s="79" t="s">
        <v>426</v>
      </c>
      <c r="T200" s="98" t="s">
        <v>427</v>
      </c>
      <c r="U200" s="16">
        <v>45484</v>
      </c>
      <c r="V200" s="65">
        <v>202415000058213</v>
      </c>
      <c r="W200" s="66" t="s">
        <v>63</v>
      </c>
      <c r="X200" s="67" t="s">
        <v>136</v>
      </c>
      <c r="Y200" s="68">
        <v>45484</v>
      </c>
      <c r="Z200" s="69" t="s">
        <v>706</v>
      </c>
      <c r="AA200" s="68">
        <v>45484</v>
      </c>
      <c r="AB200" s="70">
        <v>8174986</v>
      </c>
      <c r="AC200" s="71">
        <f t="shared" si="10"/>
        <v>0</v>
      </c>
      <c r="AD200" s="72"/>
      <c r="AE200" s="16"/>
      <c r="AF200" s="99"/>
      <c r="AG200" s="73">
        <f t="shared" si="11"/>
        <v>8174986</v>
      </c>
      <c r="AH200" s="103"/>
      <c r="AI200" s="104"/>
      <c r="AJ200" s="21"/>
      <c r="AK200" s="17">
        <f t="shared" si="12"/>
        <v>0</v>
      </c>
      <c r="AL200" s="76"/>
      <c r="AM200" s="17">
        <f t="shared" si="13"/>
        <v>0</v>
      </c>
      <c r="AN200" s="17">
        <f t="shared" si="14"/>
        <v>8174986</v>
      </c>
      <c r="AO200" s="19"/>
      <c r="AP200" s="79"/>
      <c r="AQ200" s="79"/>
      <c r="AR200" s="79"/>
    </row>
    <row r="201" spans="1:44" s="78" customFormat="1" ht="15.75" customHeight="1">
      <c r="A201" s="79">
        <v>91</v>
      </c>
      <c r="B201" s="97" t="s">
        <v>707</v>
      </c>
      <c r="C201" s="80" t="s">
        <v>415</v>
      </c>
      <c r="D201" s="80" t="s">
        <v>416</v>
      </c>
      <c r="E201" s="80" t="s">
        <v>417</v>
      </c>
      <c r="F201" s="80" t="s">
        <v>418</v>
      </c>
      <c r="G201" s="80" t="s">
        <v>419</v>
      </c>
      <c r="H201" s="80" t="s">
        <v>446</v>
      </c>
      <c r="I201" s="80" t="s">
        <v>131</v>
      </c>
      <c r="J201" s="80" t="s">
        <v>708</v>
      </c>
      <c r="K201" s="79" t="s">
        <v>58</v>
      </c>
      <c r="L201" s="79">
        <v>80161500</v>
      </c>
      <c r="M201" s="19">
        <v>9500000</v>
      </c>
      <c r="N201" s="79">
        <v>4.5</v>
      </c>
      <c r="O201" s="19">
        <v>42750000</v>
      </c>
      <c r="P201" s="79" t="s">
        <v>60</v>
      </c>
      <c r="Q201" s="79" t="s">
        <v>60</v>
      </c>
      <c r="R201" s="79" t="s">
        <v>425</v>
      </c>
      <c r="S201" s="79" t="s">
        <v>426</v>
      </c>
      <c r="T201" s="98" t="s">
        <v>427</v>
      </c>
      <c r="U201" s="16">
        <v>45512</v>
      </c>
      <c r="V201" s="65">
        <v>202415000065543</v>
      </c>
      <c r="W201" s="66" t="s">
        <v>350</v>
      </c>
      <c r="X201" s="67" t="s">
        <v>709</v>
      </c>
      <c r="Y201" s="68">
        <v>45512</v>
      </c>
      <c r="Z201" s="69"/>
      <c r="AA201" s="68"/>
      <c r="AB201" s="70"/>
      <c r="AC201" s="71">
        <f t="shared" ref="AC201:AC264" si="15">O201-AB201</f>
        <v>42750000</v>
      </c>
      <c r="AD201" s="72"/>
      <c r="AE201" s="16"/>
      <c r="AF201" s="99"/>
      <c r="AG201" s="73">
        <f t="shared" ref="AG201:AG264" si="16">AB201-AF201</f>
        <v>0</v>
      </c>
      <c r="AH201" s="103"/>
      <c r="AI201" s="104"/>
      <c r="AJ201" s="21"/>
      <c r="AK201" s="17">
        <f t="shared" ref="AK201:AK264" si="17">AF201-AJ201</f>
        <v>0</v>
      </c>
      <c r="AL201" s="76"/>
      <c r="AM201" s="17">
        <f t="shared" ref="AM201:AM264" si="18">AJ201-AL201</f>
        <v>0</v>
      </c>
      <c r="AN201" s="17">
        <f t="shared" ref="AN201:AN264" si="19">O201-AJ201</f>
        <v>42750000</v>
      </c>
      <c r="AO201" s="19"/>
      <c r="AP201" s="79"/>
      <c r="AQ201" s="79"/>
      <c r="AR201" s="79"/>
    </row>
    <row r="202" spans="1:44" s="78" customFormat="1" ht="15.75" customHeight="1">
      <c r="A202" s="79">
        <v>92</v>
      </c>
      <c r="B202" s="97" t="s">
        <v>710</v>
      </c>
      <c r="C202" s="80" t="s">
        <v>415</v>
      </c>
      <c r="D202" s="80" t="s">
        <v>416</v>
      </c>
      <c r="E202" s="80" t="s">
        <v>417</v>
      </c>
      <c r="F202" s="80" t="s">
        <v>418</v>
      </c>
      <c r="G202" s="80" t="s">
        <v>419</v>
      </c>
      <c r="H202" s="80" t="s">
        <v>55</v>
      </c>
      <c r="I202" s="80" t="s">
        <v>131</v>
      </c>
      <c r="J202" s="80" t="s">
        <v>711</v>
      </c>
      <c r="K202" s="79" t="s">
        <v>58</v>
      </c>
      <c r="L202" s="79">
        <v>80121704</v>
      </c>
      <c r="M202" s="19">
        <v>14280000</v>
      </c>
      <c r="N202" s="79">
        <v>4.5</v>
      </c>
      <c r="O202" s="19">
        <v>64260000</v>
      </c>
      <c r="P202" s="79" t="s">
        <v>60</v>
      </c>
      <c r="Q202" s="79" t="s">
        <v>60</v>
      </c>
      <c r="R202" s="79" t="s">
        <v>425</v>
      </c>
      <c r="S202" s="79" t="s">
        <v>426</v>
      </c>
      <c r="T202" s="98" t="s">
        <v>427</v>
      </c>
      <c r="U202" s="16">
        <v>45512</v>
      </c>
      <c r="V202" s="65">
        <v>202415000065543</v>
      </c>
      <c r="W202" s="66" t="s">
        <v>350</v>
      </c>
      <c r="X202" s="67" t="s">
        <v>712</v>
      </c>
      <c r="Y202" s="68">
        <v>45512</v>
      </c>
      <c r="Z202" s="69"/>
      <c r="AA202" s="68"/>
      <c r="AB202" s="70"/>
      <c r="AC202" s="71">
        <f t="shared" si="15"/>
        <v>64260000</v>
      </c>
      <c r="AD202" s="72"/>
      <c r="AE202" s="16"/>
      <c r="AF202" s="99"/>
      <c r="AG202" s="73">
        <f t="shared" si="16"/>
        <v>0</v>
      </c>
      <c r="AH202" s="103"/>
      <c r="AI202" s="104"/>
      <c r="AJ202" s="21"/>
      <c r="AK202" s="17">
        <f t="shared" si="17"/>
        <v>0</v>
      </c>
      <c r="AL202" s="76"/>
      <c r="AM202" s="17">
        <f t="shared" si="18"/>
        <v>0</v>
      </c>
      <c r="AN202" s="17">
        <f t="shared" si="19"/>
        <v>64260000</v>
      </c>
      <c r="AO202" s="19"/>
      <c r="AP202" s="79"/>
      <c r="AQ202" s="79"/>
      <c r="AR202" s="79"/>
    </row>
    <row r="203" spans="1:44" s="78" customFormat="1" ht="15.75" customHeight="1">
      <c r="A203" s="79">
        <v>1</v>
      </c>
      <c r="B203" s="97" t="s">
        <v>713</v>
      </c>
      <c r="C203" s="80" t="s">
        <v>714</v>
      </c>
      <c r="D203" s="80" t="s">
        <v>715</v>
      </c>
      <c r="E203" s="80" t="s">
        <v>716</v>
      </c>
      <c r="F203" s="80" t="s">
        <v>717</v>
      </c>
      <c r="G203" s="80" t="s">
        <v>718</v>
      </c>
      <c r="H203" s="80" t="s">
        <v>55</v>
      </c>
      <c r="I203" s="80" t="s">
        <v>131</v>
      </c>
      <c r="J203" s="80" t="s">
        <v>719</v>
      </c>
      <c r="K203" s="79" t="s">
        <v>58</v>
      </c>
      <c r="L203" s="79">
        <v>80121703</v>
      </c>
      <c r="M203" s="19">
        <v>5930000</v>
      </c>
      <c r="N203" s="79">
        <v>5</v>
      </c>
      <c r="O203" s="19">
        <v>29650000</v>
      </c>
      <c r="P203" s="79" t="s">
        <v>720</v>
      </c>
      <c r="Q203" s="79" t="s">
        <v>720</v>
      </c>
      <c r="R203" s="79" t="s">
        <v>721</v>
      </c>
      <c r="S203" s="79" t="s">
        <v>722</v>
      </c>
      <c r="T203" s="98" t="s">
        <v>721</v>
      </c>
      <c r="U203" s="16">
        <v>45495</v>
      </c>
      <c r="V203" s="65">
        <v>202412000060763</v>
      </c>
      <c r="W203" s="66" t="s">
        <v>63</v>
      </c>
      <c r="X203" s="67" t="s">
        <v>121</v>
      </c>
      <c r="Y203" s="68">
        <v>45496</v>
      </c>
      <c r="Z203" s="69" t="s">
        <v>723</v>
      </c>
      <c r="AA203" s="68">
        <v>45496</v>
      </c>
      <c r="AB203" s="70">
        <v>29650000</v>
      </c>
      <c r="AC203" s="71">
        <f t="shared" si="15"/>
        <v>0</v>
      </c>
      <c r="AD203" s="72">
        <v>1237</v>
      </c>
      <c r="AE203" s="16">
        <v>45499</v>
      </c>
      <c r="AF203" s="99">
        <v>29650000</v>
      </c>
      <c r="AG203" s="73">
        <f t="shared" si="16"/>
        <v>0</v>
      </c>
      <c r="AH203" s="103"/>
      <c r="AI203" s="104"/>
      <c r="AJ203" s="21"/>
      <c r="AK203" s="17">
        <f t="shared" si="17"/>
        <v>29650000</v>
      </c>
      <c r="AL203" s="76"/>
      <c r="AM203" s="17">
        <f t="shared" si="18"/>
        <v>0</v>
      </c>
      <c r="AN203" s="17">
        <f t="shared" si="19"/>
        <v>29650000</v>
      </c>
      <c r="AO203" s="19"/>
      <c r="AP203" s="79"/>
      <c r="AQ203" s="79"/>
      <c r="AR203" s="79"/>
    </row>
    <row r="204" spans="1:44" s="78" customFormat="1" ht="15.75" customHeight="1">
      <c r="A204" s="79">
        <v>2</v>
      </c>
      <c r="B204" s="97" t="s">
        <v>724</v>
      </c>
      <c r="C204" s="80" t="s">
        <v>714</v>
      </c>
      <c r="D204" s="80" t="s">
        <v>715</v>
      </c>
      <c r="E204" s="80" t="s">
        <v>716</v>
      </c>
      <c r="F204" s="80" t="s">
        <v>725</v>
      </c>
      <c r="G204" s="80" t="s">
        <v>718</v>
      </c>
      <c r="H204" s="80" t="s">
        <v>110</v>
      </c>
      <c r="I204" s="80" t="s">
        <v>131</v>
      </c>
      <c r="J204" s="80" t="s">
        <v>726</v>
      </c>
      <c r="K204" s="79" t="s">
        <v>64</v>
      </c>
      <c r="L204" s="79" t="s">
        <v>121</v>
      </c>
      <c r="M204" s="19">
        <v>0</v>
      </c>
      <c r="N204" s="79">
        <v>0</v>
      </c>
      <c r="O204" s="19">
        <v>0</v>
      </c>
      <c r="P204" s="79" t="s">
        <v>133</v>
      </c>
      <c r="Q204" s="79" t="s">
        <v>133</v>
      </c>
      <c r="R204" s="79" t="s">
        <v>721</v>
      </c>
      <c r="S204" s="79" t="s">
        <v>722</v>
      </c>
      <c r="T204" s="98" t="s">
        <v>721</v>
      </c>
      <c r="U204" s="16"/>
      <c r="V204" s="65"/>
      <c r="W204" s="66"/>
      <c r="X204" s="67"/>
      <c r="Y204" s="68"/>
      <c r="Z204" s="69"/>
      <c r="AA204" s="68"/>
      <c r="AB204" s="70"/>
      <c r="AC204" s="71">
        <f t="shared" si="15"/>
        <v>0</v>
      </c>
      <c r="AD204" s="72"/>
      <c r="AE204" s="16"/>
      <c r="AF204" s="99"/>
      <c r="AG204" s="73">
        <f t="shared" si="16"/>
        <v>0</v>
      </c>
      <c r="AH204" s="103"/>
      <c r="AI204" s="104"/>
      <c r="AJ204" s="21"/>
      <c r="AK204" s="17">
        <f t="shared" si="17"/>
        <v>0</v>
      </c>
      <c r="AL204" s="76"/>
      <c r="AM204" s="17">
        <f t="shared" si="18"/>
        <v>0</v>
      </c>
      <c r="AN204" s="17">
        <f t="shared" si="19"/>
        <v>0</v>
      </c>
      <c r="AO204" s="19"/>
      <c r="AP204" s="79"/>
      <c r="AQ204" s="79"/>
      <c r="AR204" s="79"/>
    </row>
    <row r="205" spans="1:44" s="78" customFormat="1" ht="15.75" customHeight="1">
      <c r="A205" s="79">
        <v>3</v>
      </c>
      <c r="B205" s="97" t="s">
        <v>727</v>
      </c>
      <c r="C205" s="80" t="s">
        <v>714</v>
      </c>
      <c r="D205" s="80" t="s">
        <v>715</v>
      </c>
      <c r="E205" s="80" t="s">
        <v>716</v>
      </c>
      <c r="F205" s="80" t="s">
        <v>725</v>
      </c>
      <c r="G205" s="80" t="s">
        <v>718</v>
      </c>
      <c r="H205" s="80" t="s">
        <v>110</v>
      </c>
      <c r="I205" s="80" t="s">
        <v>131</v>
      </c>
      <c r="J205" s="80" t="s">
        <v>728</v>
      </c>
      <c r="K205" s="79" t="s">
        <v>58</v>
      </c>
      <c r="L205" s="79">
        <v>93141500</v>
      </c>
      <c r="M205" s="19">
        <v>5230000</v>
      </c>
      <c r="N205" s="79">
        <v>5</v>
      </c>
      <c r="O205" s="19">
        <v>26150000</v>
      </c>
      <c r="P205" s="79" t="s">
        <v>720</v>
      </c>
      <c r="Q205" s="79" t="s">
        <v>720</v>
      </c>
      <c r="R205" s="79" t="s">
        <v>721</v>
      </c>
      <c r="S205" s="79" t="s">
        <v>722</v>
      </c>
      <c r="T205" s="98" t="s">
        <v>721</v>
      </c>
      <c r="U205" s="16">
        <v>45488</v>
      </c>
      <c r="V205" s="65" t="s">
        <v>729</v>
      </c>
      <c r="W205" s="66" t="s">
        <v>63</v>
      </c>
      <c r="X205" s="67" t="s">
        <v>136</v>
      </c>
      <c r="Y205" s="68">
        <v>45490</v>
      </c>
      <c r="Z205" s="69" t="s">
        <v>730</v>
      </c>
      <c r="AA205" s="68">
        <v>45490</v>
      </c>
      <c r="AB205" s="70">
        <v>26150000</v>
      </c>
      <c r="AC205" s="71">
        <f t="shared" si="15"/>
        <v>0</v>
      </c>
      <c r="AD205" s="72">
        <v>1173</v>
      </c>
      <c r="AE205" s="16">
        <v>45498</v>
      </c>
      <c r="AF205" s="99">
        <v>26150000</v>
      </c>
      <c r="AG205" s="73">
        <f t="shared" si="16"/>
        <v>0</v>
      </c>
      <c r="AH205" s="103"/>
      <c r="AI205" s="104"/>
      <c r="AJ205" s="21"/>
      <c r="AK205" s="17">
        <f t="shared" si="17"/>
        <v>26150000</v>
      </c>
      <c r="AL205" s="76"/>
      <c r="AM205" s="17">
        <f t="shared" si="18"/>
        <v>0</v>
      </c>
      <c r="AN205" s="17">
        <f t="shared" si="19"/>
        <v>26150000</v>
      </c>
      <c r="AO205" s="19"/>
      <c r="AP205" s="79"/>
      <c r="AQ205" s="79"/>
      <c r="AR205" s="79"/>
    </row>
    <row r="206" spans="1:44" s="78" customFormat="1" ht="15.75" customHeight="1">
      <c r="A206" s="79">
        <v>4</v>
      </c>
      <c r="B206" s="97" t="s">
        <v>731</v>
      </c>
      <c r="C206" s="80" t="s">
        <v>714</v>
      </c>
      <c r="D206" s="80" t="s">
        <v>715</v>
      </c>
      <c r="E206" s="80" t="s">
        <v>716</v>
      </c>
      <c r="F206" s="80" t="s">
        <v>725</v>
      </c>
      <c r="G206" s="80" t="s">
        <v>718</v>
      </c>
      <c r="H206" s="80" t="s">
        <v>110</v>
      </c>
      <c r="I206" s="80" t="s">
        <v>131</v>
      </c>
      <c r="J206" s="80" t="s">
        <v>728</v>
      </c>
      <c r="K206" s="79" t="s">
        <v>58</v>
      </c>
      <c r="L206" s="79">
        <v>93141500</v>
      </c>
      <c r="M206" s="19">
        <v>5510000</v>
      </c>
      <c r="N206" s="79">
        <v>5</v>
      </c>
      <c r="O206" s="19">
        <v>27550000</v>
      </c>
      <c r="P206" s="79" t="s">
        <v>720</v>
      </c>
      <c r="Q206" s="79" t="s">
        <v>720</v>
      </c>
      <c r="R206" s="79" t="s">
        <v>721</v>
      </c>
      <c r="S206" s="79" t="s">
        <v>722</v>
      </c>
      <c r="T206" s="98" t="s">
        <v>721</v>
      </c>
      <c r="U206" s="16">
        <v>45495</v>
      </c>
      <c r="V206" s="65">
        <v>202412000060763</v>
      </c>
      <c r="W206" s="66" t="s">
        <v>63</v>
      </c>
      <c r="X206" s="67" t="s">
        <v>121</v>
      </c>
      <c r="Y206" s="68">
        <v>45496</v>
      </c>
      <c r="Z206" s="69" t="s">
        <v>732</v>
      </c>
      <c r="AA206" s="68">
        <v>45496</v>
      </c>
      <c r="AB206" s="70">
        <v>27550000</v>
      </c>
      <c r="AC206" s="71">
        <f t="shared" si="15"/>
        <v>0</v>
      </c>
      <c r="AD206" s="72">
        <v>1238</v>
      </c>
      <c r="AE206" s="16">
        <v>45499</v>
      </c>
      <c r="AF206" s="99">
        <v>27550000</v>
      </c>
      <c r="AG206" s="73">
        <f t="shared" si="16"/>
        <v>0</v>
      </c>
      <c r="AH206" s="103"/>
      <c r="AI206" s="104"/>
      <c r="AJ206" s="21"/>
      <c r="AK206" s="17">
        <f t="shared" si="17"/>
        <v>27550000</v>
      </c>
      <c r="AL206" s="76"/>
      <c r="AM206" s="17">
        <f t="shared" si="18"/>
        <v>0</v>
      </c>
      <c r="AN206" s="17">
        <f t="shared" si="19"/>
        <v>27550000</v>
      </c>
      <c r="AO206" s="19"/>
      <c r="AP206" s="79"/>
      <c r="AQ206" s="79"/>
      <c r="AR206" s="79"/>
    </row>
    <row r="207" spans="1:44" s="78" customFormat="1" ht="15.75" customHeight="1">
      <c r="A207" s="79">
        <v>5</v>
      </c>
      <c r="B207" s="97" t="s">
        <v>733</v>
      </c>
      <c r="C207" s="80" t="s">
        <v>714</v>
      </c>
      <c r="D207" s="80" t="s">
        <v>715</v>
      </c>
      <c r="E207" s="80" t="s">
        <v>716</v>
      </c>
      <c r="F207" s="80" t="s">
        <v>725</v>
      </c>
      <c r="G207" s="80" t="s">
        <v>718</v>
      </c>
      <c r="H207" s="80" t="s">
        <v>110</v>
      </c>
      <c r="I207" s="80" t="s">
        <v>131</v>
      </c>
      <c r="J207" s="80" t="s">
        <v>726</v>
      </c>
      <c r="K207" s="79" t="s">
        <v>58</v>
      </c>
      <c r="L207" s="79">
        <v>93141500</v>
      </c>
      <c r="M207" s="19">
        <v>7485000</v>
      </c>
      <c r="N207" s="79">
        <v>5</v>
      </c>
      <c r="O207" s="19">
        <v>37425000</v>
      </c>
      <c r="P207" s="79" t="s">
        <v>720</v>
      </c>
      <c r="Q207" s="79" t="s">
        <v>720</v>
      </c>
      <c r="R207" s="79" t="s">
        <v>721</v>
      </c>
      <c r="S207" s="79" t="s">
        <v>722</v>
      </c>
      <c r="T207" s="98" t="s">
        <v>721</v>
      </c>
      <c r="U207" s="16">
        <v>45495</v>
      </c>
      <c r="V207" s="65">
        <v>202412000060763</v>
      </c>
      <c r="W207" s="66" t="s">
        <v>63</v>
      </c>
      <c r="X207" s="67" t="s">
        <v>121</v>
      </c>
      <c r="Y207" s="68">
        <v>45496</v>
      </c>
      <c r="Z207" s="69" t="s">
        <v>734</v>
      </c>
      <c r="AA207" s="68">
        <v>45496</v>
      </c>
      <c r="AB207" s="70">
        <v>37425000</v>
      </c>
      <c r="AC207" s="71">
        <f t="shared" si="15"/>
        <v>0</v>
      </c>
      <c r="AD207" s="72">
        <v>1239</v>
      </c>
      <c r="AE207" s="16">
        <v>45499</v>
      </c>
      <c r="AF207" s="99">
        <v>37425000</v>
      </c>
      <c r="AG207" s="73">
        <f t="shared" si="16"/>
        <v>0</v>
      </c>
      <c r="AH207" s="103"/>
      <c r="AI207" s="104"/>
      <c r="AJ207" s="21"/>
      <c r="AK207" s="17">
        <f t="shared" si="17"/>
        <v>37425000</v>
      </c>
      <c r="AL207" s="76"/>
      <c r="AM207" s="17">
        <f t="shared" si="18"/>
        <v>0</v>
      </c>
      <c r="AN207" s="17">
        <f t="shared" si="19"/>
        <v>37425000</v>
      </c>
      <c r="AO207" s="19"/>
      <c r="AP207" s="79"/>
      <c r="AQ207" s="79"/>
      <c r="AR207" s="79"/>
    </row>
    <row r="208" spans="1:44" s="78" customFormat="1" ht="15.75" customHeight="1">
      <c r="A208" s="79">
        <v>6</v>
      </c>
      <c r="B208" s="97" t="s">
        <v>735</v>
      </c>
      <c r="C208" s="80" t="s">
        <v>714</v>
      </c>
      <c r="D208" s="80" t="s">
        <v>715</v>
      </c>
      <c r="E208" s="80" t="s">
        <v>716</v>
      </c>
      <c r="F208" s="80" t="s">
        <v>736</v>
      </c>
      <c r="G208" s="80" t="s">
        <v>718</v>
      </c>
      <c r="H208" s="80" t="s">
        <v>737</v>
      </c>
      <c r="I208" s="80" t="s">
        <v>131</v>
      </c>
      <c r="J208" s="80" t="s">
        <v>738</v>
      </c>
      <c r="K208" s="79" t="s">
        <v>64</v>
      </c>
      <c r="L208" s="79" t="s">
        <v>121</v>
      </c>
      <c r="M208" s="19">
        <v>486614008</v>
      </c>
      <c r="N208" s="79">
        <v>1</v>
      </c>
      <c r="O208" s="19">
        <v>486614008</v>
      </c>
      <c r="P208" s="79" t="s">
        <v>720</v>
      </c>
      <c r="Q208" s="79" t="s">
        <v>720</v>
      </c>
      <c r="R208" s="79" t="s">
        <v>721</v>
      </c>
      <c r="S208" s="79" t="s">
        <v>722</v>
      </c>
      <c r="T208" s="98" t="s">
        <v>721</v>
      </c>
      <c r="U208" s="16">
        <v>45502</v>
      </c>
      <c r="V208" s="65">
        <v>202412000062763</v>
      </c>
      <c r="W208" s="66" t="s">
        <v>63</v>
      </c>
      <c r="X208" s="67" t="s">
        <v>121</v>
      </c>
      <c r="Y208" s="68">
        <v>45502</v>
      </c>
      <c r="Z208" s="69" t="s">
        <v>739</v>
      </c>
      <c r="AA208" s="68">
        <v>45502</v>
      </c>
      <c r="AB208" s="70">
        <v>486614008</v>
      </c>
      <c r="AC208" s="71">
        <f t="shared" si="15"/>
        <v>0</v>
      </c>
      <c r="AD208" s="72">
        <v>1305</v>
      </c>
      <c r="AE208" s="16">
        <v>45503</v>
      </c>
      <c r="AF208" s="99">
        <v>486614008</v>
      </c>
      <c r="AG208" s="73">
        <f t="shared" si="16"/>
        <v>0</v>
      </c>
      <c r="AH208" s="103"/>
      <c r="AI208" s="104"/>
      <c r="AJ208" s="21"/>
      <c r="AK208" s="17">
        <f t="shared" si="17"/>
        <v>486614008</v>
      </c>
      <c r="AL208" s="76"/>
      <c r="AM208" s="17">
        <f t="shared" si="18"/>
        <v>0</v>
      </c>
      <c r="AN208" s="17">
        <f t="shared" si="19"/>
        <v>486614008</v>
      </c>
      <c r="AO208" s="19"/>
      <c r="AP208" s="79"/>
      <c r="AQ208" s="79"/>
      <c r="AR208" s="79"/>
    </row>
    <row r="209" spans="1:44" s="78" customFormat="1" ht="15.75" customHeight="1">
      <c r="A209" s="79">
        <v>7</v>
      </c>
      <c r="B209" s="97" t="s">
        <v>740</v>
      </c>
      <c r="C209" s="80" t="s">
        <v>714</v>
      </c>
      <c r="D209" s="80" t="s">
        <v>715</v>
      </c>
      <c r="E209" s="80" t="s">
        <v>716</v>
      </c>
      <c r="F209" s="80" t="s">
        <v>736</v>
      </c>
      <c r="G209" s="80" t="s">
        <v>718</v>
      </c>
      <c r="H209" s="80" t="s">
        <v>737</v>
      </c>
      <c r="I209" s="80" t="s">
        <v>741</v>
      </c>
      <c r="J209" s="80" t="s">
        <v>738</v>
      </c>
      <c r="K209" s="79" t="s">
        <v>64</v>
      </c>
      <c r="L209" s="79" t="s">
        <v>121</v>
      </c>
      <c r="M209" s="19">
        <v>158482165</v>
      </c>
      <c r="N209" s="79">
        <v>1</v>
      </c>
      <c r="O209" s="19">
        <v>158482165</v>
      </c>
      <c r="P209" s="79" t="s">
        <v>720</v>
      </c>
      <c r="Q209" s="79" t="s">
        <v>720</v>
      </c>
      <c r="R209" s="79" t="s">
        <v>721</v>
      </c>
      <c r="S209" s="79" t="s">
        <v>722</v>
      </c>
      <c r="T209" s="98" t="s">
        <v>721</v>
      </c>
      <c r="U209" s="16">
        <v>45502</v>
      </c>
      <c r="V209" s="65">
        <v>202412000062763</v>
      </c>
      <c r="W209" s="66" t="s">
        <v>63</v>
      </c>
      <c r="X209" s="67" t="s">
        <v>121</v>
      </c>
      <c r="Y209" s="68">
        <v>45502</v>
      </c>
      <c r="Z209" s="69" t="s">
        <v>742</v>
      </c>
      <c r="AA209" s="68">
        <v>45502</v>
      </c>
      <c r="AB209" s="70">
        <v>158482165</v>
      </c>
      <c r="AC209" s="71">
        <f t="shared" si="15"/>
        <v>0</v>
      </c>
      <c r="AD209" s="72">
        <v>1307</v>
      </c>
      <c r="AE209" s="16">
        <v>45503</v>
      </c>
      <c r="AF209" s="99">
        <v>158482165</v>
      </c>
      <c r="AG209" s="73">
        <f t="shared" si="16"/>
        <v>0</v>
      </c>
      <c r="AH209" s="103"/>
      <c r="AI209" s="104"/>
      <c r="AJ209" s="21"/>
      <c r="AK209" s="17">
        <f t="shared" si="17"/>
        <v>158482165</v>
      </c>
      <c r="AL209" s="76"/>
      <c r="AM209" s="17">
        <f t="shared" si="18"/>
        <v>0</v>
      </c>
      <c r="AN209" s="17">
        <f t="shared" si="19"/>
        <v>158482165</v>
      </c>
      <c r="AO209" s="19"/>
      <c r="AP209" s="79"/>
      <c r="AQ209" s="79"/>
      <c r="AR209" s="79"/>
    </row>
    <row r="210" spans="1:44" s="78" customFormat="1" ht="15.75" customHeight="1">
      <c r="A210" s="79">
        <v>8</v>
      </c>
      <c r="B210" s="97" t="s">
        <v>743</v>
      </c>
      <c r="C210" s="80" t="s">
        <v>714</v>
      </c>
      <c r="D210" s="80" t="s">
        <v>715</v>
      </c>
      <c r="E210" s="80" t="s">
        <v>716</v>
      </c>
      <c r="F210" s="80" t="s">
        <v>744</v>
      </c>
      <c r="G210" s="80" t="s">
        <v>745</v>
      </c>
      <c r="H210" s="80" t="s">
        <v>230</v>
      </c>
      <c r="I210" s="80" t="s">
        <v>131</v>
      </c>
      <c r="J210" s="80" t="s">
        <v>746</v>
      </c>
      <c r="K210" s="79" t="s">
        <v>349</v>
      </c>
      <c r="L210" s="79" t="s">
        <v>121</v>
      </c>
      <c r="M210" s="19">
        <v>49087500</v>
      </c>
      <c r="N210" s="79">
        <v>1</v>
      </c>
      <c r="O210" s="19">
        <v>49087500</v>
      </c>
      <c r="P210" s="79" t="s">
        <v>720</v>
      </c>
      <c r="Q210" s="79" t="s">
        <v>720</v>
      </c>
      <c r="R210" s="79" t="s">
        <v>721</v>
      </c>
      <c r="S210" s="79" t="s">
        <v>722</v>
      </c>
      <c r="T210" s="98" t="s">
        <v>721</v>
      </c>
      <c r="U210" s="16">
        <v>45485</v>
      </c>
      <c r="V210" s="65"/>
      <c r="W210" s="66" t="s">
        <v>63</v>
      </c>
      <c r="X210" s="67" t="s">
        <v>136</v>
      </c>
      <c r="Y210" s="68">
        <v>45485</v>
      </c>
      <c r="Z210" s="69" t="s">
        <v>747</v>
      </c>
      <c r="AA210" s="68">
        <v>45485</v>
      </c>
      <c r="AB210" s="70">
        <v>49087500</v>
      </c>
      <c r="AC210" s="71">
        <f t="shared" si="15"/>
        <v>0</v>
      </c>
      <c r="AD210" s="72">
        <v>867</v>
      </c>
      <c r="AE210" s="16">
        <v>45489</v>
      </c>
      <c r="AF210" s="99">
        <v>49087500</v>
      </c>
      <c r="AG210" s="73">
        <f t="shared" si="16"/>
        <v>0</v>
      </c>
      <c r="AH210" s="103">
        <v>3060</v>
      </c>
      <c r="AI210" s="104">
        <v>45489</v>
      </c>
      <c r="AJ210" s="21">
        <v>49087500</v>
      </c>
      <c r="AK210" s="17">
        <f t="shared" si="17"/>
        <v>0</v>
      </c>
      <c r="AL210" s="76">
        <v>0</v>
      </c>
      <c r="AM210" s="17">
        <f t="shared" si="18"/>
        <v>49087500</v>
      </c>
      <c r="AN210" s="17">
        <f t="shared" si="19"/>
        <v>0</v>
      </c>
      <c r="AO210" s="19" t="s">
        <v>748</v>
      </c>
      <c r="AP210" s="79">
        <v>667</v>
      </c>
      <c r="AQ210" s="79" t="s">
        <v>749</v>
      </c>
      <c r="AR210" s="79"/>
    </row>
    <row r="211" spans="1:44" s="78" customFormat="1" ht="15.75" customHeight="1">
      <c r="A211" s="79">
        <v>9</v>
      </c>
      <c r="B211" s="97" t="s">
        <v>750</v>
      </c>
      <c r="C211" s="80" t="s">
        <v>714</v>
      </c>
      <c r="D211" s="80" t="s">
        <v>715</v>
      </c>
      <c r="E211" s="80" t="s">
        <v>716</v>
      </c>
      <c r="F211" s="80" t="s">
        <v>717</v>
      </c>
      <c r="G211" s="80" t="s">
        <v>718</v>
      </c>
      <c r="H211" s="80" t="s">
        <v>453</v>
      </c>
      <c r="I211" s="80" t="s">
        <v>131</v>
      </c>
      <c r="J211" s="80" t="s">
        <v>132</v>
      </c>
      <c r="K211" s="79" t="s">
        <v>64</v>
      </c>
      <c r="L211" s="79" t="s">
        <v>121</v>
      </c>
      <c r="M211" s="19">
        <v>560720002</v>
      </c>
      <c r="N211" s="79" t="s">
        <v>121</v>
      </c>
      <c r="O211" s="19">
        <v>560720002</v>
      </c>
      <c r="P211" s="79" t="s">
        <v>133</v>
      </c>
      <c r="Q211" s="79" t="s">
        <v>133</v>
      </c>
      <c r="R211" s="79" t="s">
        <v>721</v>
      </c>
      <c r="S211" s="79" t="s">
        <v>722</v>
      </c>
      <c r="T211" s="98" t="s">
        <v>721</v>
      </c>
      <c r="U211" s="16">
        <v>45491</v>
      </c>
      <c r="V211" s="65"/>
      <c r="W211" s="66"/>
      <c r="X211" s="67" t="s">
        <v>136</v>
      </c>
      <c r="Y211" s="68">
        <v>45492</v>
      </c>
      <c r="Z211" s="69" t="s">
        <v>751</v>
      </c>
      <c r="AA211" s="68">
        <v>45492</v>
      </c>
      <c r="AB211" s="70">
        <v>560720002</v>
      </c>
      <c r="AC211" s="71">
        <f t="shared" si="15"/>
        <v>0</v>
      </c>
      <c r="AD211" s="72">
        <v>1207</v>
      </c>
      <c r="AE211" s="16">
        <v>45499</v>
      </c>
      <c r="AF211" s="99">
        <v>560720002</v>
      </c>
      <c r="AG211" s="73">
        <f t="shared" si="16"/>
        <v>0</v>
      </c>
      <c r="AH211" s="103"/>
      <c r="AI211" s="104"/>
      <c r="AJ211" s="21"/>
      <c r="AK211" s="17">
        <f t="shared" si="17"/>
        <v>560720002</v>
      </c>
      <c r="AL211" s="76"/>
      <c r="AM211" s="17">
        <f t="shared" si="18"/>
        <v>0</v>
      </c>
      <c r="AN211" s="17">
        <f t="shared" si="19"/>
        <v>560720002</v>
      </c>
      <c r="AO211" s="19"/>
      <c r="AP211" s="79"/>
      <c r="AQ211" s="79"/>
      <c r="AR211" s="79"/>
    </row>
    <row r="212" spans="1:44" s="78" customFormat="1" ht="15.75" customHeight="1">
      <c r="A212" s="79">
        <v>10</v>
      </c>
      <c r="B212" s="97" t="s">
        <v>752</v>
      </c>
      <c r="C212" s="80" t="s">
        <v>714</v>
      </c>
      <c r="D212" s="80" t="s">
        <v>715</v>
      </c>
      <c r="E212" s="80" t="s">
        <v>716</v>
      </c>
      <c r="F212" s="80" t="s">
        <v>717</v>
      </c>
      <c r="G212" s="80" t="s">
        <v>718</v>
      </c>
      <c r="H212" s="80" t="s">
        <v>737</v>
      </c>
      <c r="I212" s="80" t="s">
        <v>753</v>
      </c>
      <c r="J212" s="80" t="s">
        <v>754</v>
      </c>
      <c r="K212" s="79" t="s">
        <v>64</v>
      </c>
      <c r="L212" s="79" t="s">
        <v>121</v>
      </c>
      <c r="M212" s="19">
        <v>95807000</v>
      </c>
      <c r="N212" s="79">
        <v>1</v>
      </c>
      <c r="O212" s="19">
        <v>95807000</v>
      </c>
      <c r="P212" s="79" t="s">
        <v>720</v>
      </c>
      <c r="Q212" s="79" t="s">
        <v>720</v>
      </c>
      <c r="R212" s="79" t="s">
        <v>721</v>
      </c>
      <c r="S212" s="79" t="s">
        <v>722</v>
      </c>
      <c r="T212" s="98" t="s">
        <v>721</v>
      </c>
      <c r="U212" s="16">
        <v>45504</v>
      </c>
      <c r="V212" s="65">
        <v>202412000064013</v>
      </c>
      <c r="W212" s="66" t="s">
        <v>63</v>
      </c>
      <c r="X212" s="67" t="s">
        <v>121</v>
      </c>
      <c r="Y212" s="68">
        <v>45504</v>
      </c>
      <c r="Z212" s="69" t="s">
        <v>755</v>
      </c>
      <c r="AA212" s="68">
        <v>45504</v>
      </c>
      <c r="AB212" s="70">
        <v>95807000</v>
      </c>
      <c r="AC212" s="71">
        <f t="shared" si="15"/>
        <v>0</v>
      </c>
      <c r="AD212" s="72"/>
      <c r="AE212" s="16"/>
      <c r="AF212" s="99"/>
      <c r="AG212" s="73">
        <f t="shared" si="16"/>
        <v>95807000</v>
      </c>
      <c r="AH212" s="103"/>
      <c r="AI212" s="104"/>
      <c r="AJ212" s="21"/>
      <c r="AK212" s="17">
        <f t="shared" si="17"/>
        <v>0</v>
      </c>
      <c r="AL212" s="76"/>
      <c r="AM212" s="17">
        <f t="shared" si="18"/>
        <v>0</v>
      </c>
      <c r="AN212" s="17">
        <f t="shared" si="19"/>
        <v>95807000</v>
      </c>
      <c r="AO212" s="19"/>
      <c r="AP212" s="79"/>
      <c r="AQ212" s="79"/>
      <c r="AR212" s="79"/>
    </row>
    <row r="213" spans="1:44" s="78" customFormat="1" ht="15.75" customHeight="1">
      <c r="A213" s="79">
        <v>11</v>
      </c>
      <c r="B213" s="97" t="s">
        <v>756</v>
      </c>
      <c r="C213" s="80" t="s">
        <v>714</v>
      </c>
      <c r="D213" s="80" t="s">
        <v>715</v>
      </c>
      <c r="E213" s="80" t="s">
        <v>716</v>
      </c>
      <c r="F213" s="80" t="s">
        <v>717</v>
      </c>
      <c r="G213" s="80" t="s">
        <v>718</v>
      </c>
      <c r="H213" s="80" t="s">
        <v>757</v>
      </c>
      <c r="I213" s="80" t="s">
        <v>131</v>
      </c>
      <c r="J213" s="80" t="s">
        <v>644</v>
      </c>
      <c r="K213" s="79" t="s">
        <v>645</v>
      </c>
      <c r="L213" s="79">
        <v>78111800</v>
      </c>
      <c r="M213" s="19">
        <v>100000000</v>
      </c>
      <c r="N213" s="79">
        <v>1</v>
      </c>
      <c r="O213" s="19">
        <v>100000000</v>
      </c>
      <c r="P213" s="79" t="s">
        <v>720</v>
      </c>
      <c r="Q213" s="79" t="s">
        <v>720</v>
      </c>
      <c r="R213" s="79" t="s">
        <v>721</v>
      </c>
      <c r="S213" s="79" t="s">
        <v>722</v>
      </c>
      <c r="T213" s="98" t="s">
        <v>721</v>
      </c>
      <c r="U213" s="16">
        <v>45504</v>
      </c>
      <c r="V213" s="65">
        <v>202412000063793</v>
      </c>
      <c r="W213" s="66" t="s">
        <v>63</v>
      </c>
      <c r="X213" s="67" t="s">
        <v>121</v>
      </c>
      <c r="Y213" s="68">
        <v>45504</v>
      </c>
      <c r="Z213" s="69" t="s">
        <v>758</v>
      </c>
      <c r="AA213" s="68">
        <v>45504</v>
      </c>
      <c r="AB213" s="70">
        <v>100000000</v>
      </c>
      <c r="AC213" s="71">
        <f t="shared" si="15"/>
        <v>0</v>
      </c>
      <c r="AD213" s="72"/>
      <c r="AE213" s="16"/>
      <c r="AF213" s="99"/>
      <c r="AG213" s="73">
        <f t="shared" si="16"/>
        <v>100000000</v>
      </c>
      <c r="AH213" s="103"/>
      <c r="AI213" s="104"/>
      <c r="AJ213" s="21"/>
      <c r="AK213" s="17">
        <f t="shared" si="17"/>
        <v>0</v>
      </c>
      <c r="AL213" s="76"/>
      <c r="AM213" s="17">
        <f t="shared" si="18"/>
        <v>0</v>
      </c>
      <c r="AN213" s="17">
        <f t="shared" si="19"/>
        <v>100000000</v>
      </c>
      <c r="AO213" s="19"/>
      <c r="AP213" s="79"/>
      <c r="AQ213" s="79"/>
      <c r="AR213" s="79"/>
    </row>
    <row r="214" spans="1:44" s="78" customFormat="1" ht="15.75" customHeight="1">
      <c r="A214" s="79">
        <v>12</v>
      </c>
      <c r="B214" s="97" t="s">
        <v>759</v>
      </c>
      <c r="C214" s="80" t="s">
        <v>714</v>
      </c>
      <c r="D214" s="80" t="s">
        <v>715</v>
      </c>
      <c r="E214" s="80" t="s">
        <v>716</v>
      </c>
      <c r="F214" s="80" t="s">
        <v>717</v>
      </c>
      <c r="G214" s="80" t="s">
        <v>718</v>
      </c>
      <c r="H214" s="80" t="s">
        <v>466</v>
      </c>
      <c r="I214" s="80" t="s">
        <v>131</v>
      </c>
      <c r="J214" s="80" t="s">
        <v>652</v>
      </c>
      <c r="K214" s="79" t="s">
        <v>653</v>
      </c>
      <c r="L214" s="79" t="s">
        <v>654</v>
      </c>
      <c r="M214" s="19">
        <v>100000000</v>
      </c>
      <c r="N214" s="79">
        <v>1</v>
      </c>
      <c r="O214" s="19">
        <v>100000000</v>
      </c>
      <c r="P214" s="79" t="s">
        <v>720</v>
      </c>
      <c r="Q214" s="79" t="s">
        <v>720</v>
      </c>
      <c r="R214" s="79" t="s">
        <v>721</v>
      </c>
      <c r="S214" s="79" t="s">
        <v>722</v>
      </c>
      <c r="T214" s="98" t="s">
        <v>721</v>
      </c>
      <c r="U214" s="16">
        <v>45490</v>
      </c>
      <c r="V214" s="65">
        <v>202412000058673</v>
      </c>
      <c r="W214" s="66" t="s">
        <v>63</v>
      </c>
      <c r="X214" s="67" t="s">
        <v>136</v>
      </c>
      <c r="Y214" s="68">
        <v>45495</v>
      </c>
      <c r="Z214" s="69" t="s">
        <v>760</v>
      </c>
      <c r="AA214" s="68">
        <v>45495</v>
      </c>
      <c r="AB214" s="70">
        <v>100000000</v>
      </c>
      <c r="AC214" s="71">
        <f t="shared" si="15"/>
        <v>0</v>
      </c>
      <c r="AD214" s="72">
        <v>1200</v>
      </c>
      <c r="AE214" s="16">
        <v>45499</v>
      </c>
      <c r="AF214" s="99">
        <v>100000000</v>
      </c>
      <c r="AG214" s="73">
        <f t="shared" si="16"/>
        <v>0</v>
      </c>
      <c r="AH214" s="103"/>
      <c r="AI214" s="104"/>
      <c r="AJ214" s="21"/>
      <c r="AK214" s="17">
        <f t="shared" si="17"/>
        <v>100000000</v>
      </c>
      <c r="AL214" s="76"/>
      <c r="AM214" s="17">
        <f t="shared" si="18"/>
        <v>0</v>
      </c>
      <c r="AN214" s="17">
        <f t="shared" si="19"/>
        <v>100000000</v>
      </c>
      <c r="AO214" s="19"/>
      <c r="AP214" s="79"/>
      <c r="AQ214" s="79"/>
      <c r="AR214" s="79"/>
    </row>
    <row r="215" spans="1:44" s="78" customFormat="1" ht="15.75" customHeight="1">
      <c r="A215" s="79">
        <v>13</v>
      </c>
      <c r="B215" s="97" t="s">
        <v>761</v>
      </c>
      <c r="C215" s="80" t="s">
        <v>714</v>
      </c>
      <c r="D215" s="80" t="s">
        <v>715</v>
      </c>
      <c r="E215" s="80" t="s">
        <v>716</v>
      </c>
      <c r="F215" s="80" t="s">
        <v>717</v>
      </c>
      <c r="G215" s="80" t="s">
        <v>718</v>
      </c>
      <c r="H215" s="80" t="s">
        <v>168</v>
      </c>
      <c r="I215" s="80" t="s">
        <v>131</v>
      </c>
      <c r="J215" s="80" t="s">
        <v>762</v>
      </c>
      <c r="K215" s="79" t="s">
        <v>64</v>
      </c>
      <c r="L215" s="79" t="s">
        <v>121</v>
      </c>
      <c r="M215" s="19">
        <v>17253000</v>
      </c>
      <c r="N215" s="79">
        <v>3</v>
      </c>
      <c r="O215" s="19">
        <v>19783292</v>
      </c>
      <c r="P215" s="79" t="s">
        <v>720</v>
      </c>
      <c r="Q215" s="79" t="s">
        <v>720</v>
      </c>
      <c r="R215" s="79" t="s">
        <v>721</v>
      </c>
      <c r="S215" s="79" t="s">
        <v>722</v>
      </c>
      <c r="T215" s="98" t="s">
        <v>721</v>
      </c>
      <c r="U215" s="16"/>
      <c r="V215" s="65"/>
      <c r="W215" s="66"/>
      <c r="X215" s="67"/>
      <c r="Y215" s="68"/>
      <c r="Z215" s="69"/>
      <c r="AA215" s="68"/>
      <c r="AB215" s="70"/>
      <c r="AC215" s="71">
        <f t="shared" si="15"/>
        <v>19783292</v>
      </c>
      <c r="AD215" s="72"/>
      <c r="AE215" s="16"/>
      <c r="AF215" s="99"/>
      <c r="AG215" s="73">
        <f t="shared" si="16"/>
        <v>0</v>
      </c>
      <c r="AH215" s="103"/>
      <c r="AI215" s="104"/>
      <c r="AJ215" s="21"/>
      <c r="AK215" s="17">
        <f t="shared" si="17"/>
        <v>0</v>
      </c>
      <c r="AL215" s="76"/>
      <c r="AM215" s="17">
        <f t="shared" si="18"/>
        <v>0</v>
      </c>
      <c r="AN215" s="17">
        <f t="shared" si="19"/>
        <v>19783292</v>
      </c>
      <c r="AO215" s="19"/>
      <c r="AP215" s="79"/>
      <c r="AQ215" s="79"/>
      <c r="AR215" s="79"/>
    </row>
    <row r="216" spans="1:44" s="78" customFormat="1" ht="15.75" customHeight="1">
      <c r="A216" s="79">
        <v>14</v>
      </c>
      <c r="B216" s="97" t="s">
        <v>763</v>
      </c>
      <c r="C216" s="80" t="s">
        <v>714</v>
      </c>
      <c r="D216" s="80" t="s">
        <v>715</v>
      </c>
      <c r="E216" s="80" t="s">
        <v>716</v>
      </c>
      <c r="F216" s="80" t="s">
        <v>717</v>
      </c>
      <c r="G216" s="80" t="s">
        <v>718</v>
      </c>
      <c r="H216" s="80" t="s">
        <v>110</v>
      </c>
      <c r="I216" s="80" t="s">
        <v>131</v>
      </c>
      <c r="J216" s="80" t="s">
        <v>764</v>
      </c>
      <c r="K216" s="79" t="s">
        <v>58</v>
      </c>
      <c r="L216" s="79">
        <v>93141500</v>
      </c>
      <c r="M216" s="19">
        <v>10750000</v>
      </c>
      <c r="N216" s="79">
        <v>5</v>
      </c>
      <c r="O216" s="19">
        <v>53750000</v>
      </c>
      <c r="P216" s="79" t="s">
        <v>720</v>
      </c>
      <c r="Q216" s="79" t="s">
        <v>720</v>
      </c>
      <c r="R216" s="79" t="s">
        <v>721</v>
      </c>
      <c r="S216" s="79" t="s">
        <v>722</v>
      </c>
      <c r="T216" s="98" t="s">
        <v>721</v>
      </c>
      <c r="U216" s="16">
        <v>45488</v>
      </c>
      <c r="V216" s="65" t="s">
        <v>729</v>
      </c>
      <c r="W216" s="66" t="s">
        <v>63</v>
      </c>
      <c r="X216" s="67" t="s">
        <v>136</v>
      </c>
      <c r="Y216" s="68">
        <v>45490</v>
      </c>
      <c r="Z216" s="69" t="s">
        <v>765</v>
      </c>
      <c r="AA216" s="68">
        <v>45490</v>
      </c>
      <c r="AB216" s="70">
        <v>53750000</v>
      </c>
      <c r="AC216" s="71">
        <f t="shared" si="15"/>
        <v>0</v>
      </c>
      <c r="AD216" s="72">
        <v>1175</v>
      </c>
      <c r="AE216" s="16">
        <v>45498</v>
      </c>
      <c r="AF216" s="99">
        <v>53750000</v>
      </c>
      <c r="AG216" s="73">
        <f t="shared" si="16"/>
        <v>0</v>
      </c>
      <c r="AH216" s="103"/>
      <c r="AI216" s="104"/>
      <c r="AJ216" s="21"/>
      <c r="AK216" s="17">
        <f t="shared" si="17"/>
        <v>53750000</v>
      </c>
      <c r="AL216" s="76"/>
      <c r="AM216" s="17">
        <f t="shared" si="18"/>
        <v>0</v>
      </c>
      <c r="AN216" s="17">
        <f t="shared" si="19"/>
        <v>53750000</v>
      </c>
      <c r="AO216" s="19"/>
      <c r="AP216" s="79"/>
      <c r="AQ216" s="79"/>
      <c r="AR216" s="79"/>
    </row>
    <row r="217" spans="1:44" s="78" customFormat="1" ht="15.75" customHeight="1">
      <c r="A217" s="79">
        <v>15</v>
      </c>
      <c r="B217" s="97" t="s">
        <v>766</v>
      </c>
      <c r="C217" s="80" t="s">
        <v>714</v>
      </c>
      <c r="D217" s="80" t="s">
        <v>715</v>
      </c>
      <c r="E217" s="80" t="s">
        <v>716</v>
      </c>
      <c r="F217" s="80" t="s">
        <v>717</v>
      </c>
      <c r="G217" s="80" t="s">
        <v>718</v>
      </c>
      <c r="H217" s="80" t="s">
        <v>55</v>
      </c>
      <c r="I217" s="80" t="s">
        <v>131</v>
      </c>
      <c r="J217" s="80" t="s">
        <v>767</v>
      </c>
      <c r="K217" s="79" t="s">
        <v>58</v>
      </c>
      <c r="L217" s="79">
        <v>80161500</v>
      </c>
      <c r="M217" s="19">
        <v>7500000</v>
      </c>
      <c r="N217" s="79">
        <v>5.5</v>
      </c>
      <c r="O217" s="19">
        <v>41250000</v>
      </c>
      <c r="P217" s="79" t="s">
        <v>720</v>
      </c>
      <c r="Q217" s="79" t="s">
        <v>720</v>
      </c>
      <c r="R217" s="79" t="s">
        <v>721</v>
      </c>
      <c r="S217" s="79" t="s">
        <v>722</v>
      </c>
      <c r="T217" s="98" t="s">
        <v>721</v>
      </c>
      <c r="U217" s="16">
        <v>45488</v>
      </c>
      <c r="V217" s="65" t="s">
        <v>729</v>
      </c>
      <c r="W217" s="66" t="s">
        <v>63</v>
      </c>
      <c r="X217" s="67" t="s">
        <v>136</v>
      </c>
      <c r="Y217" s="68">
        <v>45490</v>
      </c>
      <c r="Z217" s="69" t="s">
        <v>768</v>
      </c>
      <c r="AA217" s="68">
        <v>45490</v>
      </c>
      <c r="AB217" s="70">
        <v>41250000</v>
      </c>
      <c r="AC217" s="71">
        <f t="shared" si="15"/>
        <v>0</v>
      </c>
      <c r="AD217" s="72">
        <v>1178</v>
      </c>
      <c r="AE217" s="16">
        <v>45498</v>
      </c>
      <c r="AF217" s="99">
        <v>41250000</v>
      </c>
      <c r="AG217" s="73">
        <f t="shared" si="16"/>
        <v>0</v>
      </c>
      <c r="AH217" s="103"/>
      <c r="AI217" s="104"/>
      <c r="AJ217" s="21"/>
      <c r="AK217" s="17">
        <f t="shared" si="17"/>
        <v>41250000</v>
      </c>
      <c r="AL217" s="76"/>
      <c r="AM217" s="17">
        <f t="shared" si="18"/>
        <v>0</v>
      </c>
      <c r="AN217" s="17">
        <f t="shared" si="19"/>
        <v>41250000</v>
      </c>
      <c r="AO217" s="19"/>
      <c r="AP217" s="79"/>
      <c r="AQ217" s="79"/>
      <c r="AR217" s="79"/>
    </row>
    <row r="218" spans="1:44" s="78" customFormat="1" ht="15.75" customHeight="1">
      <c r="A218" s="79">
        <v>16</v>
      </c>
      <c r="B218" s="97" t="s">
        <v>769</v>
      </c>
      <c r="C218" s="80" t="s">
        <v>714</v>
      </c>
      <c r="D218" s="80" t="s">
        <v>715</v>
      </c>
      <c r="E218" s="80" t="s">
        <v>716</v>
      </c>
      <c r="F218" s="80" t="s">
        <v>717</v>
      </c>
      <c r="G218" s="80" t="s">
        <v>718</v>
      </c>
      <c r="H218" s="80" t="s">
        <v>55</v>
      </c>
      <c r="I218" s="80" t="s">
        <v>131</v>
      </c>
      <c r="J218" s="80" t="s">
        <v>770</v>
      </c>
      <c r="K218" s="79" t="s">
        <v>58</v>
      </c>
      <c r="L218" s="79">
        <v>81101500</v>
      </c>
      <c r="M218" s="19">
        <v>10750000</v>
      </c>
      <c r="N218" s="79">
        <v>5</v>
      </c>
      <c r="O218" s="19">
        <v>53750000</v>
      </c>
      <c r="P218" s="79" t="s">
        <v>720</v>
      </c>
      <c r="Q218" s="79" t="s">
        <v>720</v>
      </c>
      <c r="R218" s="79" t="s">
        <v>721</v>
      </c>
      <c r="S218" s="79" t="s">
        <v>722</v>
      </c>
      <c r="T218" s="98" t="s">
        <v>721</v>
      </c>
      <c r="U218" s="16">
        <v>45488</v>
      </c>
      <c r="V218" s="65" t="s">
        <v>729</v>
      </c>
      <c r="W218" s="66" t="s">
        <v>63</v>
      </c>
      <c r="X218" s="67" t="s">
        <v>136</v>
      </c>
      <c r="Y218" s="68">
        <v>45490</v>
      </c>
      <c r="Z218" s="69" t="s">
        <v>771</v>
      </c>
      <c r="AA218" s="68">
        <v>45490</v>
      </c>
      <c r="AB218" s="70">
        <v>53750000</v>
      </c>
      <c r="AC218" s="71">
        <f t="shared" si="15"/>
        <v>0</v>
      </c>
      <c r="AD218" s="72">
        <v>1179</v>
      </c>
      <c r="AE218" s="16">
        <v>45498</v>
      </c>
      <c r="AF218" s="99">
        <v>53750000</v>
      </c>
      <c r="AG218" s="73">
        <f t="shared" si="16"/>
        <v>0</v>
      </c>
      <c r="AH218" s="103"/>
      <c r="AI218" s="104"/>
      <c r="AJ218" s="21"/>
      <c r="AK218" s="17">
        <f t="shared" si="17"/>
        <v>53750000</v>
      </c>
      <c r="AL218" s="76"/>
      <c r="AM218" s="17">
        <f t="shared" si="18"/>
        <v>0</v>
      </c>
      <c r="AN218" s="17">
        <f t="shared" si="19"/>
        <v>53750000</v>
      </c>
      <c r="AO218" s="19"/>
      <c r="AP218" s="79"/>
      <c r="AQ218" s="79"/>
      <c r="AR218" s="79"/>
    </row>
    <row r="219" spans="1:44" s="78" customFormat="1" ht="15.75" customHeight="1">
      <c r="A219" s="79">
        <v>17</v>
      </c>
      <c r="B219" s="97" t="s">
        <v>772</v>
      </c>
      <c r="C219" s="80" t="s">
        <v>714</v>
      </c>
      <c r="D219" s="80" t="s">
        <v>715</v>
      </c>
      <c r="E219" s="80" t="s">
        <v>716</v>
      </c>
      <c r="F219" s="80" t="s">
        <v>717</v>
      </c>
      <c r="G219" s="80" t="s">
        <v>718</v>
      </c>
      <c r="H219" s="80" t="s">
        <v>446</v>
      </c>
      <c r="I219" s="80" t="s">
        <v>131</v>
      </c>
      <c r="J219" s="80" t="s">
        <v>773</v>
      </c>
      <c r="K219" s="79" t="s">
        <v>58</v>
      </c>
      <c r="L219" s="79">
        <v>80161500</v>
      </c>
      <c r="M219" s="19">
        <v>7770000</v>
      </c>
      <c r="N219" s="79">
        <v>5</v>
      </c>
      <c r="O219" s="19">
        <v>38850000</v>
      </c>
      <c r="P219" s="79" t="s">
        <v>720</v>
      </c>
      <c r="Q219" s="79" t="s">
        <v>720</v>
      </c>
      <c r="R219" s="79" t="s">
        <v>721</v>
      </c>
      <c r="S219" s="79" t="s">
        <v>722</v>
      </c>
      <c r="T219" s="98" t="s">
        <v>721</v>
      </c>
      <c r="U219" s="16">
        <v>45495</v>
      </c>
      <c r="V219" s="65">
        <v>202412000060763</v>
      </c>
      <c r="W219" s="66" t="s">
        <v>63</v>
      </c>
      <c r="X219" s="67" t="s">
        <v>121</v>
      </c>
      <c r="Y219" s="68">
        <v>45496</v>
      </c>
      <c r="Z219" s="69" t="s">
        <v>774</v>
      </c>
      <c r="AA219" s="68">
        <v>45496</v>
      </c>
      <c r="AB219" s="70">
        <v>38850000</v>
      </c>
      <c r="AC219" s="71">
        <f t="shared" si="15"/>
        <v>0</v>
      </c>
      <c r="AD219" s="72">
        <v>1240</v>
      </c>
      <c r="AE219" s="16">
        <v>45499</v>
      </c>
      <c r="AF219" s="99">
        <v>38850000</v>
      </c>
      <c r="AG219" s="73">
        <f t="shared" si="16"/>
        <v>0</v>
      </c>
      <c r="AH219" s="103"/>
      <c r="AI219" s="104"/>
      <c r="AJ219" s="21"/>
      <c r="AK219" s="17">
        <f t="shared" si="17"/>
        <v>38850000</v>
      </c>
      <c r="AL219" s="76"/>
      <c r="AM219" s="17">
        <f t="shared" si="18"/>
        <v>0</v>
      </c>
      <c r="AN219" s="17">
        <f t="shared" si="19"/>
        <v>38850000</v>
      </c>
      <c r="AO219" s="19"/>
      <c r="AP219" s="79"/>
      <c r="AQ219" s="79"/>
      <c r="AR219" s="79"/>
    </row>
    <row r="220" spans="1:44" s="78" customFormat="1" ht="15.75" customHeight="1">
      <c r="A220" s="79">
        <v>18</v>
      </c>
      <c r="B220" s="97" t="s">
        <v>775</v>
      </c>
      <c r="C220" s="80" t="s">
        <v>714</v>
      </c>
      <c r="D220" s="80" t="s">
        <v>715</v>
      </c>
      <c r="E220" s="80" t="s">
        <v>716</v>
      </c>
      <c r="F220" s="80" t="s">
        <v>744</v>
      </c>
      <c r="G220" s="80" t="s">
        <v>718</v>
      </c>
      <c r="H220" s="80" t="s">
        <v>180</v>
      </c>
      <c r="I220" s="80" t="s">
        <v>131</v>
      </c>
      <c r="J220" s="80" t="s">
        <v>776</v>
      </c>
      <c r="K220" s="79" t="s">
        <v>64</v>
      </c>
      <c r="L220" s="79" t="s">
        <v>121</v>
      </c>
      <c r="M220" s="19">
        <v>0</v>
      </c>
      <c r="N220" s="79">
        <v>0</v>
      </c>
      <c r="O220" s="19">
        <v>0</v>
      </c>
      <c r="P220" s="79" t="s">
        <v>133</v>
      </c>
      <c r="Q220" s="79" t="s">
        <v>133</v>
      </c>
      <c r="R220" s="79" t="s">
        <v>721</v>
      </c>
      <c r="S220" s="79" t="s">
        <v>722</v>
      </c>
      <c r="T220" s="98" t="s">
        <v>721</v>
      </c>
      <c r="U220" s="16"/>
      <c r="V220" s="65"/>
      <c r="W220" s="66"/>
      <c r="X220" s="67"/>
      <c r="Y220" s="68"/>
      <c r="Z220" s="69"/>
      <c r="AA220" s="68"/>
      <c r="AB220" s="70"/>
      <c r="AC220" s="71">
        <f t="shared" si="15"/>
        <v>0</v>
      </c>
      <c r="AD220" s="72"/>
      <c r="AE220" s="16"/>
      <c r="AF220" s="99"/>
      <c r="AG220" s="73">
        <f t="shared" si="16"/>
        <v>0</v>
      </c>
      <c r="AH220" s="103"/>
      <c r="AI220" s="104"/>
      <c r="AJ220" s="21"/>
      <c r="AK220" s="17">
        <f t="shared" si="17"/>
        <v>0</v>
      </c>
      <c r="AL220" s="76"/>
      <c r="AM220" s="17">
        <f t="shared" si="18"/>
        <v>0</v>
      </c>
      <c r="AN220" s="17">
        <f t="shared" si="19"/>
        <v>0</v>
      </c>
      <c r="AO220" s="19"/>
      <c r="AP220" s="79"/>
      <c r="AQ220" s="79"/>
      <c r="AR220" s="79"/>
    </row>
    <row r="221" spans="1:44" s="78" customFormat="1" ht="15.75" customHeight="1">
      <c r="A221" s="79">
        <v>19</v>
      </c>
      <c r="B221" s="97" t="s">
        <v>777</v>
      </c>
      <c r="C221" s="80" t="s">
        <v>714</v>
      </c>
      <c r="D221" s="80" t="s">
        <v>715</v>
      </c>
      <c r="E221" s="80" t="s">
        <v>716</v>
      </c>
      <c r="F221" s="80" t="s">
        <v>717</v>
      </c>
      <c r="G221" s="80" t="s">
        <v>718</v>
      </c>
      <c r="H221" s="80" t="s">
        <v>778</v>
      </c>
      <c r="I221" s="80" t="s">
        <v>131</v>
      </c>
      <c r="J221" s="80" t="s">
        <v>779</v>
      </c>
      <c r="K221" s="79" t="s">
        <v>58</v>
      </c>
      <c r="L221" s="79">
        <v>80141602</v>
      </c>
      <c r="M221" s="19">
        <v>6400000</v>
      </c>
      <c r="N221" s="79">
        <v>5</v>
      </c>
      <c r="O221" s="19">
        <v>32000000</v>
      </c>
      <c r="P221" s="79" t="s">
        <v>720</v>
      </c>
      <c r="Q221" s="79" t="s">
        <v>720</v>
      </c>
      <c r="R221" s="79" t="s">
        <v>721</v>
      </c>
      <c r="S221" s="79" t="s">
        <v>722</v>
      </c>
      <c r="T221" s="98" t="s">
        <v>721</v>
      </c>
      <c r="U221" s="16">
        <v>45488</v>
      </c>
      <c r="V221" s="65" t="s">
        <v>729</v>
      </c>
      <c r="W221" s="66" t="s">
        <v>63</v>
      </c>
      <c r="X221" s="67" t="s">
        <v>136</v>
      </c>
      <c r="Y221" s="68">
        <v>45490</v>
      </c>
      <c r="Z221" s="69" t="s">
        <v>780</v>
      </c>
      <c r="AA221" s="68">
        <v>45490</v>
      </c>
      <c r="AB221" s="70">
        <v>32000000</v>
      </c>
      <c r="AC221" s="71">
        <f t="shared" si="15"/>
        <v>0</v>
      </c>
      <c r="AD221" s="72">
        <v>1181</v>
      </c>
      <c r="AE221" s="16">
        <v>45498</v>
      </c>
      <c r="AF221" s="99">
        <v>32000000</v>
      </c>
      <c r="AG221" s="73">
        <f t="shared" si="16"/>
        <v>0</v>
      </c>
      <c r="AH221" s="103"/>
      <c r="AI221" s="104"/>
      <c r="AJ221" s="21"/>
      <c r="AK221" s="17">
        <f t="shared" si="17"/>
        <v>32000000</v>
      </c>
      <c r="AL221" s="76"/>
      <c r="AM221" s="17">
        <f t="shared" si="18"/>
        <v>0</v>
      </c>
      <c r="AN221" s="17">
        <f t="shared" si="19"/>
        <v>32000000</v>
      </c>
      <c r="AO221" s="19"/>
      <c r="AP221" s="79"/>
      <c r="AQ221" s="79"/>
      <c r="AR221" s="79"/>
    </row>
    <row r="222" spans="1:44" s="78" customFormat="1" ht="15.75" customHeight="1">
      <c r="A222" s="79">
        <v>20</v>
      </c>
      <c r="B222" s="97" t="s">
        <v>781</v>
      </c>
      <c r="C222" s="80" t="s">
        <v>714</v>
      </c>
      <c r="D222" s="80" t="s">
        <v>715</v>
      </c>
      <c r="E222" s="80" t="s">
        <v>716</v>
      </c>
      <c r="F222" s="80" t="s">
        <v>717</v>
      </c>
      <c r="G222" s="80" t="s">
        <v>718</v>
      </c>
      <c r="H222" s="80" t="s">
        <v>55</v>
      </c>
      <c r="I222" s="80" t="s">
        <v>131</v>
      </c>
      <c r="J222" s="80" t="s">
        <v>782</v>
      </c>
      <c r="K222" s="79" t="s">
        <v>58</v>
      </c>
      <c r="L222" s="79">
        <v>80121700</v>
      </c>
      <c r="M222" s="19">
        <v>10750000</v>
      </c>
      <c r="N222" s="79">
        <v>5</v>
      </c>
      <c r="O222" s="19">
        <v>53750000</v>
      </c>
      <c r="P222" s="79" t="s">
        <v>720</v>
      </c>
      <c r="Q222" s="79" t="s">
        <v>720</v>
      </c>
      <c r="R222" s="79" t="s">
        <v>721</v>
      </c>
      <c r="S222" s="79" t="s">
        <v>722</v>
      </c>
      <c r="T222" s="98" t="s">
        <v>721</v>
      </c>
      <c r="U222" s="16">
        <v>45495</v>
      </c>
      <c r="V222" s="65">
        <v>202412000060763</v>
      </c>
      <c r="W222" s="66" t="s">
        <v>63</v>
      </c>
      <c r="X222" s="67" t="s">
        <v>121</v>
      </c>
      <c r="Y222" s="68">
        <v>45496</v>
      </c>
      <c r="Z222" s="69" t="s">
        <v>783</v>
      </c>
      <c r="AA222" s="68">
        <v>45496</v>
      </c>
      <c r="AB222" s="70">
        <v>53750000</v>
      </c>
      <c r="AC222" s="71">
        <f t="shared" si="15"/>
        <v>0</v>
      </c>
      <c r="AD222" s="72">
        <v>1241</v>
      </c>
      <c r="AE222" s="16">
        <v>45499</v>
      </c>
      <c r="AF222" s="99">
        <v>53750000</v>
      </c>
      <c r="AG222" s="73">
        <f t="shared" si="16"/>
        <v>0</v>
      </c>
      <c r="AH222" s="103"/>
      <c r="AI222" s="104"/>
      <c r="AJ222" s="21"/>
      <c r="AK222" s="17">
        <f t="shared" si="17"/>
        <v>53750000</v>
      </c>
      <c r="AL222" s="76"/>
      <c r="AM222" s="17">
        <f t="shared" si="18"/>
        <v>0</v>
      </c>
      <c r="AN222" s="17">
        <f t="shared" si="19"/>
        <v>53750000</v>
      </c>
      <c r="AO222" s="19"/>
      <c r="AP222" s="79"/>
      <c r="AQ222" s="79"/>
      <c r="AR222" s="79"/>
    </row>
    <row r="223" spans="1:44" s="78" customFormat="1" ht="15.75" customHeight="1">
      <c r="A223" s="79">
        <v>21</v>
      </c>
      <c r="B223" s="97" t="s">
        <v>784</v>
      </c>
      <c r="C223" s="80" t="s">
        <v>714</v>
      </c>
      <c r="D223" s="80" t="s">
        <v>715</v>
      </c>
      <c r="E223" s="80" t="s">
        <v>716</v>
      </c>
      <c r="F223" s="80" t="s">
        <v>717</v>
      </c>
      <c r="G223" s="80" t="s">
        <v>718</v>
      </c>
      <c r="H223" s="80" t="s">
        <v>453</v>
      </c>
      <c r="I223" s="80" t="s">
        <v>131</v>
      </c>
      <c r="J223" s="80" t="s">
        <v>785</v>
      </c>
      <c r="K223" s="79" t="s">
        <v>58</v>
      </c>
      <c r="L223" s="79">
        <v>84111500</v>
      </c>
      <c r="M223" s="19">
        <v>4500000</v>
      </c>
      <c r="N223" s="79">
        <v>5.5</v>
      </c>
      <c r="O223" s="19">
        <v>24750000</v>
      </c>
      <c r="P223" s="79" t="s">
        <v>60</v>
      </c>
      <c r="Q223" s="79" t="s">
        <v>60</v>
      </c>
      <c r="R223" s="79" t="s">
        <v>721</v>
      </c>
      <c r="S223" s="79" t="s">
        <v>722</v>
      </c>
      <c r="T223" s="98" t="s">
        <v>721</v>
      </c>
      <c r="U223" s="16">
        <v>45495</v>
      </c>
      <c r="V223" s="65">
        <v>202412000060763</v>
      </c>
      <c r="W223" s="66" t="s">
        <v>63</v>
      </c>
      <c r="X223" s="67" t="s">
        <v>121</v>
      </c>
      <c r="Y223" s="68">
        <v>45496</v>
      </c>
      <c r="Z223" s="69" t="s">
        <v>786</v>
      </c>
      <c r="AA223" s="68">
        <v>45496</v>
      </c>
      <c r="AB223" s="70">
        <v>24750000</v>
      </c>
      <c r="AC223" s="71">
        <f t="shared" si="15"/>
        <v>0</v>
      </c>
      <c r="AD223" s="72">
        <v>1242</v>
      </c>
      <c r="AE223" s="16">
        <v>45499</v>
      </c>
      <c r="AF223" s="99">
        <v>24750000</v>
      </c>
      <c r="AG223" s="73">
        <f t="shared" si="16"/>
        <v>0</v>
      </c>
      <c r="AH223" s="103"/>
      <c r="AI223" s="104"/>
      <c r="AJ223" s="21"/>
      <c r="AK223" s="17">
        <f t="shared" si="17"/>
        <v>24750000</v>
      </c>
      <c r="AL223" s="76"/>
      <c r="AM223" s="17">
        <f t="shared" si="18"/>
        <v>0</v>
      </c>
      <c r="AN223" s="17">
        <f t="shared" si="19"/>
        <v>24750000</v>
      </c>
      <c r="AO223" s="19"/>
      <c r="AP223" s="79"/>
      <c r="AQ223" s="79"/>
      <c r="AR223" s="79"/>
    </row>
    <row r="224" spans="1:44" s="78" customFormat="1" ht="15.75" customHeight="1">
      <c r="A224" s="79">
        <v>22</v>
      </c>
      <c r="B224" s="97" t="s">
        <v>787</v>
      </c>
      <c r="C224" s="80" t="s">
        <v>714</v>
      </c>
      <c r="D224" s="80" t="s">
        <v>715</v>
      </c>
      <c r="E224" s="80" t="s">
        <v>716</v>
      </c>
      <c r="F224" s="80" t="s">
        <v>717</v>
      </c>
      <c r="G224" s="80" t="s">
        <v>718</v>
      </c>
      <c r="H224" s="80" t="s">
        <v>446</v>
      </c>
      <c r="I224" s="80" t="s">
        <v>131</v>
      </c>
      <c r="J224" s="80" t="s">
        <v>788</v>
      </c>
      <c r="K224" s="79" t="s">
        <v>58</v>
      </c>
      <c r="L224" s="79">
        <v>80161500</v>
      </c>
      <c r="M224" s="19">
        <v>8000000</v>
      </c>
      <c r="N224" s="79">
        <v>5.5</v>
      </c>
      <c r="O224" s="19">
        <v>44000000</v>
      </c>
      <c r="P224" s="79" t="s">
        <v>720</v>
      </c>
      <c r="Q224" s="79" t="s">
        <v>720</v>
      </c>
      <c r="R224" s="79" t="s">
        <v>721</v>
      </c>
      <c r="S224" s="79" t="s">
        <v>722</v>
      </c>
      <c r="T224" s="98" t="s">
        <v>721</v>
      </c>
      <c r="U224" s="16">
        <v>45495</v>
      </c>
      <c r="V224" s="65">
        <v>202412000060763</v>
      </c>
      <c r="W224" s="66" t="s">
        <v>63</v>
      </c>
      <c r="X224" s="67" t="s">
        <v>121</v>
      </c>
      <c r="Y224" s="68">
        <v>45496</v>
      </c>
      <c r="Z224" s="69" t="s">
        <v>789</v>
      </c>
      <c r="AA224" s="68">
        <v>45496</v>
      </c>
      <c r="AB224" s="70">
        <v>44000000</v>
      </c>
      <c r="AC224" s="71">
        <f t="shared" si="15"/>
        <v>0</v>
      </c>
      <c r="AD224" s="72">
        <v>1243</v>
      </c>
      <c r="AE224" s="16">
        <v>45499</v>
      </c>
      <c r="AF224" s="99">
        <v>44000000</v>
      </c>
      <c r="AG224" s="73">
        <f t="shared" si="16"/>
        <v>0</v>
      </c>
      <c r="AH224" s="103"/>
      <c r="AI224" s="104"/>
      <c r="AJ224" s="21"/>
      <c r="AK224" s="17">
        <f t="shared" si="17"/>
        <v>44000000</v>
      </c>
      <c r="AL224" s="76"/>
      <c r="AM224" s="17">
        <f t="shared" si="18"/>
        <v>0</v>
      </c>
      <c r="AN224" s="17">
        <f t="shared" si="19"/>
        <v>44000000</v>
      </c>
      <c r="AO224" s="19"/>
      <c r="AP224" s="79"/>
      <c r="AQ224" s="79"/>
      <c r="AR224" s="79"/>
    </row>
    <row r="225" spans="1:44" s="78" customFormat="1" ht="15.75" customHeight="1">
      <c r="A225" s="79">
        <v>23</v>
      </c>
      <c r="B225" s="97" t="s">
        <v>790</v>
      </c>
      <c r="C225" s="80" t="s">
        <v>714</v>
      </c>
      <c r="D225" s="80" t="s">
        <v>715</v>
      </c>
      <c r="E225" s="80" t="s">
        <v>716</v>
      </c>
      <c r="F225" s="80" t="s">
        <v>717</v>
      </c>
      <c r="G225" s="80" t="s">
        <v>718</v>
      </c>
      <c r="H225" s="80" t="s">
        <v>55</v>
      </c>
      <c r="I225" s="80" t="s">
        <v>131</v>
      </c>
      <c r="J225" s="80" t="s">
        <v>719</v>
      </c>
      <c r="K225" s="79" t="s">
        <v>58</v>
      </c>
      <c r="L225" s="79">
        <v>80121700</v>
      </c>
      <c r="M225" s="19">
        <v>7485000</v>
      </c>
      <c r="N225" s="79">
        <v>5</v>
      </c>
      <c r="O225" s="19">
        <v>37425000</v>
      </c>
      <c r="P225" s="79" t="s">
        <v>720</v>
      </c>
      <c r="Q225" s="79" t="s">
        <v>720</v>
      </c>
      <c r="R225" s="79" t="s">
        <v>721</v>
      </c>
      <c r="S225" s="79" t="s">
        <v>722</v>
      </c>
      <c r="T225" s="98" t="s">
        <v>721</v>
      </c>
      <c r="U225" s="16">
        <v>45488</v>
      </c>
      <c r="V225" s="65" t="s">
        <v>729</v>
      </c>
      <c r="W225" s="66" t="s">
        <v>63</v>
      </c>
      <c r="X225" s="67" t="s">
        <v>136</v>
      </c>
      <c r="Y225" s="68">
        <v>45490</v>
      </c>
      <c r="Z225" s="69" t="s">
        <v>791</v>
      </c>
      <c r="AA225" s="68">
        <v>45490</v>
      </c>
      <c r="AB225" s="70">
        <v>37425000</v>
      </c>
      <c r="AC225" s="71">
        <f t="shared" si="15"/>
        <v>0</v>
      </c>
      <c r="AD225" s="72">
        <v>1184</v>
      </c>
      <c r="AE225" s="16">
        <v>45498</v>
      </c>
      <c r="AF225" s="99">
        <v>37425000</v>
      </c>
      <c r="AG225" s="73">
        <f t="shared" si="16"/>
        <v>0</v>
      </c>
      <c r="AH225" s="103"/>
      <c r="AI225" s="104"/>
      <c r="AJ225" s="21"/>
      <c r="AK225" s="17">
        <f t="shared" si="17"/>
        <v>37425000</v>
      </c>
      <c r="AL225" s="76"/>
      <c r="AM225" s="17">
        <f t="shared" si="18"/>
        <v>0</v>
      </c>
      <c r="AN225" s="17">
        <f t="shared" si="19"/>
        <v>37425000</v>
      </c>
      <c r="AO225" s="19"/>
      <c r="AP225" s="79"/>
      <c r="AQ225" s="79"/>
      <c r="AR225" s="79"/>
    </row>
    <row r="226" spans="1:44" s="78" customFormat="1" ht="15.75" customHeight="1">
      <c r="A226" s="79">
        <v>24</v>
      </c>
      <c r="B226" s="97" t="s">
        <v>792</v>
      </c>
      <c r="C226" s="80" t="s">
        <v>714</v>
      </c>
      <c r="D226" s="80" t="s">
        <v>715</v>
      </c>
      <c r="E226" s="80" t="s">
        <v>716</v>
      </c>
      <c r="F226" s="80" t="s">
        <v>717</v>
      </c>
      <c r="G226" s="80" t="s">
        <v>718</v>
      </c>
      <c r="H226" s="80" t="s">
        <v>453</v>
      </c>
      <c r="I226" s="80" t="s">
        <v>131</v>
      </c>
      <c r="J226" s="80" t="s">
        <v>793</v>
      </c>
      <c r="K226" s="79" t="s">
        <v>58</v>
      </c>
      <c r="L226" s="79">
        <v>84111500</v>
      </c>
      <c r="M226" s="19">
        <v>6000000</v>
      </c>
      <c r="N226" s="79">
        <v>5</v>
      </c>
      <c r="O226" s="19">
        <v>30000000</v>
      </c>
      <c r="P226" s="79" t="s">
        <v>720</v>
      </c>
      <c r="Q226" s="79" t="s">
        <v>720</v>
      </c>
      <c r="R226" s="79" t="s">
        <v>721</v>
      </c>
      <c r="S226" s="79" t="s">
        <v>722</v>
      </c>
      <c r="T226" s="98" t="s">
        <v>721</v>
      </c>
      <c r="U226" s="16">
        <v>45488</v>
      </c>
      <c r="V226" s="65" t="s">
        <v>729</v>
      </c>
      <c r="W226" s="66" t="s">
        <v>63</v>
      </c>
      <c r="X226" s="67" t="s">
        <v>136</v>
      </c>
      <c r="Y226" s="68">
        <v>45490</v>
      </c>
      <c r="Z226" s="69" t="s">
        <v>794</v>
      </c>
      <c r="AA226" s="68">
        <v>45490</v>
      </c>
      <c r="AB226" s="70">
        <v>30000000</v>
      </c>
      <c r="AC226" s="71">
        <f t="shared" si="15"/>
        <v>0</v>
      </c>
      <c r="AD226" s="72">
        <v>1186</v>
      </c>
      <c r="AE226" s="16">
        <v>45498</v>
      </c>
      <c r="AF226" s="99">
        <v>30000000</v>
      </c>
      <c r="AG226" s="73">
        <f t="shared" si="16"/>
        <v>0</v>
      </c>
      <c r="AH226" s="103"/>
      <c r="AI226" s="104"/>
      <c r="AJ226" s="21"/>
      <c r="AK226" s="17">
        <f t="shared" si="17"/>
        <v>30000000</v>
      </c>
      <c r="AL226" s="76"/>
      <c r="AM226" s="17">
        <f t="shared" si="18"/>
        <v>0</v>
      </c>
      <c r="AN226" s="17">
        <f t="shared" si="19"/>
        <v>30000000</v>
      </c>
      <c r="AO226" s="19"/>
      <c r="AP226" s="79"/>
      <c r="AQ226" s="79"/>
      <c r="AR226" s="79"/>
    </row>
    <row r="227" spans="1:44" s="78" customFormat="1" ht="15.75" customHeight="1">
      <c r="A227" s="79">
        <v>25</v>
      </c>
      <c r="B227" s="97" t="s">
        <v>795</v>
      </c>
      <c r="C227" s="80" t="s">
        <v>714</v>
      </c>
      <c r="D227" s="80" t="s">
        <v>715</v>
      </c>
      <c r="E227" s="80" t="s">
        <v>716</v>
      </c>
      <c r="F227" s="80" t="s">
        <v>717</v>
      </c>
      <c r="G227" s="80" t="s">
        <v>718</v>
      </c>
      <c r="H227" s="80" t="s">
        <v>55</v>
      </c>
      <c r="I227" s="80" t="s">
        <v>131</v>
      </c>
      <c r="J227" s="80" t="s">
        <v>796</v>
      </c>
      <c r="K227" s="79" t="s">
        <v>58</v>
      </c>
      <c r="L227" s="79">
        <v>80121700</v>
      </c>
      <c r="M227" s="19">
        <v>5500000</v>
      </c>
      <c r="N227" s="79">
        <v>5</v>
      </c>
      <c r="O227" s="19">
        <v>27500000</v>
      </c>
      <c r="P227" s="79" t="s">
        <v>720</v>
      </c>
      <c r="Q227" s="79" t="s">
        <v>720</v>
      </c>
      <c r="R227" s="79" t="s">
        <v>721</v>
      </c>
      <c r="S227" s="79" t="s">
        <v>722</v>
      </c>
      <c r="T227" s="98" t="s">
        <v>721</v>
      </c>
      <c r="U227" s="16">
        <v>45488</v>
      </c>
      <c r="V227" s="65" t="s">
        <v>729</v>
      </c>
      <c r="W227" s="66" t="s">
        <v>63</v>
      </c>
      <c r="X227" s="67" t="s">
        <v>136</v>
      </c>
      <c r="Y227" s="68">
        <v>45490</v>
      </c>
      <c r="Z227" s="69" t="s">
        <v>797</v>
      </c>
      <c r="AA227" s="68">
        <v>45490</v>
      </c>
      <c r="AB227" s="70">
        <v>27500000</v>
      </c>
      <c r="AC227" s="71">
        <f t="shared" si="15"/>
        <v>0</v>
      </c>
      <c r="AD227" s="72">
        <v>1160</v>
      </c>
      <c r="AE227" s="16">
        <v>45498</v>
      </c>
      <c r="AF227" s="99">
        <v>27500000</v>
      </c>
      <c r="AG227" s="73">
        <f t="shared" si="16"/>
        <v>0</v>
      </c>
      <c r="AH227" s="103"/>
      <c r="AI227" s="104"/>
      <c r="AJ227" s="21"/>
      <c r="AK227" s="17">
        <f t="shared" si="17"/>
        <v>27500000</v>
      </c>
      <c r="AL227" s="76"/>
      <c r="AM227" s="17">
        <f t="shared" si="18"/>
        <v>0</v>
      </c>
      <c r="AN227" s="17">
        <f t="shared" si="19"/>
        <v>27500000</v>
      </c>
      <c r="AO227" s="19"/>
      <c r="AP227" s="79"/>
      <c r="AQ227" s="79"/>
      <c r="AR227" s="79"/>
    </row>
    <row r="228" spans="1:44" s="78" customFormat="1" ht="15.75" customHeight="1">
      <c r="A228" s="79">
        <v>26</v>
      </c>
      <c r="B228" s="97" t="s">
        <v>798</v>
      </c>
      <c r="C228" s="80" t="s">
        <v>714</v>
      </c>
      <c r="D228" s="80" t="s">
        <v>715</v>
      </c>
      <c r="E228" s="80" t="s">
        <v>716</v>
      </c>
      <c r="F228" s="80" t="s">
        <v>717</v>
      </c>
      <c r="G228" s="80" t="s">
        <v>718</v>
      </c>
      <c r="H228" s="80" t="s">
        <v>55</v>
      </c>
      <c r="I228" s="80" t="s">
        <v>131</v>
      </c>
      <c r="J228" s="80" t="s">
        <v>799</v>
      </c>
      <c r="K228" s="79" t="s">
        <v>58</v>
      </c>
      <c r="L228" s="79">
        <v>80121700</v>
      </c>
      <c r="M228" s="19">
        <v>5500000</v>
      </c>
      <c r="N228" s="79">
        <v>5</v>
      </c>
      <c r="O228" s="19">
        <v>27500000</v>
      </c>
      <c r="P228" s="79" t="s">
        <v>720</v>
      </c>
      <c r="Q228" s="79" t="s">
        <v>720</v>
      </c>
      <c r="R228" s="79" t="s">
        <v>721</v>
      </c>
      <c r="S228" s="79" t="s">
        <v>722</v>
      </c>
      <c r="T228" s="98" t="s">
        <v>721</v>
      </c>
      <c r="U228" s="16">
        <v>45488</v>
      </c>
      <c r="V228" s="65" t="s">
        <v>729</v>
      </c>
      <c r="W228" s="66" t="s">
        <v>63</v>
      </c>
      <c r="X228" s="67" t="s">
        <v>136</v>
      </c>
      <c r="Y228" s="68">
        <v>45490</v>
      </c>
      <c r="Z228" s="69" t="s">
        <v>800</v>
      </c>
      <c r="AA228" s="68">
        <v>45490</v>
      </c>
      <c r="AB228" s="70">
        <v>27500000</v>
      </c>
      <c r="AC228" s="71">
        <f t="shared" si="15"/>
        <v>0</v>
      </c>
      <c r="AD228" s="72">
        <v>1161</v>
      </c>
      <c r="AE228" s="16">
        <v>45498</v>
      </c>
      <c r="AF228" s="99">
        <v>27500000</v>
      </c>
      <c r="AG228" s="73">
        <f t="shared" si="16"/>
        <v>0</v>
      </c>
      <c r="AH228" s="103"/>
      <c r="AI228" s="104"/>
      <c r="AJ228" s="21"/>
      <c r="AK228" s="17">
        <f t="shared" si="17"/>
        <v>27500000</v>
      </c>
      <c r="AL228" s="76"/>
      <c r="AM228" s="17">
        <f t="shared" si="18"/>
        <v>0</v>
      </c>
      <c r="AN228" s="17">
        <f t="shared" si="19"/>
        <v>27500000</v>
      </c>
      <c r="AO228" s="19"/>
      <c r="AP228" s="79"/>
      <c r="AQ228" s="79"/>
      <c r="AR228" s="79"/>
    </row>
    <row r="229" spans="1:44" s="78" customFormat="1" ht="15.75" customHeight="1">
      <c r="A229" s="79">
        <v>27</v>
      </c>
      <c r="B229" s="97" t="s">
        <v>801</v>
      </c>
      <c r="C229" s="80" t="s">
        <v>714</v>
      </c>
      <c r="D229" s="80" t="s">
        <v>715</v>
      </c>
      <c r="E229" s="80" t="s">
        <v>716</v>
      </c>
      <c r="F229" s="80" t="s">
        <v>717</v>
      </c>
      <c r="G229" s="80" t="s">
        <v>718</v>
      </c>
      <c r="H229" s="80" t="s">
        <v>215</v>
      </c>
      <c r="I229" s="80" t="s">
        <v>131</v>
      </c>
      <c r="J229" s="80" t="s">
        <v>802</v>
      </c>
      <c r="K229" s="79" t="s">
        <v>58</v>
      </c>
      <c r="L229" s="79">
        <v>80161504</v>
      </c>
      <c r="M229" s="19">
        <v>3500000</v>
      </c>
      <c r="N229" s="79">
        <v>6</v>
      </c>
      <c r="O229" s="19">
        <v>21000000</v>
      </c>
      <c r="P229" s="79" t="s">
        <v>720</v>
      </c>
      <c r="Q229" s="79" t="s">
        <v>720</v>
      </c>
      <c r="R229" s="79" t="s">
        <v>721</v>
      </c>
      <c r="S229" s="79" t="s">
        <v>722</v>
      </c>
      <c r="T229" s="98" t="s">
        <v>721</v>
      </c>
      <c r="U229" s="16">
        <v>45495</v>
      </c>
      <c r="V229" s="65">
        <v>202412000060763</v>
      </c>
      <c r="W229" s="66" t="s">
        <v>63</v>
      </c>
      <c r="X229" s="67" t="s">
        <v>121</v>
      </c>
      <c r="Y229" s="68">
        <v>45496</v>
      </c>
      <c r="Z229" s="69" t="s">
        <v>803</v>
      </c>
      <c r="AA229" s="68">
        <v>45496</v>
      </c>
      <c r="AB229" s="70">
        <v>21000000</v>
      </c>
      <c r="AC229" s="71">
        <f t="shared" si="15"/>
        <v>0</v>
      </c>
      <c r="AD229" s="72">
        <v>1256</v>
      </c>
      <c r="AE229" s="16">
        <v>45501</v>
      </c>
      <c r="AF229" s="99">
        <v>21000000</v>
      </c>
      <c r="AG229" s="73">
        <f t="shared" si="16"/>
        <v>0</v>
      </c>
      <c r="AH229" s="103"/>
      <c r="AI229" s="104"/>
      <c r="AJ229" s="21"/>
      <c r="AK229" s="17">
        <f t="shared" si="17"/>
        <v>21000000</v>
      </c>
      <c r="AL229" s="76"/>
      <c r="AM229" s="17">
        <f t="shared" si="18"/>
        <v>0</v>
      </c>
      <c r="AN229" s="17">
        <f t="shared" si="19"/>
        <v>21000000</v>
      </c>
      <c r="AO229" s="19"/>
      <c r="AP229" s="79"/>
      <c r="AQ229" s="79"/>
      <c r="AR229" s="79"/>
    </row>
    <row r="230" spans="1:44" s="78" customFormat="1" ht="15.75" customHeight="1">
      <c r="A230" s="79">
        <v>28</v>
      </c>
      <c r="B230" s="97" t="s">
        <v>804</v>
      </c>
      <c r="C230" s="80" t="s">
        <v>714</v>
      </c>
      <c r="D230" s="80" t="s">
        <v>715</v>
      </c>
      <c r="E230" s="80" t="s">
        <v>716</v>
      </c>
      <c r="F230" s="80" t="s">
        <v>725</v>
      </c>
      <c r="G230" s="80" t="s">
        <v>718</v>
      </c>
      <c r="H230" s="80" t="s">
        <v>110</v>
      </c>
      <c r="I230" s="80" t="s">
        <v>131</v>
      </c>
      <c r="J230" s="80" t="s">
        <v>805</v>
      </c>
      <c r="K230" s="79" t="s">
        <v>58</v>
      </c>
      <c r="L230" s="79">
        <v>81101500</v>
      </c>
      <c r="M230" s="19">
        <v>4200000</v>
      </c>
      <c r="N230" s="79">
        <v>5</v>
      </c>
      <c r="O230" s="19">
        <v>21000000</v>
      </c>
      <c r="P230" s="79" t="s">
        <v>720</v>
      </c>
      <c r="Q230" s="79" t="s">
        <v>720</v>
      </c>
      <c r="R230" s="79" t="s">
        <v>721</v>
      </c>
      <c r="S230" s="79" t="s">
        <v>722</v>
      </c>
      <c r="T230" s="98" t="s">
        <v>721</v>
      </c>
      <c r="U230" s="16">
        <v>45488</v>
      </c>
      <c r="V230" s="65" t="s">
        <v>729</v>
      </c>
      <c r="W230" s="66" t="s">
        <v>63</v>
      </c>
      <c r="X230" s="67" t="s">
        <v>136</v>
      </c>
      <c r="Y230" s="68">
        <v>45490</v>
      </c>
      <c r="Z230" s="69" t="s">
        <v>806</v>
      </c>
      <c r="AA230" s="68">
        <v>45490</v>
      </c>
      <c r="AB230" s="70">
        <v>21000000</v>
      </c>
      <c r="AC230" s="71">
        <f t="shared" si="15"/>
        <v>0</v>
      </c>
      <c r="AD230" s="72">
        <v>1162</v>
      </c>
      <c r="AE230" s="16">
        <v>45498</v>
      </c>
      <c r="AF230" s="99">
        <v>21000000</v>
      </c>
      <c r="AG230" s="73">
        <f t="shared" si="16"/>
        <v>0</v>
      </c>
      <c r="AH230" s="103">
        <v>3331</v>
      </c>
      <c r="AI230" s="104">
        <v>45503</v>
      </c>
      <c r="AJ230" s="21">
        <v>21000000</v>
      </c>
      <c r="AK230" s="17">
        <f t="shared" si="17"/>
        <v>0</v>
      </c>
      <c r="AL230" s="76">
        <v>0</v>
      </c>
      <c r="AM230" s="17">
        <f t="shared" si="18"/>
        <v>21000000</v>
      </c>
      <c r="AN230" s="17">
        <f t="shared" si="19"/>
        <v>0</v>
      </c>
      <c r="AO230" s="19" t="s">
        <v>440</v>
      </c>
      <c r="AP230" s="79">
        <v>506</v>
      </c>
      <c r="AQ230" s="79" t="s">
        <v>807</v>
      </c>
      <c r="AR230" s="79"/>
    </row>
    <row r="231" spans="1:44" s="78" customFormat="1" ht="15.75" customHeight="1">
      <c r="A231" s="79">
        <v>29</v>
      </c>
      <c r="B231" s="97" t="s">
        <v>808</v>
      </c>
      <c r="C231" s="80" t="s">
        <v>714</v>
      </c>
      <c r="D231" s="80" t="s">
        <v>715</v>
      </c>
      <c r="E231" s="80" t="s">
        <v>716</v>
      </c>
      <c r="F231" s="80" t="s">
        <v>717</v>
      </c>
      <c r="G231" s="80" t="s">
        <v>718</v>
      </c>
      <c r="H231" s="80" t="s">
        <v>446</v>
      </c>
      <c r="I231" s="80" t="s">
        <v>131</v>
      </c>
      <c r="J231" s="80" t="s">
        <v>809</v>
      </c>
      <c r="K231" s="79" t="s">
        <v>58</v>
      </c>
      <c r="L231" s="79">
        <v>93141500</v>
      </c>
      <c r="M231" s="19">
        <v>8000000</v>
      </c>
      <c r="N231" s="79">
        <v>4</v>
      </c>
      <c r="O231" s="19">
        <v>32000000</v>
      </c>
      <c r="P231" s="79" t="s">
        <v>720</v>
      </c>
      <c r="Q231" s="79" t="s">
        <v>720</v>
      </c>
      <c r="R231" s="79" t="s">
        <v>721</v>
      </c>
      <c r="S231" s="79" t="s">
        <v>722</v>
      </c>
      <c r="T231" s="98" t="s">
        <v>721</v>
      </c>
      <c r="U231" s="16">
        <v>45490</v>
      </c>
      <c r="V231" s="65">
        <v>202412000058783</v>
      </c>
      <c r="W231" s="66" t="s">
        <v>63</v>
      </c>
      <c r="X231" s="67" t="s">
        <v>136</v>
      </c>
      <c r="Y231" s="68">
        <v>45491</v>
      </c>
      <c r="Z231" s="69" t="s">
        <v>810</v>
      </c>
      <c r="AA231" s="68">
        <v>45491</v>
      </c>
      <c r="AB231" s="70">
        <v>32000000</v>
      </c>
      <c r="AC231" s="71">
        <f t="shared" si="15"/>
        <v>0</v>
      </c>
      <c r="AD231" s="72">
        <v>1230</v>
      </c>
      <c r="AE231" s="16">
        <v>45499</v>
      </c>
      <c r="AF231" s="99">
        <v>32000000</v>
      </c>
      <c r="AG231" s="73">
        <f t="shared" si="16"/>
        <v>0</v>
      </c>
      <c r="AH231" s="103"/>
      <c r="AI231" s="104"/>
      <c r="AJ231" s="21"/>
      <c r="AK231" s="17">
        <f t="shared" si="17"/>
        <v>32000000</v>
      </c>
      <c r="AL231" s="76"/>
      <c r="AM231" s="17">
        <f t="shared" si="18"/>
        <v>0</v>
      </c>
      <c r="AN231" s="17">
        <f t="shared" si="19"/>
        <v>32000000</v>
      </c>
      <c r="AO231" s="19"/>
      <c r="AP231" s="79"/>
      <c r="AQ231" s="79"/>
      <c r="AR231" s="79"/>
    </row>
    <row r="232" spans="1:44" s="78" customFormat="1" ht="15.75" customHeight="1">
      <c r="A232" s="79">
        <v>30</v>
      </c>
      <c r="B232" s="97" t="s">
        <v>811</v>
      </c>
      <c r="C232" s="80" t="s">
        <v>714</v>
      </c>
      <c r="D232" s="80" t="s">
        <v>715</v>
      </c>
      <c r="E232" s="80" t="s">
        <v>716</v>
      </c>
      <c r="F232" s="80" t="s">
        <v>717</v>
      </c>
      <c r="G232" s="80" t="s">
        <v>718</v>
      </c>
      <c r="H232" s="80" t="s">
        <v>446</v>
      </c>
      <c r="I232" s="80" t="s">
        <v>131</v>
      </c>
      <c r="J232" s="80" t="s">
        <v>812</v>
      </c>
      <c r="K232" s="79" t="s">
        <v>58</v>
      </c>
      <c r="L232" s="79">
        <v>80121700</v>
      </c>
      <c r="M232" s="19">
        <v>3155000</v>
      </c>
      <c r="N232" s="79">
        <v>5</v>
      </c>
      <c r="O232" s="19">
        <v>15775000</v>
      </c>
      <c r="P232" s="79" t="s">
        <v>720</v>
      </c>
      <c r="Q232" s="79" t="s">
        <v>720</v>
      </c>
      <c r="R232" s="79" t="s">
        <v>721</v>
      </c>
      <c r="S232" s="79" t="s">
        <v>722</v>
      </c>
      <c r="T232" s="98" t="s">
        <v>721</v>
      </c>
      <c r="U232" s="16">
        <v>45495</v>
      </c>
      <c r="V232" s="65">
        <v>202412000060763</v>
      </c>
      <c r="W232" s="66" t="s">
        <v>63</v>
      </c>
      <c r="X232" s="67" t="s">
        <v>121</v>
      </c>
      <c r="Y232" s="68">
        <v>45496</v>
      </c>
      <c r="Z232" s="69" t="s">
        <v>813</v>
      </c>
      <c r="AA232" s="68">
        <v>45496</v>
      </c>
      <c r="AB232" s="70">
        <v>15775000</v>
      </c>
      <c r="AC232" s="71">
        <f t="shared" si="15"/>
        <v>0</v>
      </c>
      <c r="AD232" s="72">
        <v>1266</v>
      </c>
      <c r="AE232" s="16">
        <v>45501</v>
      </c>
      <c r="AF232" s="99">
        <v>15775000</v>
      </c>
      <c r="AG232" s="73">
        <f t="shared" si="16"/>
        <v>0</v>
      </c>
      <c r="AH232" s="103"/>
      <c r="AI232" s="104"/>
      <c r="AJ232" s="21"/>
      <c r="AK232" s="17">
        <f t="shared" si="17"/>
        <v>15775000</v>
      </c>
      <c r="AL232" s="76"/>
      <c r="AM232" s="17">
        <f t="shared" si="18"/>
        <v>0</v>
      </c>
      <c r="AN232" s="17">
        <f t="shared" si="19"/>
        <v>15775000</v>
      </c>
      <c r="AO232" s="19"/>
      <c r="AP232" s="79"/>
      <c r="AQ232" s="79"/>
      <c r="AR232" s="79"/>
    </row>
    <row r="233" spans="1:44" s="78" customFormat="1" ht="15.75" customHeight="1">
      <c r="A233" s="79">
        <v>31</v>
      </c>
      <c r="B233" s="97" t="s">
        <v>814</v>
      </c>
      <c r="C233" s="80" t="s">
        <v>714</v>
      </c>
      <c r="D233" s="80" t="s">
        <v>715</v>
      </c>
      <c r="E233" s="80" t="s">
        <v>716</v>
      </c>
      <c r="F233" s="80" t="s">
        <v>717</v>
      </c>
      <c r="G233" s="80" t="s">
        <v>718</v>
      </c>
      <c r="H233" s="80" t="s">
        <v>815</v>
      </c>
      <c r="I233" s="80" t="s">
        <v>131</v>
      </c>
      <c r="J233" s="80" t="s">
        <v>816</v>
      </c>
      <c r="K233" s="79" t="s">
        <v>58</v>
      </c>
      <c r="L233" s="79">
        <v>81101500</v>
      </c>
      <c r="M233" s="19">
        <v>6000000</v>
      </c>
      <c r="N233" s="79">
        <v>5</v>
      </c>
      <c r="O233" s="19">
        <v>30000000</v>
      </c>
      <c r="P233" s="79" t="s">
        <v>720</v>
      </c>
      <c r="Q233" s="79" t="s">
        <v>720</v>
      </c>
      <c r="R233" s="79" t="s">
        <v>721</v>
      </c>
      <c r="S233" s="79" t="s">
        <v>722</v>
      </c>
      <c r="T233" s="98" t="s">
        <v>721</v>
      </c>
      <c r="U233" s="16">
        <v>45495</v>
      </c>
      <c r="V233" s="65">
        <v>202412000060763</v>
      </c>
      <c r="W233" s="66" t="s">
        <v>63</v>
      </c>
      <c r="X233" s="67" t="s">
        <v>121</v>
      </c>
      <c r="Y233" s="68">
        <v>45496</v>
      </c>
      <c r="Z233" s="69" t="s">
        <v>817</v>
      </c>
      <c r="AA233" s="68">
        <v>45496</v>
      </c>
      <c r="AB233" s="70">
        <v>30000000</v>
      </c>
      <c r="AC233" s="71">
        <f t="shared" si="15"/>
        <v>0</v>
      </c>
      <c r="AD233" s="72">
        <v>1267</v>
      </c>
      <c r="AE233" s="16">
        <v>45501</v>
      </c>
      <c r="AF233" s="99">
        <v>30000000</v>
      </c>
      <c r="AG233" s="73">
        <f t="shared" si="16"/>
        <v>0</v>
      </c>
      <c r="AH233" s="103"/>
      <c r="AI233" s="104"/>
      <c r="AJ233" s="21"/>
      <c r="AK233" s="17">
        <f t="shared" si="17"/>
        <v>30000000</v>
      </c>
      <c r="AL233" s="76"/>
      <c r="AM233" s="17">
        <f t="shared" si="18"/>
        <v>0</v>
      </c>
      <c r="AN233" s="17">
        <f t="shared" si="19"/>
        <v>30000000</v>
      </c>
      <c r="AO233" s="19"/>
      <c r="AP233" s="79"/>
      <c r="AQ233" s="79"/>
      <c r="AR233" s="79"/>
    </row>
    <row r="234" spans="1:44" s="78" customFormat="1" ht="15.75" customHeight="1">
      <c r="A234" s="79">
        <v>32</v>
      </c>
      <c r="B234" s="97" t="s">
        <v>818</v>
      </c>
      <c r="C234" s="80" t="s">
        <v>714</v>
      </c>
      <c r="D234" s="80" t="s">
        <v>715</v>
      </c>
      <c r="E234" s="80" t="s">
        <v>716</v>
      </c>
      <c r="F234" s="80" t="s">
        <v>725</v>
      </c>
      <c r="G234" s="80" t="s">
        <v>718</v>
      </c>
      <c r="H234" s="80" t="s">
        <v>110</v>
      </c>
      <c r="I234" s="80" t="s">
        <v>131</v>
      </c>
      <c r="J234" s="80" t="s">
        <v>819</v>
      </c>
      <c r="K234" s="79" t="s">
        <v>58</v>
      </c>
      <c r="L234" s="79">
        <v>80161504</v>
      </c>
      <c r="M234" s="19">
        <v>4200000</v>
      </c>
      <c r="N234" s="79">
        <v>4</v>
      </c>
      <c r="O234" s="19">
        <v>16800000</v>
      </c>
      <c r="P234" s="79" t="s">
        <v>60</v>
      </c>
      <c r="Q234" s="79" t="s">
        <v>60</v>
      </c>
      <c r="R234" s="79" t="s">
        <v>721</v>
      </c>
      <c r="S234" s="79" t="s">
        <v>722</v>
      </c>
      <c r="T234" s="98" t="s">
        <v>721</v>
      </c>
      <c r="U234" s="16">
        <v>45490</v>
      </c>
      <c r="V234" s="65">
        <v>202412000058783</v>
      </c>
      <c r="W234" s="66" t="s">
        <v>63</v>
      </c>
      <c r="X234" s="67" t="s">
        <v>136</v>
      </c>
      <c r="Y234" s="68">
        <v>45491</v>
      </c>
      <c r="Z234" s="69" t="s">
        <v>820</v>
      </c>
      <c r="AA234" s="68">
        <v>45491</v>
      </c>
      <c r="AB234" s="70">
        <v>16800000</v>
      </c>
      <c r="AC234" s="71">
        <f t="shared" si="15"/>
        <v>0</v>
      </c>
      <c r="AD234" s="72">
        <v>1231</v>
      </c>
      <c r="AE234" s="16">
        <v>45499</v>
      </c>
      <c r="AF234" s="99">
        <v>16800000</v>
      </c>
      <c r="AG234" s="73">
        <f t="shared" si="16"/>
        <v>0</v>
      </c>
      <c r="AH234" s="103"/>
      <c r="AI234" s="104"/>
      <c r="AJ234" s="21"/>
      <c r="AK234" s="17">
        <f t="shared" si="17"/>
        <v>16800000</v>
      </c>
      <c r="AL234" s="76"/>
      <c r="AM234" s="17">
        <f t="shared" si="18"/>
        <v>0</v>
      </c>
      <c r="AN234" s="17">
        <f t="shared" si="19"/>
        <v>16800000</v>
      </c>
      <c r="AO234" s="19"/>
      <c r="AP234" s="79"/>
      <c r="AQ234" s="79"/>
      <c r="AR234" s="79"/>
    </row>
    <row r="235" spans="1:44" s="78" customFormat="1" ht="15.75" customHeight="1">
      <c r="A235" s="79">
        <v>33</v>
      </c>
      <c r="B235" s="97" t="s">
        <v>821</v>
      </c>
      <c r="C235" s="80" t="s">
        <v>714</v>
      </c>
      <c r="D235" s="80" t="s">
        <v>715</v>
      </c>
      <c r="E235" s="80" t="s">
        <v>716</v>
      </c>
      <c r="F235" s="80" t="s">
        <v>717</v>
      </c>
      <c r="G235" s="80" t="s">
        <v>718</v>
      </c>
      <c r="H235" s="80" t="s">
        <v>815</v>
      </c>
      <c r="I235" s="80" t="s">
        <v>131</v>
      </c>
      <c r="J235" s="80" t="s">
        <v>822</v>
      </c>
      <c r="K235" s="79" t="s">
        <v>58</v>
      </c>
      <c r="L235" s="79">
        <v>81111500</v>
      </c>
      <c r="M235" s="19">
        <v>6500000</v>
      </c>
      <c r="N235" s="79">
        <v>6</v>
      </c>
      <c r="O235" s="19">
        <v>39000000</v>
      </c>
      <c r="P235" s="79" t="s">
        <v>720</v>
      </c>
      <c r="Q235" s="79" t="s">
        <v>720</v>
      </c>
      <c r="R235" s="79" t="s">
        <v>721</v>
      </c>
      <c r="S235" s="79" t="s">
        <v>722</v>
      </c>
      <c r="T235" s="98" t="s">
        <v>721</v>
      </c>
      <c r="U235" s="16">
        <v>45488</v>
      </c>
      <c r="V235" s="65" t="s">
        <v>729</v>
      </c>
      <c r="W235" s="66" t="s">
        <v>63</v>
      </c>
      <c r="X235" s="67" t="s">
        <v>136</v>
      </c>
      <c r="Y235" s="68">
        <v>45490</v>
      </c>
      <c r="Z235" s="69" t="s">
        <v>823</v>
      </c>
      <c r="AA235" s="68">
        <v>45490</v>
      </c>
      <c r="AB235" s="70">
        <v>39000000</v>
      </c>
      <c r="AC235" s="71">
        <f t="shared" si="15"/>
        <v>0</v>
      </c>
      <c r="AD235" s="72">
        <v>1159</v>
      </c>
      <c r="AE235" s="16">
        <v>45497</v>
      </c>
      <c r="AF235" s="99">
        <v>39000000</v>
      </c>
      <c r="AG235" s="73">
        <f t="shared" si="16"/>
        <v>0</v>
      </c>
      <c r="AH235" s="103">
        <v>3309</v>
      </c>
      <c r="AI235" s="104">
        <v>45500</v>
      </c>
      <c r="AJ235" s="21">
        <v>35750000</v>
      </c>
      <c r="AK235" s="17">
        <f t="shared" si="17"/>
        <v>3250000</v>
      </c>
      <c r="AL235" s="76">
        <v>0</v>
      </c>
      <c r="AM235" s="17">
        <f t="shared" si="18"/>
        <v>35750000</v>
      </c>
      <c r="AN235" s="17">
        <f t="shared" si="19"/>
        <v>3250000</v>
      </c>
      <c r="AO235" s="19" t="s">
        <v>440</v>
      </c>
      <c r="AP235" s="79">
        <v>490</v>
      </c>
      <c r="AQ235" s="79" t="s">
        <v>824</v>
      </c>
      <c r="AR235" s="79"/>
    </row>
    <row r="236" spans="1:44" s="78" customFormat="1" ht="15.75" customHeight="1">
      <c r="A236" s="79">
        <v>34</v>
      </c>
      <c r="B236" s="97" t="s">
        <v>825</v>
      </c>
      <c r="C236" s="80" t="s">
        <v>714</v>
      </c>
      <c r="D236" s="80" t="s">
        <v>715</v>
      </c>
      <c r="E236" s="80" t="s">
        <v>716</v>
      </c>
      <c r="F236" s="80" t="s">
        <v>717</v>
      </c>
      <c r="G236" s="80" t="s">
        <v>718</v>
      </c>
      <c r="H236" s="80" t="s">
        <v>180</v>
      </c>
      <c r="I236" s="80" t="s">
        <v>131</v>
      </c>
      <c r="J236" s="80" t="s">
        <v>826</v>
      </c>
      <c r="K236" s="79" t="s">
        <v>58</v>
      </c>
      <c r="L236" s="79">
        <v>81101500</v>
      </c>
      <c r="M236" s="19">
        <v>9000000</v>
      </c>
      <c r="N236" s="79">
        <v>4</v>
      </c>
      <c r="O236" s="19">
        <v>36000000</v>
      </c>
      <c r="P236" s="79" t="s">
        <v>720</v>
      </c>
      <c r="Q236" s="79" t="s">
        <v>720</v>
      </c>
      <c r="R236" s="79" t="s">
        <v>721</v>
      </c>
      <c r="S236" s="79" t="s">
        <v>722</v>
      </c>
      <c r="T236" s="98" t="s">
        <v>721</v>
      </c>
      <c r="U236" s="16">
        <v>45488</v>
      </c>
      <c r="V236" s="65" t="s">
        <v>729</v>
      </c>
      <c r="W236" s="66" t="s">
        <v>63</v>
      </c>
      <c r="X236" s="67" t="s">
        <v>136</v>
      </c>
      <c r="Y236" s="68">
        <v>45490</v>
      </c>
      <c r="Z236" s="69" t="s">
        <v>827</v>
      </c>
      <c r="AA236" s="68">
        <v>45490</v>
      </c>
      <c r="AB236" s="70">
        <v>36000000</v>
      </c>
      <c r="AC236" s="71">
        <f t="shared" si="15"/>
        <v>0</v>
      </c>
      <c r="AD236" s="72">
        <v>1168</v>
      </c>
      <c r="AE236" s="16">
        <v>45498</v>
      </c>
      <c r="AF236" s="99">
        <v>36000000</v>
      </c>
      <c r="AG236" s="73">
        <f t="shared" si="16"/>
        <v>0</v>
      </c>
      <c r="AH236" s="103">
        <v>3332</v>
      </c>
      <c r="AI236" s="104">
        <v>45503</v>
      </c>
      <c r="AJ236" s="21">
        <v>36000000</v>
      </c>
      <c r="AK236" s="17">
        <f t="shared" si="17"/>
        <v>0</v>
      </c>
      <c r="AL236" s="76">
        <v>0</v>
      </c>
      <c r="AM236" s="17">
        <f t="shared" si="18"/>
        <v>36000000</v>
      </c>
      <c r="AN236" s="17">
        <f t="shared" si="19"/>
        <v>0</v>
      </c>
      <c r="AO236" s="19" t="s">
        <v>440</v>
      </c>
      <c r="AP236" s="79">
        <v>539</v>
      </c>
      <c r="AQ236" s="79" t="s">
        <v>828</v>
      </c>
      <c r="AR236" s="79"/>
    </row>
    <row r="237" spans="1:44" s="78" customFormat="1" ht="15.75" customHeight="1">
      <c r="A237" s="79">
        <v>35</v>
      </c>
      <c r="B237" s="97" t="s">
        <v>829</v>
      </c>
      <c r="C237" s="80" t="s">
        <v>714</v>
      </c>
      <c r="D237" s="80" t="s">
        <v>715</v>
      </c>
      <c r="E237" s="80" t="s">
        <v>716</v>
      </c>
      <c r="F237" s="80" t="s">
        <v>717</v>
      </c>
      <c r="G237" s="80" t="s">
        <v>718</v>
      </c>
      <c r="H237" s="80" t="s">
        <v>55</v>
      </c>
      <c r="I237" s="80" t="s">
        <v>131</v>
      </c>
      <c r="J237" s="80" t="s">
        <v>796</v>
      </c>
      <c r="K237" s="79" t="s">
        <v>58</v>
      </c>
      <c r="L237" s="79">
        <v>80121700</v>
      </c>
      <c r="M237" s="19">
        <v>4705000</v>
      </c>
      <c r="N237" s="79">
        <v>5</v>
      </c>
      <c r="O237" s="19">
        <v>23525000</v>
      </c>
      <c r="P237" s="79" t="s">
        <v>720</v>
      </c>
      <c r="Q237" s="79" t="s">
        <v>720</v>
      </c>
      <c r="R237" s="79" t="s">
        <v>721</v>
      </c>
      <c r="S237" s="79" t="s">
        <v>722</v>
      </c>
      <c r="T237" s="98" t="s">
        <v>721</v>
      </c>
      <c r="U237" s="16">
        <v>45488</v>
      </c>
      <c r="V237" s="65" t="s">
        <v>729</v>
      </c>
      <c r="W237" s="66" t="s">
        <v>63</v>
      </c>
      <c r="X237" s="67" t="s">
        <v>136</v>
      </c>
      <c r="Y237" s="68">
        <v>45490</v>
      </c>
      <c r="Z237" s="69" t="s">
        <v>830</v>
      </c>
      <c r="AA237" s="68">
        <v>45490</v>
      </c>
      <c r="AB237" s="70">
        <v>23525000</v>
      </c>
      <c r="AC237" s="71">
        <f t="shared" si="15"/>
        <v>0</v>
      </c>
      <c r="AD237" s="72">
        <v>1170</v>
      </c>
      <c r="AE237" s="16">
        <v>45498</v>
      </c>
      <c r="AF237" s="99">
        <v>23525000</v>
      </c>
      <c r="AG237" s="73">
        <f t="shared" si="16"/>
        <v>0</v>
      </c>
      <c r="AH237" s="103">
        <v>3351</v>
      </c>
      <c r="AI237" s="104">
        <v>45503</v>
      </c>
      <c r="AJ237" s="21">
        <v>23525000</v>
      </c>
      <c r="AK237" s="17">
        <f t="shared" si="17"/>
        <v>0</v>
      </c>
      <c r="AL237" s="76">
        <v>0</v>
      </c>
      <c r="AM237" s="17">
        <f t="shared" si="18"/>
        <v>23525000</v>
      </c>
      <c r="AN237" s="17">
        <f t="shared" si="19"/>
        <v>0</v>
      </c>
      <c r="AO237" s="19" t="s">
        <v>440</v>
      </c>
      <c r="AP237" s="79">
        <v>536</v>
      </c>
      <c r="AQ237" s="79" t="s">
        <v>831</v>
      </c>
      <c r="AR237" s="79"/>
    </row>
    <row r="238" spans="1:44" s="78" customFormat="1" ht="15.75" customHeight="1">
      <c r="A238" s="79">
        <v>36</v>
      </c>
      <c r="B238" s="97" t="s">
        <v>832</v>
      </c>
      <c r="C238" s="80" t="s">
        <v>714</v>
      </c>
      <c r="D238" s="80" t="s">
        <v>715</v>
      </c>
      <c r="E238" s="80" t="s">
        <v>716</v>
      </c>
      <c r="F238" s="80" t="s">
        <v>717</v>
      </c>
      <c r="G238" s="80" t="s">
        <v>718</v>
      </c>
      <c r="H238" s="80" t="s">
        <v>55</v>
      </c>
      <c r="I238" s="80" t="s">
        <v>131</v>
      </c>
      <c r="J238" s="80" t="s">
        <v>796</v>
      </c>
      <c r="K238" s="79" t="s">
        <v>58</v>
      </c>
      <c r="L238" s="79">
        <v>80121700</v>
      </c>
      <c r="M238" s="19">
        <v>7485000</v>
      </c>
      <c r="N238" s="79">
        <v>5</v>
      </c>
      <c r="O238" s="19">
        <v>37425000</v>
      </c>
      <c r="P238" s="79" t="s">
        <v>60</v>
      </c>
      <c r="Q238" s="79" t="s">
        <v>60</v>
      </c>
      <c r="R238" s="79" t="s">
        <v>721</v>
      </c>
      <c r="S238" s="79" t="s">
        <v>722</v>
      </c>
      <c r="T238" s="98" t="s">
        <v>721</v>
      </c>
      <c r="U238" s="16">
        <v>45490</v>
      </c>
      <c r="V238" s="65">
        <v>202412000058783</v>
      </c>
      <c r="W238" s="66" t="s">
        <v>63</v>
      </c>
      <c r="X238" s="67" t="s">
        <v>136</v>
      </c>
      <c r="Y238" s="68">
        <v>45491</v>
      </c>
      <c r="Z238" s="69" t="s">
        <v>833</v>
      </c>
      <c r="AA238" s="68">
        <v>45491</v>
      </c>
      <c r="AB238" s="70">
        <v>37425000</v>
      </c>
      <c r="AC238" s="71">
        <f t="shared" si="15"/>
        <v>0</v>
      </c>
      <c r="AD238" s="72">
        <v>1232</v>
      </c>
      <c r="AE238" s="16">
        <v>45499</v>
      </c>
      <c r="AF238" s="99">
        <v>37425000</v>
      </c>
      <c r="AG238" s="73">
        <f t="shared" si="16"/>
        <v>0</v>
      </c>
      <c r="AH238" s="103"/>
      <c r="AI238" s="104"/>
      <c r="AJ238" s="21"/>
      <c r="AK238" s="17">
        <f t="shared" si="17"/>
        <v>37425000</v>
      </c>
      <c r="AL238" s="76"/>
      <c r="AM238" s="17">
        <f t="shared" si="18"/>
        <v>0</v>
      </c>
      <c r="AN238" s="17">
        <f t="shared" si="19"/>
        <v>37425000</v>
      </c>
      <c r="AO238" s="19"/>
      <c r="AP238" s="79"/>
      <c r="AQ238" s="79"/>
      <c r="AR238" s="79"/>
    </row>
    <row r="239" spans="1:44" s="78" customFormat="1" ht="15.75" customHeight="1">
      <c r="A239" s="79">
        <v>37</v>
      </c>
      <c r="B239" s="97" t="s">
        <v>834</v>
      </c>
      <c r="C239" s="80" t="s">
        <v>714</v>
      </c>
      <c r="D239" s="80" t="s">
        <v>715</v>
      </c>
      <c r="E239" s="80" t="s">
        <v>716</v>
      </c>
      <c r="F239" s="80" t="s">
        <v>717</v>
      </c>
      <c r="G239" s="80" t="s">
        <v>718</v>
      </c>
      <c r="H239" s="80" t="s">
        <v>55</v>
      </c>
      <c r="I239" s="80" t="s">
        <v>131</v>
      </c>
      <c r="J239" s="80" t="s">
        <v>835</v>
      </c>
      <c r="K239" s="79" t="s">
        <v>58</v>
      </c>
      <c r="L239" s="79">
        <v>80121700</v>
      </c>
      <c r="M239" s="19">
        <v>8560000</v>
      </c>
      <c r="N239" s="79">
        <v>6</v>
      </c>
      <c r="O239" s="19">
        <v>51360000</v>
      </c>
      <c r="P239" s="79" t="s">
        <v>720</v>
      </c>
      <c r="Q239" s="79" t="s">
        <v>720</v>
      </c>
      <c r="R239" s="79" t="s">
        <v>721</v>
      </c>
      <c r="S239" s="79" t="s">
        <v>722</v>
      </c>
      <c r="T239" s="98" t="s">
        <v>721</v>
      </c>
      <c r="U239" s="16">
        <v>45495</v>
      </c>
      <c r="V239" s="65">
        <v>202412000060763</v>
      </c>
      <c r="W239" s="66" t="s">
        <v>63</v>
      </c>
      <c r="X239" s="67" t="s">
        <v>121</v>
      </c>
      <c r="Y239" s="68">
        <v>45496</v>
      </c>
      <c r="Z239" s="69" t="s">
        <v>836</v>
      </c>
      <c r="AA239" s="68">
        <v>45496</v>
      </c>
      <c r="AB239" s="70">
        <v>51360000</v>
      </c>
      <c r="AC239" s="71">
        <f t="shared" si="15"/>
        <v>0</v>
      </c>
      <c r="AD239" s="72">
        <v>1245</v>
      </c>
      <c r="AE239" s="16">
        <v>45500</v>
      </c>
      <c r="AF239" s="99">
        <v>51360000</v>
      </c>
      <c r="AG239" s="73">
        <f t="shared" si="16"/>
        <v>0</v>
      </c>
      <c r="AH239" s="103"/>
      <c r="AI239" s="104"/>
      <c r="AJ239" s="21"/>
      <c r="AK239" s="17">
        <f t="shared" si="17"/>
        <v>51360000</v>
      </c>
      <c r="AL239" s="76"/>
      <c r="AM239" s="17">
        <f t="shared" si="18"/>
        <v>0</v>
      </c>
      <c r="AN239" s="17">
        <f t="shared" si="19"/>
        <v>51360000</v>
      </c>
      <c r="AO239" s="19"/>
      <c r="AP239" s="79"/>
      <c r="AQ239" s="79"/>
      <c r="AR239" s="79"/>
    </row>
    <row r="240" spans="1:44" s="78" customFormat="1" ht="15.75" customHeight="1">
      <c r="A240" s="79">
        <v>38</v>
      </c>
      <c r="B240" s="97" t="s">
        <v>837</v>
      </c>
      <c r="C240" s="80" t="s">
        <v>714</v>
      </c>
      <c r="D240" s="80" t="s">
        <v>715</v>
      </c>
      <c r="E240" s="80" t="s">
        <v>716</v>
      </c>
      <c r="F240" s="80" t="s">
        <v>717</v>
      </c>
      <c r="G240" s="80" t="s">
        <v>718</v>
      </c>
      <c r="H240" s="80" t="s">
        <v>453</v>
      </c>
      <c r="I240" s="80" t="s">
        <v>131</v>
      </c>
      <c r="J240" s="80" t="s">
        <v>838</v>
      </c>
      <c r="K240" s="79" t="s">
        <v>58</v>
      </c>
      <c r="L240" s="79">
        <v>84111500</v>
      </c>
      <c r="M240" s="19">
        <v>8000000</v>
      </c>
      <c r="N240" s="79">
        <v>6</v>
      </c>
      <c r="O240" s="19">
        <v>48000000</v>
      </c>
      <c r="P240" s="79" t="s">
        <v>720</v>
      </c>
      <c r="Q240" s="79" t="s">
        <v>720</v>
      </c>
      <c r="R240" s="79" t="s">
        <v>721</v>
      </c>
      <c r="S240" s="79" t="s">
        <v>722</v>
      </c>
      <c r="T240" s="98" t="s">
        <v>721</v>
      </c>
      <c r="U240" s="16">
        <v>45486</v>
      </c>
      <c r="V240" s="65">
        <v>202412000058573</v>
      </c>
      <c r="W240" s="66" t="s">
        <v>63</v>
      </c>
      <c r="X240" s="67" t="s">
        <v>136</v>
      </c>
      <c r="Y240" s="68">
        <v>45489</v>
      </c>
      <c r="Z240" s="69" t="s">
        <v>839</v>
      </c>
      <c r="AA240" s="68">
        <v>45485</v>
      </c>
      <c r="AB240" s="70">
        <v>48000000</v>
      </c>
      <c r="AC240" s="71">
        <f t="shared" si="15"/>
        <v>0</v>
      </c>
      <c r="AD240" s="72">
        <v>1165</v>
      </c>
      <c r="AE240" s="16">
        <v>45498</v>
      </c>
      <c r="AF240" s="99">
        <v>48000000</v>
      </c>
      <c r="AG240" s="73">
        <f t="shared" si="16"/>
        <v>0</v>
      </c>
      <c r="AH240" s="103">
        <v>3338</v>
      </c>
      <c r="AI240" s="104">
        <v>45503</v>
      </c>
      <c r="AJ240" s="21">
        <v>48000000</v>
      </c>
      <c r="AK240" s="17">
        <f t="shared" si="17"/>
        <v>0</v>
      </c>
      <c r="AL240" s="76">
        <v>0</v>
      </c>
      <c r="AM240" s="17">
        <f t="shared" si="18"/>
        <v>48000000</v>
      </c>
      <c r="AN240" s="17">
        <f t="shared" si="19"/>
        <v>0</v>
      </c>
      <c r="AO240" s="19" t="s">
        <v>440</v>
      </c>
      <c r="AP240" s="79">
        <v>531</v>
      </c>
      <c r="AQ240" s="79" t="s">
        <v>840</v>
      </c>
      <c r="AR240" s="79"/>
    </row>
    <row r="241" spans="1:44" s="78" customFormat="1" ht="15.75" customHeight="1">
      <c r="A241" s="79">
        <v>39</v>
      </c>
      <c r="B241" s="97" t="s">
        <v>841</v>
      </c>
      <c r="C241" s="80" t="s">
        <v>714</v>
      </c>
      <c r="D241" s="80" t="s">
        <v>715</v>
      </c>
      <c r="E241" s="80" t="s">
        <v>716</v>
      </c>
      <c r="F241" s="80" t="s">
        <v>717</v>
      </c>
      <c r="G241" s="80" t="s">
        <v>718</v>
      </c>
      <c r="H241" s="80" t="s">
        <v>446</v>
      </c>
      <c r="I241" s="80" t="s">
        <v>131</v>
      </c>
      <c r="J241" s="80" t="s">
        <v>842</v>
      </c>
      <c r="K241" s="79" t="s">
        <v>58</v>
      </c>
      <c r="L241" s="79">
        <v>81111500</v>
      </c>
      <c r="M241" s="19">
        <v>8000000</v>
      </c>
      <c r="N241" s="79">
        <v>5</v>
      </c>
      <c r="O241" s="19">
        <v>40000000</v>
      </c>
      <c r="P241" s="79" t="s">
        <v>720</v>
      </c>
      <c r="Q241" s="79" t="s">
        <v>720</v>
      </c>
      <c r="R241" s="79" t="s">
        <v>721</v>
      </c>
      <c r="S241" s="79" t="s">
        <v>722</v>
      </c>
      <c r="T241" s="98" t="s">
        <v>721</v>
      </c>
      <c r="U241" s="16">
        <v>45495</v>
      </c>
      <c r="V241" s="65">
        <v>202412000060763</v>
      </c>
      <c r="W241" s="66" t="s">
        <v>63</v>
      </c>
      <c r="X241" s="67" t="s">
        <v>121</v>
      </c>
      <c r="Y241" s="68">
        <v>45496</v>
      </c>
      <c r="Z241" s="69" t="s">
        <v>843</v>
      </c>
      <c r="AA241" s="68">
        <v>45496</v>
      </c>
      <c r="AB241" s="70">
        <v>40000000</v>
      </c>
      <c r="AC241" s="71">
        <f t="shared" si="15"/>
        <v>0</v>
      </c>
      <c r="AD241" s="72">
        <v>1246</v>
      </c>
      <c r="AE241" s="16">
        <v>45500</v>
      </c>
      <c r="AF241" s="99">
        <v>40000000</v>
      </c>
      <c r="AG241" s="73">
        <f t="shared" si="16"/>
        <v>0</v>
      </c>
      <c r="AH241" s="103"/>
      <c r="AI241" s="104"/>
      <c r="AJ241" s="21"/>
      <c r="AK241" s="17">
        <f t="shared" si="17"/>
        <v>40000000</v>
      </c>
      <c r="AL241" s="76"/>
      <c r="AM241" s="17">
        <f t="shared" si="18"/>
        <v>0</v>
      </c>
      <c r="AN241" s="17">
        <f t="shared" si="19"/>
        <v>40000000</v>
      </c>
      <c r="AO241" s="19"/>
      <c r="AP241" s="79"/>
      <c r="AQ241" s="79"/>
      <c r="AR241" s="79"/>
    </row>
    <row r="242" spans="1:44" s="78" customFormat="1" ht="15.75" customHeight="1">
      <c r="A242" s="79">
        <v>40</v>
      </c>
      <c r="B242" s="97" t="s">
        <v>844</v>
      </c>
      <c r="C242" s="80" t="s">
        <v>714</v>
      </c>
      <c r="D242" s="80" t="s">
        <v>715</v>
      </c>
      <c r="E242" s="80" t="s">
        <v>716</v>
      </c>
      <c r="F242" s="80" t="s">
        <v>717</v>
      </c>
      <c r="G242" s="80" t="s">
        <v>718</v>
      </c>
      <c r="H242" s="80" t="s">
        <v>815</v>
      </c>
      <c r="I242" s="80" t="s">
        <v>131</v>
      </c>
      <c r="J242" s="80" t="s">
        <v>845</v>
      </c>
      <c r="K242" s="79" t="s">
        <v>58</v>
      </c>
      <c r="L242" s="79">
        <v>80161500</v>
      </c>
      <c r="M242" s="19">
        <v>7770000</v>
      </c>
      <c r="N242" s="79">
        <v>4</v>
      </c>
      <c r="O242" s="19">
        <v>0</v>
      </c>
      <c r="P242" s="79" t="s">
        <v>720</v>
      </c>
      <c r="Q242" s="79" t="s">
        <v>720</v>
      </c>
      <c r="R242" s="79" t="s">
        <v>721</v>
      </c>
      <c r="S242" s="79" t="s">
        <v>722</v>
      </c>
      <c r="T242" s="98" t="s">
        <v>721</v>
      </c>
      <c r="U242" s="16"/>
      <c r="V242" s="65"/>
      <c r="W242" s="66"/>
      <c r="X242" s="67"/>
      <c r="Y242" s="68"/>
      <c r="Z242" s="69"/>
      <c r="AA242" s="68"/>
      <c r="AB242" s="70"/>
      <c r="AC242" s="71">
        <f t="shared" si="15"/>
        <v>0</v>
      </c>
      <c r="AD242" s="72"/>
      <c r="AE242" s="16"/>
      <c r="AF242" s="99"/>
      <c r="AG242" s="73">
        <f t="shared" si="16"/>
        <v>0</v>
      </c>
      <c r="AH242" s="103"/>
      <c r="AI242" s="104"/>
      <c r="AJ242" s="21"/>
      <c r="AK242" s="17">
        <f t="shared" si="17"/>
        <v>0</v>
      </c>
      <c r="AL242" s="76"/>
      <c r="AM242" s="17">
        <f t="shared" si="18"/>
        <v>0</v>
      </c>
      <c r="AN242" s="17">
        <f t="shared" si="19"/>
        <v>0</v>
      </c>
      <c r="AO242" s="19"/>
      <c r="AP242" s="79"/>
      <c r="AQ242" s="79"/>
      <c r="AR242" s="79"/>
    </row>
    <row r="243" spans="1:44" s="78" customFormat="1" ht="15.75" customHeight="1">
      <c r="A243" s="79">
        <v>41</v>
      </c>
      <c r="B243" s="97" t="s">
        <v>846</v>
      </c>
      <c r="C243" s="80" t="s">
        <v>714</v>
      </c>
      <c r="D243" s="80" t="s">
        <v>715</v>
      </c>
      <c r="E243" s="80" t="s">
        <v>716</v>
      </c>
      <c r="F243" s="80" t="s">
        <v>717</v>
      </c>
      <c r="G243" s="80" t="s">
        <v>718</v>
      </c>
      <c r="H243" s="80" t="s">
        <v>453</v>
      </c>
      <c r="I243" s="80" t="s">
        <v>131</v>
      </c>
      <c r="J243" s="80" t="s">
        <v>847</v>
      </c>
      <c r="K243" s="79" t="s">
        <v>58</v>
      </c>
      <c r="L243" s="79">
        <v>84111500</v>
      </c>
      <c r="M243" s="19">
        <v>9710000</v>
      </c>
      <c r="N243" s="79">
        <v>6</v>
      </c>
      <c r="O243" s="19">
        <v>58260000</v>
      </c>
      <c r="P243" s="79" t="s">
        <v>720</v>
      </c>
      <c r="Q243" s="79" t="s">
        <v>720</v>
      </c>
      <c r="R243" s="79" t="s">
        <v>721</v>
      </c>
      <c r="S243" s="79" t="s">
        <v>722</v>
      </c>
      <c r="T243" s="98" t="s">
        <v>721</v>
      </c>
      <c r="U243" s="16">
        <v>45486</v>
      </c>
      <c r="V243" s="65">
        <v>202412000058573</v>
      </c>
      <c r="W243" s="66" t="s">
        <v>63</v>
      </c>
      <c r="X243" s="67" t="s">
        <v>136</v>
      </c>
      <c r="Y243" s="68">
        <v>45489</v>
      </c>
      <c r="Z243" s="69" t="s">
        <v>848</v>
      </c>
      <c r="AA243" s="68">
        <v>45485</v>
      </c>
      <c r="AB243" s="70">
        <v>58260000</v>
      </c>
      <c r="AC243" s="71">
        <f t="shared" si="15"/>
        <v>0</v>
      </c>
      <c r="AD243" s="72">
        <v>1166</v>
      </c>
      <c r="AE243" s="16">
        <v>45498</v>
      </c>
      <c r="AF243" s="99">
        <v>58260000</v>
      </c>
      <c r="AG243" s="73">
        <f t="shared" si="16"/>
        <v>0</v>
      </c>
      <c r="AH243" s="103">
        <v>3342</v>
      </c>
      <c r="AI243" s="104">
        <v>45503</v>
      </c>
      <c r="AJ243" s="21">
        <v>58260000</v>
      </c>
      <c r="AK243" s="17">
        <f t="shared" si="17"/>
        <v>0</v>
      </c>
      <c r="AL243" s="76">
        <v>0</v>
      </c>
      <c r="AM243" s="17">
        <f t="shared" si="18"/>
        <v>58260000</v>
      </c>
      <c r="AN243" s="17">
        <f t="shared" si="19"/>
        <v>0</v>
      </c>
      <c r="AO243" s="19" t="s">
        <v>440</v>
      </c>
      <c r="AP243" s="79">
        <v>526</v>
      </c>
      <c r="AQ243" s="79" t="s">
        <v>849</v>
      </c>
      <c r="AR243" s="79"/>
    </row>
    <row r="244" spans="1:44" s="78" customFormat="1" ht="15.75" customHeight="1">
      <c r="A244" s="79">
        <v>42</v>
      </c>
      <c r="B244" s="97" t="s">
        <v>850</v>
      </c>
      <c r="C244" s="80" t="s">
        <v>714</v>
      </c>
      <c r="D244" s="80" t="s">
        <v>715</v>
      </c>
      <c r="E244" s="80" t="s">
        <v>716</v>
      </c>
      <c r="F244" s="80" t="s">
        <v>717</v>
      </c>
      <c r="G244" s="80" t="s">
        <v>718</v>
      </c>
      <c r="H244" s="80" t="s">
        <v>215</v>
      </c>
      <c r="I244" s="80" t="s">
        <v>131</v>
      </c>
      <c r="J244" s="80" t="s">
        <v>802</v>
      </c>
      <c r="K244" s="79" t="s">
        <v>58</v>
      </c>
      <c r="L244" s="79">
        <v>80161504</v>
      </c>
      <c r="M244" s="19">
        <v>3500000</v>
      </c>
      <c r="N244" s="79">
        <v>5.5</v>
      </c>
      <c r="O244" s="19">
        <v>19250000</v>
      </c>
      <c r="P244" s="79" t="s">
        <v>720</v>
      </c>
      <c r="Q244" s="79" t="s">
        <v>720</v>
      </c>
      <c r="R244" s="79" t="s">
        <v>721</v>
      </c>
      <c r="S244" s="79" t="s">
        <v>722</v>
      </c>
      <c r="T244" s="98" t="s">
        <v>721</v>
      </c>
      <c r="U244" s="16">
        <v>45495</v>
      </c>
      <c r="V244" s="65">
        <v>202412000060763</v>
      </c>
      <c r="W244" s="66" t="s">
        <v>63</v>
      </c>
      <c r="X244" s="67" t="s">
        <v>121</v>
      </c>
      <c r="Y244" s="68">
        <v>45496</v>
      </c>
      <c r="Z244" s="69" t="s">
        <v>851</v>
      </c>
      <c r="AA244" s="68">
        <v>45496</v>
      </c>
      <c r="AB244" s="70">
        <v>19250000</v>
      </c>
      <c r="AC244" s="71">
        <f t="shared" si="15"/>
        <v>0</v>
      </c>
      <c r="AD244" s="72">
        <v>1247</v>
      </c>
      <c r="AE244" s="16">
        <v>45500</v>
      </c>
      <c r="AF244" s="99">
        <v>19250000</v>
      </c>
      <c r="AG244" s="73">
        <f t="shared" si="16"/>
        <v>0</v>
      </c>
      <c r="AH244" s="103"/>
      <c r="AI244" s="104"/>
      <c r="AJ244" s="21"/>
      <c r="AK244" s="17">
        <f t="shared" si="17"/>
        <v>19250000</v>
      </c>
      <c r="AL244" s="76"/>
      <c r="AM244" s="17">
        <f t="shared" si="18"/>
        <v>0</v>
      </c>
      <c r="AN244" s="17">
        <f t="shared" si="19"/>
        <v>19250000</v>
      </c>
      <c r="AO244" s="19"/>
      <c r="AP244" s="79"/>
      <c r="AQ244" s="79"/>
      <c r="AR244" s="79"/>
    </row>
    <row r="245" spans="1:44" s="78" customFormat="1" ht="15.75" customHeight="1">
      <c r="A245" s="79">
        <v>43</v>
      </c>
      <c r="B245" s="97" t="s">
        <v>852</v>
      </c>
      <c r="C245" s="80" t="s">
        <v>714</v>
      </c>
      <c r="D245" s="80" t="s">
        <v>715</v>
      </c>
      <c r="E245" s="80" t="s">
        <v>716</v>
      </c>
      <c r="F245" s="80" t="s">
        <v>717</v>
      </c>
      <c r="G245" s="80" t="s">
        <v>718</v>
      </c>
      <c r="H245" s="80" t="s">
        <v>55</v>
      </c>
      <c r="I245" s="80" t="s">
        <v>131</v>
      </c>
      <c r="J245" s="80" t="s">
        <v>853</v>
      </c>
      <c r="K245" s="79" t="s">
        <v>58</v>
      </c>
      <c r="L245" s="79">
        <v>80121700</v>
      </c>
      <c r="M245" s="19">
        <v>4950000</v>
      </c>
      <c r="N245" s="79">
        <v>5</v>
      </c>
      <c r="O245" s="19">
        <v>24750000</v>
      </c>
      <c r="P245" s="79" t="s">
        <v>720</v>
      </c>
      <c r="Q245" s="79" t="s">
        <v>720</v>
      </c>
      <c r="R245" s="79" t="s">
        <v>721</v>
      </c>
      <c r="S245" s="79" t="s">
        <v>722</v>
      </c>
      <c r="T245" s="98" t="s">
        <v>721</v>
      </c>
      <c r="U245" s="16">
        <v>45488</v>
      </c>
      <c r="V245" s="65" t="s">
        <v>729</v>
      </c>
      <c r="W245" s="66" t="s">
        <v>63</v>
      </c>
      <c r="X245" s="67" t="s">
        <v>136</v>
      </c>
      <c r="Y245" s="68">
        <v>45490</v>
      </c>
      <c r="Z245" s="69" t="s">
        <v>854</v>
      </c>
      <c r="AA245" s="68">
        <v>45490</v>
      </c>
      <c r="AB245" s="70">
        <v>24750000</v>
      </c>
      <c r="AC245" s="71">
        <f t="shared" si="15"/>
        <v>0</v>
      </c>
      <c r="AD245" s="72">
        <v>1176</v>
      </c>
      <c r="AE245" s="16">
        <v>45498</v>
      </c>
      <c r="AF245" s="99">
        <v>24750000</v>
      </c>
      <c r="AG245" s="73">
        <f t="shared" si="16"/>
        <v>0</v>
      </c>
      <c r="AH245" s="103"/>
      <c r="AI245" s="104"/>
      <c r="AJ245" s="21"/>
      <c r="AK245" s="17">
        <f t="shared" si="17"/>
        <v>24750000</v>
      </c>
      <c r="AL245" s="76"/>
      <c r="AM245" s="17">
        <f t="shared" si="18"/>
        <v>0</v>
      </c>
      <c r="AN245" s="17">
        <f t="shared" si="19"/>
        <v>24750000</v>
      </c>
      <c r="AO245" s="19"/>
      <c r="AP245" s="79"/>
      <c r="AQ245" s="79"/>
      <c r="AR245" s="79"/>
    </row>
    <row r="246" spans="1:44" s="78" customFormat="1" ht="15.75" customHeight="1">
      <c r="A246" s="79">
        <v>44</v>
      </c>
      <c r="B246" s="97" t="s">
        <v>855</v>
      </c>
      <c r="C246" s="80" t="s">
        <v>714</v>
      </c>
      <c r="D246" s="80" t="s">
        <v>715</v>
      </c>
      <c r="E246" s="80" t="s">
        <v>716</v>
      </c>
      <c r="F246" s="80" t="s">
        <v>717</v>
      </c>
      <c r="G246" s="80" t="s">
        <v>718</v>
      </c>
      <c r="H246" s="80" t="s">
        <v>446</v>
      </c>
      <c r="I246" s="80" t="s">
        <v>131</v>
      </c>
      <c r="J246" s="80" t="s">
        <v>856</v>
      </c>
      <c r="K246" s="79" t="s">
        <v>58</v>
      </c>
      <c r="L246" s="79">
        <v>80161500</v>
      </c>
      <c r="M246" s="19">
        <v>7770000</v>
      </c>
      <c r="N246" s="79">
        <v>6</v>
      </c>
      <c r="O246" s="19">
        <v>46620000</v>
      </c>
      <c r="P246" s="79" t="s">
        <v>720</v>
      </c>
      <c r="Q246" s="79" t="s">
        <v>720</v>
      </c>
      <c r="R246" s="79" t="s">
        <v>721</v>
      </c>
      <c r="S246" s="79" t="s">
        <v>722</v>
      </c>
      <c r="T246" s="98" t="s">
        <v>721</v>
      </c>
      <c r="U246" s="16">
        <v>45486</v>
      </c>
      <c r="V246" s="65">
        <v>202412000058573</v>
      </c>
      <c r="W246" s="66" t="s">
        <v>63</v>
      </c>
      <c r="X246" s="67" t="s">
        <v>136</v>
      </c>
      <c r="Y246" s="68">
        <v>45489</v>
      </c>
      <c r="Z246" s="69" t="s">
        <v>857</v>
      </c>
      <c r="AA246" s="68">
        <v>45485</v>
      </c>
      <c r="AB246" s="70">
        <v>46620000</v>
      </c>
      <c r="AC246" s="71">
        <f t="shared" si="15"/>
        <v>0</v>
      </c>
      <c r="AD246" s="72">
        <v>1167</v>
      </c>
      <c r="AE246" s="16">
        <v>45498</v>
      </c>
      <c r="AF246" s="99">
        <v>46620000</v>
      </c>
      <c r="AG246" s="73">
        <f t="shared" si="16"/>
        <v>0</v>
      </c>
      <c r="AH246" s="103"/>
      <c r="AI246" s="104"/>
      <c r="AJ246" s="21"/>
      <c r="AK246" s="17">
        <f t="shared" si="17"/>
        <v>46620000</v>
      </c>
      <c r="AL246" s="76"/>
      <c r="AM246" s="17">
        <f t="shared" si="18"/>
        <v>0</v>
      </c>
      <c r="AN246" s="17">
        <f t="shared" si="19"/>
        <v>46620000</v>
      </c>
      <c r="AO246" s="19"/>
      <c r="AP246" s="79"/>
      <c r="AQ246" s="79"/>
      <c r="AR246" s="79"/>
    </row>
    <row r="247" spans="1:44" s="78" customFormat="1" ht="15.75" customHeight="1">
      <c r="A247" s="79">
        <v>45</v>
      </c>
      <c r="B247" s="97" t="s">
        <v>858</v>
      </c>
      <c r="C247" s="80" t="s">
        <v>714</v>
      </c>
      <c r="D247" s="80" t="s">
        <v>715</v>
      </c>
      <c r="E247" s="80" t="s">
        <v>716</v>
      </c>
      <c r="F247" s="80" t="s">
        <v>717</v>
      </c>
      <c r="G247" s="80" t="s">
        <v>718</v>
      </c>
      <c r="H247" s="80" t="s">
        <v>446</v>
      </c>
      <c r="I247" s="80" t="s">
        <v>131</v>
      </c>
      <c r="J247" s="80" t="s">
        <v>859</v>
      </c>
      <c r="K247" s="79" t="s">
        <v>58</v>
      </c>
      <c r="L247" s="79">
        <v>80161500</v>
      </c>
      <c r="M247" s="19">
        <v>7770000</v>
      </c>
      <c r="N247" s="79">
        <v>6</v>
      </c>
      <c r="O247" s="19">
        <v>46620000</v>
      </c>
      <c r="P247" s="79" t="s">
        <v>720</v>
      </c>
      <c r="Q247" s="79" t="s">
        <v>720</v>
      </c>
      <c r="R247" s="79" t="s">
        <v>721</v>
      </c>
      <c r="S247" s="79" t="s">
        <v>722</v>
      </c>
      <c r="T247" s="98" t="s">
        <v>721</v>
      </c>
      <c r="U247" s="16">
        <v>45486</v>
      </c>
      <c r="V247" s="65">
        <v>202412000058573</v>
      </c>
      <c r="W247" s="66" t="s">
        <v>63</v>
      </c>
      <c r="X247" s="67" t="s">
        <v>136</v>
      </c>
      <c r="Y247" s="68">
        <v>45489</v>
      </c>
      <c r="Z247" s="69" t="s">
        <v>860</v>
      </c>
      <c r="AA247" s="68">
        <v>45485</v>
      </c>
      <c r="AB247" s="70">
        <v>46620000</v>
      </c>
      <c r="AC247" s="71">
        <f t="shared" si="15"/>
        <v>0</v>
      </c>
      <c r="AD247" s="72">
        <v>1169</v>
      </c>
      <c r="AE247" s="16">
        <v>45498</v>
      </c>
      <c r="AF247" s="99">
        <v>46620000</v>
      </c>
      <c r="AG247" s="73">
        <f t="shared" si="16"/>
        <v>0</v>
      </c>
      <c r="AH247" s="103"/>
      <c r="AI247" s="104"/>
      <c r="AJ247" s="21"/>
      <c r="AK247" s="17">
        <f t="shared" si="17"/>
        <v>46620000</v>
      </c>
      <c r="AL247" s="76"/>
      <c r="AM247" s="17">
        <f t="shared" si="18"/>
        <v>0</v>
      </c>
      <c r="AN247" s="17">
        <f t="shared" si="19"/>
        <v>46620000</v>
      </c>
      <c r="AO247" s="19"/>
      <c r="AP247" s="79"/>
      <c r="AQ247" s="79"/>
      <c r="AR247" s="79"/>
    </row>
    <row r="248" spans="1:44" s="78" customFormat="1" ht="15.75" customHeight="1">
      <c r="A248" s="79">
        <v>46</v>
      </c>
      <c r="B248" s="97" t="s">
        <v>861</v>
      </c>
      <c r="C248" s="80" t="s">
        <v>714</v>
      </c>
      <c r="D248" s="80" t="s">
        <v>715</v>
      </c>
      <c r="E248" s="80" t="s">
        <v>716</v>
      </c>
      <c r="F248" s="80" t="s">
        <v>725</v>
      </c>
      <c r="G248" s="80" t="s">
        <v>718</v>
      </c>
      <c r="H248" s="80" t="s">
        <v>110</v>
      </c>
      <c r="I248" s="80" t="s">
        <v>131</v>
      </c>
      <c r="J248" s="80" t="s">
        <v>728</v>
      </c>
      <c r="K248" s="79" t="s">
        <v>58</v>
      </c>
      <c r="L248" s="79">
        <v>93141500</v>
      </c>
      <c r="M248" s="19">
        <v>5230000</v>
      </c>
      <c r="N248" s="79">
        <v>3</v>
      </c>
      <c r="O248" s="19">
        <v>15690000</v>
      </c>
      <c r="P248" s="79" t="s">
        <v>720</v>
      </c>
      <c r="Q248" s="79" t="s">
        <v>720</v>
      </c>
      <c r="R248" s="79" t="s">
        <v>721</v>
      </c>
      <c r="S248" s="79" t="s">
        <v>722</v>
      </c>
      <c r="T248" s="98" t="s">
        <v>721</v>
      </c>
      <c r="U248" s="16">
        <v>45495</v>
      </c>
      <c r="V248" s="65">
        <v>202412000060763</v>
      </c>
      <c r="W248" s="66" t="s">
        <v>63</v>
      </c>
      <c r="X248" s="67" t="s">
        <v>121</v>
      </c>
      <c r="Y248" s="68">
        <v>45496</v>
      </c>
      <c r="Z248" s="69" t="s">
        <v>862</v>
      </c>
      <c r="AA248" s="68">
        <v>45496</v>
      </c>
      <c r="AB248" s="70">
        <v>15690000</v>
      </c>
      <c r="AC248" s="71">
        <f t="shared" si="15"/>
        <v>0</v>
      </c>
      <c r="AD248" s="72">
        <v>1248</v>
      </c>
      <c r="AE248" s="16">
        <v>45500</v>
      </c>
      <c r="AF248" s="99">
        <v>15690000</v>
      </c>
      <c r="AG248" s="73">
        <f t="shared" si="16"/>
        <v>0</v>
      </c>
      <c r="AH248" s="103"/>
      <c r="AI248" s="104"/>
      <c r="AJ248" s="21"/>
      <c r="AK248" s="17">
        <f t="shared" si="17"/>
        <v>15690000</v>
      </c>
      <c r="AL248" s="76"/>
      <c r="AM248" s="17">
        <f t="shared" si="18"/>
        <v>0</v>
      </c>
      <c r="AN248" s="17">
        <f t="shared" si="19"/>
        <v>15690000</v>
      </c>
      <c r="AO248" s="19"/>
      <c r="AP248" s="79"/>
      <c r="AQ248" s="79"/>
      <c r="AR248" s="79"/>
    </row>
    <row r="249" spans="1:44" s="78" customFormat="1" ht="15.75" customHeight="1">
      <c r="A249" s="79">
        <v>47</v>
      </c>
      <c r="B249" s="97" t="s">
        <v>863</v>
      </c>
      <c r="C249" s="80" t="s">
        <v>714</v>
      </c>
      <c r="D249" s="80" t="s">
        <v>715</v>
      </c>
      <c r="E249" s="80" t="s">
        <v>716</v>
      </c>
      <c r="F249" s="80" t="s">
        <v>717</v>
      </c>
      <c r="G249" s="80" t="s">
        <v>718</v>
      </c>
      <c r="H249" s="80" t="s">
        <v>815</v>
      </c>
      <c r="I249" s="80" t="s">
        <v>131</v>
      </c>
      <c r="J249" s="80" t="s">
        <v>805</v>
      </c>
      <c r="K249" s="79" t="s">
        <v>58</v>
      </c>
      <c r="L249" s="79">
        <v>81101500</v>
      </c>
      <c r="M249" s="19">
        <v>6000000</v>
      </c>
      <c r="N249" s="79">
        <v>5</v>
      </c>
      <c r="O249" s="19">
        <v>30000000</v>
      </c>
      <c r="P249" s="79" t="s">
        <v>720</v>
      </c>
      <c r="Q249" s="79" t="s">
        <v>720</v>
      </c>
      <c r="R249" s="79" t="s">
        <v>721</v>
      </c>
      <c r="S249" s="79" t="s">
        <v>722</v>
      </c>
      <c r="T249" s="98" t="s">
        <v>721</v>
      </c>
      <c r="U249" s="16">
        <v>45488</v>
      </c>
      <c r="V249" s="65" t="s">
        <v>729</v>
      </c>
      <c r="W249" s="66" t="s">
        <v>63</v>
      </c>
      <c r="X249" s="67" t="s">
        <v>136</v>
      </c>
      <c r="Y249" s="68">
        <v>45490</v>
      </c>
      <c r="Z249" s="69" t="s">
        <v>864</v>
      </c>
      <c r="AA249" s="68">
        <v>45490</v>
      </c>
      <c r="AB249" s="70">
        <v>30000000</v>
      </c>
      <c r="AC249" s="71">
        <f t="shared" si="15"/>
        <v>0</v>
      </c>
      <c r="AD249" s="72">
        <v>1177</v>
      </c>
      <c r="AE249" s="16">
        <v>45498</v>
      </c>
      <c r="AF249" s="99">
        <v>30000000</v>
      </c>
      <c r="AG249" s="73">
        <f t="shared" si="16"/>
        <v>0</v>
      </c>
      <c r="AH249" s="103"/>
      <c r="AI249" s="104"/>
      <c r="AJ249" s="21"/>
      <c r="AK249" s="17">
        <f t="shared" si="17"/>
        <v>30000000</v>
      </c>
      <c r="AL249" s="76"/>
      <c r="AM249" s="17">
        <f t="shared" si="18"/>
        <v>0</v>
      </c>
      <c r="AN249" s="17">
        <f t="shared" si="19"/>
        <v>30000000</v>
      </c>
      <c r="AO249" s="19"/>
      <c r="AP249" s="79"/>
      <c r="AQ249" s="79"/>
      <c r="AR249" s="79"/>
    </row>
    <row r="250" spans="1:44" s="78" customFormat="1" ht="15.75" customHeight="1">
      <c r="A250" s="79">
        <v>48</v>
      </c>
      <c r="B250" s="97" t="s">
        <v>865</v>
      </c>
      <c r="C250" s="80" t="s">
        <v>714</v>
      </c>
      <c r="D250" s="80" t="s">
        <v>715</v>
      </c>
      <c r="E250" s="80" t="s">
        <v>716</v>
      </c>
      <c r="F250" s="80" t="s">
        <v>717</v>
      </c>
      <c r="G250" s="80" t="s">
        <v>718</v>
      </c>
      <c r="H250" s="80" t="s">
        <v>55</v>
      </c>
      <c r="I250" s="80" t="s">
        <v>131</v>
      </c>
      <c r="J250" s="80" t="s">
        <v>799</v>
      </c>
      <c r="K250" s="79" t="s">
        <v>58</v>
      </c>
      <c r="L250" s="79">
        <v>80121700</v>
      </c>
      <c r="M250" s="19">
        <v>7485000</v>
      </c>
      <c r="N250" s="79">
        <v>5</v>
      </c>
      <c r="O250" s="19">
        <v>37425000</v>
      </c>
      <c r="P250" s="79" t="s">
        <v>720</v>
      </c>
      <c r="Q250" s="79" t="s">
        <v>720</v>
      </c>
      <c r="R250" s="79" t="s">
        <v>721</v>
      </c>
      <c r="S250" s="79" t="s">
        <v>722</v>
      </c>
      <c r="T250" s="98" t="s">
        <v>721</v>
      </c>
      <c r="U250" s="16">
        <v>45486</v>
      </c>
      <c r="V250" s="65">
        <v>202412000058573</v>
      </c>
      <c r="W250" s="66" t="s">
        <v>63</v>
      </c>
      <c r="X250" s="67" t="s">
        <v>136</v>
      </c>
      <c r="Y250" s="68">
        <v>45489</v>
      </c>
      <c r="Z250" s="69" t="s">
        <v>866</v>
      </c>
      <c r="AA250" s="68">
        <v>45485</v>
      </c>
      <c r="AB250" s="70">
        <v>37425000</v>
      </c>
      <c r="AC250" s="71">
        <f t="shared" si="15"/>
        <v>0</v>
      </c>
      <c r="AD250" s="72">
        <v>1171</v>
      </c>
      <c r="AE250" s="16">
        <v>45498</v>
      </c>
      <c r="AF250" s="99">
        <v>37425000</v>
      </c>
      <c r="AG250" s="73">
        <f t="shared" si="16"/>
        <v>0</v>
      </c>
      <c r="AH250" s="103"/>
      <c r="AI250" s="104"/>
      <c r="AJ250" s="21"/>
      <c r="AK250" s="17">
        <f t="shared" si="17"/>
        <v>37425000</v>
      </c>
      <c r="AL250" s="76"/>
      <c r="AM250" s="17">
        <f t="shared" si="18"/>
        <v>0</v>
      </c>
      <c r="AN250" s="17">
        <f t="shared" si="19"/>
        <v>37425000</v>
      </c>
      <c r="AO250" s="19"/>
      <c r="AP250" s="79"/>
      <c r="AQ250" s="79"/>
      <c r="AR250" s="79"/>
    </row>
    <row r="251" spans="1:44" s="78" customFormat="1" ht="15.75" customHeight="1">
      <c r="A251" s="79">
        <v>49</v>
      </c>
      <c r="B251" s="97" t="s">
        <v>867</v>
      </c>
      <c r="C251" s="80" t="s">
        <v>714</v>
      </c>
      <c r="D251" s="80" t="s">
        <v>715</v>
      </c>
      <c r="E251" s="80" t="s">
        <v>716</v>
      </c>
      <c r="F251" s="80" t="s">
        <v>717</v>
      </c>
      <c r="G251" s="80" t="s">
        <v>718</v>
      </c>
      <c r="H251" s="80" t="s">
        <v>55</v>
      </c>
      <c r="I251" s="80" t="s">
        <v>131</v>
      </c>
      <c r="J251" s="80" t="s">
        <v>868</v>
      </c>
      <c r="K251" s="79" t="s">
        <v>58</v>
      </c>
      <c r="L251" s="79">
        <v>80121700</v>
      </c>
      <c r="M251" s="19">
        <v>8560000</v>
      </c>
      <c r="N251" s="79">
        <v>5.5</v>
      </c>
      <c r="O251" s="19">
        <v>47080000</v>
      </c>
      <c r="P251" s="79" t="s">
        <v>720</v>
      </c>
      <c r="Q251" s="79" t="s">
        <v>720</v>
      </c>
      <c r="R251" s="79" t="s">
        <v>721</v>
      </c>
      <c r="S251" s="79" t="s">
        <v>722</v>
      </c>
      <c r="T251" s="98" t="s">
        <v>721</v>
      </c>
      <c r="U251" s="16">
        <v>45488</v>
      </c>
      <c r="V251" s="65" t="s">
        <v>729</v>
      </c>
      <c r="W251" s="66" t="s">
        <v>63</v>
      </c>
      <c r="X251" s="67" t="s">
        <v>136</v>
      </c>
      <c r="Y251" s="68">
        <v>45490</v>
      </c>
      <c r="Z251" s="69" t="s">
        <v>869</v>
      </c>
      <c r="AA251" s="68">
        <v>45490</v>
      </c>
      <c r="AB251" s="70">
        <v>47080000</v>
      </c>
      <c r="AC251" s="71">
        <f t="shared" si="15"/>
        <v>0</v>
      </c>
      <c r="AD251" s="72">
        <v>1174</v>
      </c>
      <c r="AE251" s="16">
        <v>45498</v>
      </c>
      <c r="AF251" s="99">
        <v>47080000</v>
      </c>
      <c r="AG251" s="73">
        <f t="shared" si="16"/>
        <v>0</v>
      </c>
      <c r="AH251" s="103">
        <v>3354</v>
      </c>
      <c r="AI251" s="104">
        <v>45503</v>
      </c>
      <c r="AJ251" s="21">
        <v>47080000</v>
      </c>
      <c r="AK251" s="17">
        <f t="shared" si="17"/>
        <v>0</v>
      </c>
      <c r="AL251" s="76">
        <v>0</v>
      </c>
      <c r="AM251" s="17">
        <f t="shared" si="18"/>
        <v>47080000</v>
      </c>
      <c r="AN251" s="17">
        <f t="shared" si="19"/>
        <v>0</v>
      </c>
      <c r="AO251" s="19" t="s">
        <v>440</v>
      </c>
      <c r="AP251" s="79">
        <v>532</v>
      </c>
      <c r="AQ251" s="79" t="s">
        <v>870</v>
      </c>
      <c r="AR251" s="79"/>
    </row>
    <row r="252" spans="1:44" s="78" customFormat="1" ht="15.75" customHeight="1">
      <c r="A252" s="79">
        <v>50</v>
      </c>
      <c r="B252" s="97" t="s">
        <v>871</v>
      </c>
      <c r="C252" s="80" t="s">
        <v>714</v>
      </c>
      <c r="D252" s="80" t="s">
        <v>715</v>
      </c>
      <c r="E252" s="80" t="s">
        <v>716</v>
      </c>
      <c r="F252" s="80" t="s">
        <v>717</v>
      </c>
      <c r="G252" s="80" t="s">
        <v>718</v>
      </c>
      <c r="H252" s="80" t="s">
        <v>453</v>
      </c>
      <c r="I252" s="80" t="s">
        <v>131</v>
      </c>
      <c r="J252" s="80" t="s">
        <v>872</v>
      </c>
      <c r="K252" s="79" t="s">
        <v>58</v>
      </c>
      <c r="L252" s="79">
        <v>84111500</v>
      </c>
      <c r="M252" s="19">
        <v>10500000</v>
      </c>
      <c r="N252" s="79">
        <v>2</v>
      </c>
      <c r="O252" s="19">
        <v>21000000</v>
      </c>
      <c r="P252" s="79" t="s">
        <v>720</v>
      </c>
      <c r="Q252" s="79" t="s">
        <v>720</v>
      </c>
      <c r="R252" s="79" t="s">
        <v>721</v>
      </c>
      <c r="S252" s="79" t="s">
        <v>722</v>
      </c>
      <c r="T252" s="98" t="s">
        <v>721</v>
      </c>
      <c r="U252" s="16">
        <v>45495</v>
      </c>
      <c r="V252" s="65">
        <v>202412000060763</v>
      </c>
      <c r="W252" s="66" t="s">
        <v>63</v>
      </c>
      <c r="X252" s="67" t="s">
        <v>121</v>
      </c>
      <c r="Y252" s="68">
        <v>45496</v>
      </c>
      <c r="Z252" s="69" t="s">
        <v>873</v>
      </c>
      <c r="AA252" s="68">
        <v>45496</v>
      </c>
      <c r="AB252" s="70">
        <v>21000000</v>
      </c>
      <c r="AC252" s="71">
        <f t="shared" si="15"/>
        <v>0</v>
      </c>
      <c r="AD252" s="72">
        <v>1249</v>
      </c>
      <c r="AE252" s="16">
        <v>45500</v>
      </c>
      <c r="AF252" s="99">
        <v>21000000</v>
      </c>
      <c r="AG252" s="73">
        <f t="shared" si="16"/>
        <v>0</v>
      </c>
      <c r="AH252" s="103"/>
      <c r="AI252" s="104"/>
      <c r="AJ252" s="21"/>
      <c r="AK252" s="17">
        <f t="shared" si="17"/>
        <v>21000000</v>
      </c>
      <c r="AL252" s="76"/>
      <c r="AM252" s="17">
        <f t="shared" si="18"/>
        <v>0</v>
      </c>
      <c r="AN252" s="17">
        <f t="shared" si="19"/>
        <v>21000000</v>
      </c>
      <c r="AO252" s="19"/>
      <c r="AP252" s="79"/>
      <c r="AQ252" s="79"/>
      <c r="AR252" s="79"/>
    </row>
    <row r="253" spans="1:44" s="78" customFormat="1" ht="15.75" customHeight="1">
      <c r="A253" s="79">
        <v>51</v>
      </c>
      <c r="B253" s="97" t="s">
        <v>874</v>
      </c>
      <c r="C253" s="80" t="s">
        <v>714</v>
      </c>
      <c r="D253" s="80" t="s">
        <v>715</v>
      </c>
      <c r="E253" s="80" t="s">
        <v>716</v>
      </c>
      <c r="F253" s="80" t="s">
        <v>717</v>
      </c>
      <c r="G253" s="80" t="s">
        <v>718</v>
      </c>
      <c r="H253" s="80" t="s">
        <v>180</v>
      </c>
      <c r="I253" s="80" t="s">
        <v>131</v>
      </c>
      <c r="J253" s="80" t="s">
        <v>816</v>
      </c>
      <c r="K253" s="79" t="s">
        <v>58</v>
      </c>
      <c r="L253" s="79">
        <v>81101500</v>
      </c>
      <c r="M253" s="19">
        <v>8500000</v>
      </c>
      <c r="N253" s="79">
        <v>5</v>
      </c>
      <c r="O253" s="19">
        <v>42500000</v>
      </c>
      <c r="P253" s="79" t="s">
        <v>720</v>
      </c>
      <c r="Q253" s="79" t="s">
        <v>720</v>
      </c>
      <c r="R253" s="79" t="s">
        <v>721</v>
      </c>
      <c r="S253" s="79" t="s">
        <v>722</v>
      </c>
      <c r="T253" s="98" t="s">
        <v>721</v>
      </c>
      <c r="U253" s="16">
        <v>45495</v>
      </c>
      <c r="V253" s="65">
        <v>202412000060763</v>
      </c>
      <c r="W253" s="66" t="s">
        <v>63</v>
      </c>
      <c r="X253" s="67" t="s">
        <v>121</v>
      </c>
      <c r="Y253" s="68">
        <v>45496</v>
      </c>
      <c r="Z253" s="69" t="s">
        <v>875</v>
      </c>
      <c r="AA253" s="68">
        <v>45496</v>
      </c>
      <c r="AB253" s="70">
        <v>42500000</v>
      </c>
      <c r="AC253" s="71">
        <f t="shared" si="15"/>
        <v>0</v>
      </c>
      <c r="AD253" s="72">
        <v>1297</v>
      </c>
      <c r="AE253" s="16">
        <v>45503</v>
      </c>
      <c r="AF253" s="99">
        <v>42500000</v>
      </c>
      <c r="AG253" s="73">
        <f t="shared" si="16"/>
        <v>0</v>
      </c>
      <c r="AH253" s="103"/>
      <c r="AI253" s="104"/>
      <c r="AJ253" s="21"/>
      <c r="AK253" s="17">
        <f t="shared" si="17"/>
        <v>42500000</v>
      </c>
      <c r="AL253" s="76"/>
      <c r="AM253" s="17">
        <f t="shared" si="18"/>
        <v>0</v>
      </c>
      <c r="AN253" s="17">
        <f t="shared" si="19"/>
        <v>42500000</v>
      </c>
      <c r="AO253" s="19"/>
      <c r="AP253" s="79"/>
      <c r="AQ253" s="79"/>
      <c r="AR253" s="79"/>
    </row>
    <row r="254" spans="1:44" s="78" customFormat="1" ht="15.75" customHeight="1">
      <c r="A254" s="79">
        <v>52</v>
      </c>
      <c r="B254" s="97" t="s">
        <v>876</v>
      </c>
      <c r="C254" s="80" t="s">
        <v>714</v>
      </c>
      <c r="D254" s="80" t="s">
        <v>715</v>
      </c>
      <c r="E254" s="80" t="s">
        <v>716</v>
      </c>
      <c r="F254" s="80" t="s">
        <v>717</v>
      </c>
      <c r="G254" s="80" t="s">
        <v>718</v>
      </c>
      <c r="H254" s="80" t="s">
        <v>55</v>
      </c>
      <c r="I254" s="80" t="s">
        <v>131</v>
      </c>
      <c r="J254" s="80" t="s">
        <v>719</v>
      </c>
      <c r="K254" s="79" t="s">
        <v>58</v>
      </c>
      <c r="L254" s="79">
        <v>80121700</v>
      </c>
      <c r="M254" s="19">
        <v>7490000</v>
      </c>
      <c r="N254" s="79">
        <v>5</v>
      </c>
      <c r="O254" s="19">
        <v>37450000</v>
      </c>
      <c r="P254" s="79" t="s">
        <v>720</v>
      </c>
      <c r="Q254" s="79" t="s">
        <v>720</v>
      </c>
      <c r="R254" s="79" t="s">
        <v>721</v>
      </c>
      <c r="S254" s="79" t="s">
        <v>722</v>
      </c>
      <c r="T254" s="98" t="s">
        <v>721</v>
      </c>
      <c r="U254" s="16">
        <v>45495</v>
      </c>
      <c r="V254" s="65">
        <v>202412000060763</v>
      </c>
      <c r="W254" s="66" t="s">
        <v>63</v>
      </c>
      <c r="X254" s="67" t="s">
        <v>121</v>
      </c>
      <c r="Y254" s="68">
        <v>45496</v>
      </c>
      <c r="Z254" s="69" t="s">
        <v>877</v>
      </c>
      <c r="AA254" s="68">
        <v>45496</v>
      </c>
      <c r="AB254" s="70">
        <v>37450000</v>
      </c>
      <c r="AC254" s="71">
        <f t="shared" si="15"/>
        <v>0</v>
      </c>
      <c r="AD254" s="72">
        <v>1298</v>
      </c>
      <c r="AE254" s="16">
        <v>45503</v>
      </c>
      <c r="AF254" s="99">
        <v>37450000</v>
      </c>
      <c r="AG254" s="73">
        <f t="shared" si="16"/>
        <v>0</v>
      </c>
      <c r="AH254" s="103"/>
      <c r="AI254" s="104"/>
      <c r="AJ254" s="21"/>
      <c r="AK254" s="17">
        <f t="shared" si="17"/>
        <v>37450000</v>
      </c>
      <c r="AL254" s="76"/>
      <c r="AM254" s="17">
        <f t="shared" si="18"/>
        <v>0</v>
      </c>
      <c r="AN254" s="17">
        <f t="shared" si="19"/>
        <v>37450000</v>
      </c>
      <c r="AO254" s="19"/>
      <c r="AP254" s="79"/>
      <c r="AQ254" s="79"/>
      <c r="AR254" s="79"/>
    </row>
    <row r="255" spans="1:44" s="78" customFormat="1" ht="15.75" customHeight="1">
      <c r="A255" s="79">
        <v>53</v>
      </c>
      <c r="B255" s="97" t="s">
        <v>878</v>
      </c>
      <c r="C255" s="80" t="s">
        <v>714</v>
      </c>
      <c r="D255" s="80" t="s">
        <v>715</v>
      </c>
      <c r="E255" s="80" t="s">
        <v>716</v>
      </c>
      <c r="F255" s="80" t="s">
        <v>717</v>
      </c>
      <c r="G255" s="80" t="s">
        <v>718</v>
      </c>
      <c r="H255" s="80" t="s">
        <v>815</v>
      </c>
      <c r="I255" s="80" t="s">
        <v>131</v>
      </c>
      <c r="J255" s="80" t="s">
        <v>805</v>
      </c>
      <c r="K255" s="79" t="s">
        <v>58</v>
      </c>
      <c r="L255" s="79">
        <v>81101500</v>
      </c>
      <c r="M255" s="19">
        <v>5000000</v>
      </c>
      <c r="N255" s="79">
        <v>5</v>
      </c>
      <c r="O255" s="19">
        <v>25000000</v>
      </c>
      <c r="P255" s="79" t="s">
        <v>720</v>
      </c>
      <c r="Q255" s="79" t="s">
        <v>720</v>
      </c>
      <c r="R255" s="79" t="s">
        <v>721</v>
      </c>
      <c r="S255" s="79" t="s">
        <v>722</v>
      </c>
      <c r="T255" s="98" t="s">
        <v>721</v>
      </c>
      <c r="U255" s="16">
        <v>45488</v>
      </c>
      <c r="V255" s="65" t="s">
        <v>729</v>
      </c>
      <c r="W255" s="66" t="s">
        <v>63</v>
      </c>
      <c r="X255" s="67" t="s">
        <v>136</v>
      </c>
      <c r="Y255" s="68">
        <v>45490</v>
      </c>
      <c r="Z255" s="69" t="s">
        <v>879</v>
      </c>
      <c r="AA255" s="68">
        <v>45490</v>
      </c>
      <c r="AB255" s="70">
        <v>25000000</v>
      </c>
      <c r="AC255" s="71">
        <f t="shared" si="15"/>
        <v>0</v>
      </c>
      <c r="AD255" s="72">
        <v>1180</v>
      </c>
      <c r="AE255" s="16">
        <v>45498</v>
      </c>
      <c r="AF255" s="99">
        <v>25000000</v>
      </c>
      <c r="AG255" s="73">
        <f t="shared" si="16"/>
        <v>0</v>
      </c>
      <c r="AH255" s="103">
        <v>3352</v>
      </c>
      <c r="AI255" s="104">
        <v>45503</v>
      </c>
      <c r="AJ255" s="21">
        <v>25000000</v>
      </c>
      <c r="AK255" s="17">
        <f t="shared" si="17"/>
        <v>0</v>
      </c>
      <c r="AL255" s="76">
        <v>0</v>
      </c>
      <c r="AM255" s="17">
        <f t="shared" si="18"/>
        <v>25000000</v>
      </c>
      <c r="AN255" s="17">
        <f t="shared" si="19"/>
        <v>0</v>
      </c>
      <c r="AO255" s="19" t="s">
        <v>440</v>
      </c>
      <c r="AP255" s="79">
        <v>541</v>
      </c>
      <c r="AQ255" s="79" t="s">
        <v>880</v>
      </c>
      <c r="AR255" s="79"/>
    </row>
    <row r="256" spans="1:44" s="78" customFormat="1" ht="15.75" customHeight="1">
      <c r="A256" s="79">
        <v>54</v>
      </c>
      <c r="B256" s="97" t="s">
        <v>881</v>
      </c>
      <c r="C256" s="80" t="s">
        <v>714</v>
      </c>
      <c r="D256" s="80" t="s">
        <v>715</v>
      </c>
      <c r="E256" s="80" t="s">
        <v>716</v>
      </c>
      <c r="F256" s="80" t="s">
        <v>717</v>
      </c>
      <c r="G256" s="80" t="s">
        <v>718</v>
      </c>
      <c r="H256" s="80" t="s">
        <v>815</v>
      </c>
      <c r="I256" s="80" t="s">
        <v>131</v>
      </c>
      <c r="J256" s="80" t="s">
        <v>882</v>
      </c>
      <c r="K256" s="79" t="s">
        <v>58</v>
      </c>
      <c r="L256" s="79">
        <v>81101500</v>
      </c>
      <c r="M256" s="19">
        <v>3800000</v>
      </c>
      <c r="N256" s="79">
        <v>5</v>
      </c>
      <c r="O256" s="19">
        <v>19000000</v>
      </c>
      <c r="P256" s="79" t="s">
        <v>720</v>
      </c>
      <c r="Q256" s="79" t="s">
        <v>720</v>
      </c>
      <c r="R256" s="79" t="s">
        <v>721</v>
      </c>
      <c r="S256" s="79" t="s">
        <v>722</v>
      </c>
      <c r="T256" s="98" t="s">
        <v>721</v>
      </c>
      <c r="U256" s="16">
        <v>45495</v>
      </c>
      <c r="V256" s="65">
        <v>202412000060763</v>
      </c>
      <c r="W256" s="66" t="s">
        <v>63</v>
      </c>
      <c r="X256" s="67" t="s">
        <v>121</v>
      </c>
      <c r="Y256" s="68">
        <v>45496</v>
      </c>
      <c r="Z256" s="69" t="s">
        <v>883</v>
      </c>
      <c r="AA256" s="68">
        <v>45496</v>
      </c>
      <c r="AB256" s="70">
        <v>19000000</v>
      </c>
      <c r="AC256" s="71">
        <f t="shared" si="15"/>
        <v>0</v>
      </c>
      <c r="AD256" s="72">
        <v>1299</v>
      </c>
      <c r="AE256" s="16">
        <v>45503</v>
      </c>
      <c r="AF256" s="99">
        <v>19000000</v>
      </c>
      <c r="AG256" s="73">
        <f t="shared" si="16"/>
        <v>0</v>
      </c>
      <c r="AH256" s="103"/>
      <c r="AI256" s="104"/>
      <c r="AJ256" s="21"/>
      <c r="AK256" s="17">
        <f t="shared" si="17"/>
        <v>19000000</v>
      </c>
      <c r="AL256" s="76"/>
      <c r="AM256" s="17">
        <f t="shared" si="18"/>
        <v>0</v>
      </c>
      <c r="AN256" s="17">
        <f t="shared" si="19"/>
        <v>19000000</v>
      </c>
      <c r="AO256" s="19"/>
      <c r="AP256" s="79"/>
      <c r="AQ256" s="79"/>
      <c r="AR256" s="79"/>
    </row>
    <row r="257" spans="1:44" s="78" customFormat="1" ht="15.75" customHeight="1">
      <c r="A257" s="79">
        <v>55</v>
      </c>
      <c r="B257" s="97" t="s">
        <v>884</v>
      </c>
      <c r="C257" s="80" t="s">
        <v>714</v>
      </c>
      <c r="D257" s="80" t="s">
        <v>715</v>
      </c>
      <c r="E257" s="80" t="s">
        <v>716</v>
      </c>
      <c r="F257" s="80" t="s">
        <v>744</v>
      </c>
      <c r="G257" s="80" t="s">
        <v>718</v>
      </c>
      <c r="H257" s="80" t="s">
        <v>180</v>
      </c>
      <c r="I257" s="80" t="s">
        <v>131</v>
      </c>
      <c r="J257" s="80" t="s">
        <v>805</v>
      </c>
      <c r="K257" s="79" t="s">
        <v>58</v>
      </c>
      <c r="L257" s="79">
        <v>81101500</v>
      </c>
      <c r="M257" s="19">
        <v>5000000</v>
      </c>
      <c r="N257" s="79">
        <v>5</v>
      </c>
      <c r="O257" s="19">
        <v>25000000</v>
      </c>
      <c r="P257" s="79" t="s">
        <v>720</v>
      </c>
      <c r="Q257" s="79" t="s">
        <v>720</v>
      </c>
      <c r="R257" s="79" t="s">
        <v>721</v>
      </c>
      <c r="S257" s="79" t="s">
        <v>722</v>
      </c>
      <c r="T257" s="98" t="s">
        <v>721</v>
      </c>
      <c r="U257" s="16">
        <v>45495</v>
      </c>
      <c r="V257" s="65">
        <v>202412000060763</v>
      </c>
      <c r="W257" s="66" t="s">
        <v>63</v>
      </c>
      <c r="X257" s="67" t="s">
        <v>121</v>
      </c>
      <c r="Y257" s="68">
        <v>45496</v>
      </c>
      <c r="Z257" s="69" t="s">
        <v>885</v>
      </c>
      <c r="AA257" s="68">
        <v>45496</v>
      </c>
      <c r="AB257" s="70">
        <v>25000000</v>
      </c>
      <c r="AC257" s="71">
        <f t="shared" si="15"/>
        <v>0</v>
      </c>
      <c r="AD257" s="72">
        <v>1300</v>
      </c>
      <c r="AE257" s="16">
        <v>45503</v>
      </c>
      <c r="AF257" s="99">
        <v>25000000</v>
      </c>
      <c r="AG257" s="73">
        <f t="shared" si="16"/>
        <v>0</v>
      </c>
      <c r="AH257" s="103"/>
      <c r="AI257" s="104"/>
      <c r="AJ257" s="21"/>
      <c r="AK257" s="17">
        <f t="shared" si="17"/>
        <v>25000000</v>
      </c>
      <c r="AL257" s="76"/>
      <c r="AM257" s="17">
        <f t="shared" si="18"/>
        <v>0</v>
      </c>
      <c r="AN257" s="17">
        <f t="shared" si="19"/>
        <v>25000000</v>
      </c>
      <c r="AO257" s="19"/>
      <c r="AP257" s="79"/>
      <c r="AQ257" s="79"/>
      <c r="AR257" s="79"/>
    </row>
    <row r="258" spans="1:44" s="78" customFormat="1" ht="15.75" customHeight="1">
      <c r="A258" s="79">
        <v>56</v>
      </c>
      <c r="B258" s="97" t="s">
        <v>886</v>
      </c>
      <c r="C258" s="80" t="s">
        <v>714</v>
      </c>
      <c r="D258" s="80" t="s">
        <v>715</v>
      </c>
      <c r="E258" s="80" t="s">
        <v>716</v>
      </c>
      <c r="F258" s="80" t="s">
        <v>717</v>
      </c>
      <c r="G258" s="80" t="s">
        <v>718</v>
      </c>
      <c r="H258" s="80" t="s">
        <v>55</v>
      </c>
      <c r="I258" s="80" t="s">
        <v>131</v>
      </c>
      <c r="J258" s="80" t="s">
        <v>719</v>
      </c>
      <c r="K258" s="79" t="s">
        <v>58</v>
      </c>
      <c r="L258" s="79">
        <v>80121703</v>
      </c>
      <c r="M258" s="19">
        <v>5930000</v>
      </c>
      <c r="N258" s="79">
        <v>5</v>
      </c>
      <c r="O258" s="19">
        <v>29650000</v>
      </c>
      <c r="P258" s="79" t="s">
        <v>720</v>
      </c>
      <c r="Q258" s="79" t="s">
        <v>720</v>
      </c>
      <c r="R258" s="79" t="s">
        <v>721</v>
      </c>
      <c r="S258" s="79" t="s">
        <v>722</v>
      </c>
      <c r="T258" s="98" t="s">
        <v>721</v>
      </c>
      <c r="U258" s="16">
        <v>45495</v>
      </c>
      <c r="V258" s="65">
        <v>202412000060763</v>
      </c>
      <c r="W258" s="66" t="s">
        <v>63</v>
      </c>
      <c r="X258" s="67" t="s">
        <v>121</v>
      </c>
      <c r="Y258" s="68">
        <v>45496</v>
      </c>
      <c r="Z258" s="69" t="s">
        <v>887</v>
      </c>
      <c r="AA258" s="68">
        <v>45496</v>
      </c>
      <c r="AB258" s="70">
        <v>29650000</v>
      </c>
      <c r="AC258" s="71">
        <f t="shared" si="15"/>
        <v>0</v>
      </c>
      <c r="AD258" s="72">
        <v>1301</v>
      </c>
      <c r="AE258" s="16">
        <v>45503</v>
      </c>
      <c r="AF258" s="99">
        <v>29650000</v>
      </c>
      <c r="AG258" s="73">
        <f t="shared" si="16"/>
        <v>0</v>
      </c>
      <c r="AH258" s="103"/>
      <c r="AI258" s="104"/>
      <c r="AJ258" s="21"/>
      <c r="AK258" s="17">
        <f t="shared" si="17"/>
        <v>29650000</v>
      </c>
      <c r="AL258" s="76"/>
      <c r="AM258" s="17">
        <f t="shared" si="18"/>
        <v>0</v>
      </c>
      <c r="AN258" s="17">
        <f t="shared" si="19"/>
        <v>29650000</v>
      </c>
      <c r="AO258" s="19"/>
      <c r="AP258" s="79"/>
      <c r="AQ258" s="79"/>
      <c r="AR258" s="79"/>
    </row>
    <row r="259" spans="1:44" s="78" customFormat="1" ht="15.75" customHeight="1">
      <c r="A259" s="79">
        <v>57</v>
      </c>
      <c r="B259" s="97" t="s">
        <v>888</v>
      </c>
      <c r="C259" s="80" t="s">
        <v>714</v>
      </c>
      <c r="D259" s="80" t="s">
        <v>715</v>
      </c>
      <c r="E259" s="80" t="s">
        <v>716</v>
      </c>
      <c r="F259" s="80" t="s">
        <v>717</v>
      </c>
      <c r="G259" s="80" t="s">
        <v>718</v>
      </c>
      <c r="H259" s="80" t="s">
        <v>55</v>
      </c>
      <c r="I259" s="80" t="s">
        <v>131</v>
      </c>
      <c r="J259" s="80" t="s">
        <v>853</v>
      </c>
      <c r="K259" s="79" t="s">
        <v>58</v>
      </c>
      <c r="L259" s="79">
        <v>80121700</v>
      </c>
      <c r="M259" s="19">
        <v>4950000</v>
      </c>
      <c r="N259" s="79">
        <v>5</v>
      </c>
      <c r="O259" s="19">
        <v>24750000</v>
      </c>
      <c r="P259" s="79" t="s">
        <v>720</v>
      </c>
      <c r="Q259" s="79" t="s">
        <v>720</v>
      </c>
      <c r="R259" s="79" t="s">
        <v>721</v>
      </c>
      <c r="S259" s="79" t="s">
        <v>722</v>
      </c>
      <c r="T259" s="98" t="s">
        <v>721</v>
      </c>
      <c r="U259" s="16">
        <v>45495</v>
      </c>
      <c r="V259" s="65">
        <v>202412000060763</v>
      </c>
      <c r="W259" s="66" t="s">
        <v>63</v>
      </c>
      <c r="X259" s="67" t="s">
        <v>121</v>
      </c>
      <c r="Y259" s="68">
        <v>45496</v>
      </c>
      <c r="Z259" s="69" t="s">
        <v>889</v>
      </c>
      <c r="AA259" s="68">
        <v>45496</v>
      </c>
      <c r="AB259" s="70">
        <v>24750000</v>
      </c>
      <c r="AC259" s="71">
        <f t="shared" si="15"/>
        <v>0</v>
      </c>
      <c r="AD259" s="72">
        <v>1302</v>
      </c>
      <c r="AE259" s="16">
        <v>45503</v>
      </c>
      <c r="AF259" s="99">
        <v>24750000</v>
      </c>
      <c r="AG259" s="73">
        <f t="shared" si="16"/>
        <v>0</v>
      </c>
      <c r="AH259" s="103"/>
      <c r="AI259" s="104"/>
      <c r="AJ259" s="21"/>
      <c r="AK259" s="17">
        <f t="shared" si="17"/>
        <v>24750000</v>
      </c>
      <c r="AL259" s="76"/>
      <c r="AM259" s="17">
        <f t="shared" si="18"/>
        <v>0</v>
      </c>
      <c r="AN259" s="17">
        <f t="shared" si="19"/>
        <v>24750000</v>
      </c>
      <c r="AO259" s="19"/>
      <c r="AP259" s="79"/>
      <c r="AQ259" s="79"/>
      <c r="AR259" s="79"/>
    </row>
    <row r="260" spans="1:44" s="78" customFormat="1" ht="15.75" customHeight="1">
      <c r="A260" s="79">
        <v>58</v>
      </c>
      <c r="B260" s="97" t="s">
        <v>890</v>
      </c>
      <c r="C260" s="80" t="s">
        <v>714</v>
      </c>
      <c r="D260" s="80" t="s">
        <v>715</v>
      </c>
      <c r="E260" s="80" t="s">
        <v>716</v>
      </c>
      <c r="F260" s="80" t="s">
        <v>717</v>
      </c>
      <c r="G260" s="80" t="s">
        <v>718</v>
      </c>
      <c r="H260" s="80" t="s">
        <v>55</v>
      </c>
      <c r="I260" s="80" t="s">
        <v>131</v>
      </c>
      <c r="J260" s="80" t="s">
        <v>891</v>
      </c>
      <c r="K260" s="79" t="s">
        <v>58</v>
      </c>
      <c r="L260" s="79">
        <v>80121700</v>
      </c>
      <c r="M260" s="19">
        <v>6000000</v>
      </c>
      <c r="N260" s="79">
        <v>6</v>
      </c>
      <c r="O260" s="19">
        <v>36000000</v>
      </c>
      <c r="P260" s="79" t="s">
        <v>720</v>
      </c>
      <c r="Q260" s="79" t="s">
        <v>720</v>
      </c>
      <c r="R260" s="79" t="s">
        <v>721</v>
      </c>
      <c r="S260" s="79" t="s">
        <v>722</v>
      </c>
      <c r="T260" s="98" t="s">
        <v>721</v>
      </c>
      <c r="U260" s="16">
        <v>45488</v>
      </c>
      <c r="V260" s="65" t="s">
        <v>729</v>
      </c>
      <c r="W260" s="66" t="s">
        <v>63</v>
      </c>
      <c r="X260" s="67" t="s">
        <v>136</v>
      </c>
      <c r="Y260" s="68">
        <v>45490</v>
      </c>
      <c r="Z260" s="69" t="s">
        <v>892</v>
      </c>
      <c r="AA260" s="68">
        <v>45490</v>
      </c>
      <c r="AB260" s="70">
        <v>36000000</v>
      </c>
      <c r="AC260" s="71">
        <f t="shared" si="15"/>
        <v>0</v>
      </c>
      <c r="AD260" s="72">
        <v>1182</v>
      </c>
      <c r="AE260" s="16">
        <v>45498</v>
      </c>
      <c r="AF260" s="99">
        <v>36000000</v>
      </c>
      <c r="AG260" s="73">
        <f t="shared" si="16"/>
        <v>0</v>
      </c>
      <c r="AH260" s="103"/>
      <c r="AI260" s="104"/>
      <c r="AJ260" s="21"/>
      <c r="AK260" s="17">
        <f t="shared" si="17"/>
        <v>36000000</v>
      </c>
      <c r="AL260" s="76"/>
      <c r="AM260" s="17">
        <f t="shared" si="18"/>
        <v>0</v>
      </c>
      <c r="AN260" s="17">
        <f t="shared" si="19"/>
        <v>36000000</v>
      </c>
      <c r="AO260" s="19"/>
      <c r="AP260" s="79"/>
      <c r="AQ260" s="79"/>
      <c r="AR260" s="79"/>
    </row>
    <row r="261" spans="1:44" s="78" customFormat="1" ht="15.75" customHeight="1">
      <c r="A261" s="79">
        <v>59</v>
      </c>
      <c r="B261" s="97" t="s">
        <v>893</v>
      </c>
      <c r="C261" s="80" t="s">
        <v>714</v>
      </c>
      <c r="D261" s="80" t="s">
        <v>715</v>
      </c>
      <c r="E261" s="80" t="s">
        <v>716</v>
      </c>
      <c r="F261" s="80" t="s">
        <v>717</v>
      </c>
      <c r="G261" s="80" t="s">
        <v>718</v>
      </c>
      <c r="H261" s="80" t="s">
        <v>55</v>
      </c>
      <c r="I261" s="80" t="s">
        <v>131</v>
      </c>
      <c r="J261" s="80" t="s">
        <v>894</v>
      </c>
      <c r="K261" s="79" t="s">
        <v>58</v>
      </c>
      <c r="L261" s="79">
        <v>80121700</v>
      </c>
      <c r="M261" s="19">
        <v>6000000</v>
      </c>
      <c r="N261" s="79">
        <v>5</v>
      </c>
      <c r="O261" s="19">
        <v>30000000</v>
      </c>
      <c r="P261" s="79" t="s">
        <v>720</v>
      </c>
      <c r="Q261" s="79" t="s">
        <v>720</v>
      </c>
      <c r="R261" s="79" t="s">
        <v>721</v>
      </c>
      <c r="S261" s="79" t="s">
        <v>722</v>
      </c>
      <c r="T261" s="98" t="s">
        <v>721</v>
      </c>
      <c r="U261" s="16">
        <v>45488</v>
      </c>
      <c r="V261" s="65" t="s">
        <v>729</v>
      </c>
      <c r="W261" s="66" t="s">
        <v>63</v>
      </c>
      <c r="X261" s="67" t="s">
        <v>136</v>
      </c>
      <c r="Y261" s="68">
        <v>45490</v>
      </c>
      <c r="Z261" s="69" t="s">
        <v>895</v>
      </c>
      <c r="AA261" s="68">
        <v>45490</v>
      </c>
      <c r="AB261" s="70">
        <v>30000000</v>
      </c>
      <c r="AC261" s="71">
        <f t="shared" si="15"/>
        <v>0</v>
      </c>
      <c r="AD261" s="72">
        <v>1183</v>
      </c>
      <c r="AE261" s="16">
        <v>45498</v>
      </c>
      <c r="AF261" s="99">
        <v>30000000</v>
      </c>
      <c r="AG261" s="73">
        <f t="shared" si="16"/>
        <v>0</v>
      </c>
      <c r="AH261" s="103"/>
      <c r="AI261" s="104"/>
      <c r="AJ261" s="21"/>
      <c r="AK261" s="17">
        <f t="shared" si="17"/>
        <v>30000000</v>
      </c>
      <c r="AL261" s="76"/>
      <c r="AM261" s="17">
        <f t="shared" si="18"/>
        <v>0</v>
      </c>
      <c r="AN261" s="17">
        <f t="shared" si="19"/>
        <v>30000000</v>
      </c>
      <c r="AO261" s="19"/>
      <c r="AP261" s="79"/>
      <c r="AQ261" s="79"/>
      <c r="AR261" s="79"/>
    </row>
    <row r="262" spans="1:44" s="78" customFormat="1" ht="15.75" customHeight="1">
      <c r="A262" s="79">
        <v>60</v>
      </c>
      <c r="B262" s="97" t="s">
        <v>896</v>
      </c>
      <c r="C262" s="80" t="s">
        <v>714</v>
      </c>
      <c r="D262" s="80" t="s">
        <v>715</v>
      </c>
      <c r="E262" s="80" t="s">
        <v>716</v>
      </c>
      <c r="F262" s="80" t="s">
        <v>717</v>
      </c>
      <c r="G262" s="80" t="s">
        <v>718</v>
      </c>
      <c r="H262" s="80" t="s">
        <v>453</v>
      </c>
      <c r="I262" s="80" t="s">
        <v>131</v>
      </c>
      <c r="J262" s="80" t="s">
        <v>897</v>
      </c>
      <c r="K262" s="79" t="s">
        <v>58</v>
      </c>
      <c r="L262" s="79">
        <v>80161500</v>
      </c>
      <c r="M262" s="19">
        <v>11000000</v>
      </c>
      <c r="N262" s="79">
        <v>5</v>
      </c>
      <c r="O262" s="19">
        <v>55000000</v>
      </c>
      <c r="P262" s="79" t="s">
        <v>720</v>
      </c>
      <c r="Q262" s="79" t="s">
        <v>720</v>
      </c>
      <c r="R262" s="79" t="s">
        <v>721</v>
      </c>
      <c r="S262" s="79" t="s">
        <v>722</v>
      </c>
      <c r="T262" s="98" t="s">
        <v>721</v>
      </c>
      <c r="U262" s="16">
        <v>45495</v>
      </c>
      <c r="V262" s="65">
        <v>202412000060763</v>
      </c>
      <c r="W262" s="66" t="s">
        <v>63</v>
      </c>
      <c r="X262" s="67" t="s">
        <v>121</v>
      </c>
      <c r="Y262" s="68">
        <v>45496</v>
      </c>
      <c r="Z262" s="69" t="s">
        <v>898</v>
      </c>
      <c r="AA262" s="68">
        <v>45496</v>
      </c>
      <c r="AB262" s="70">
        <v>55000000</v>
      </c>
      <c r="AC262" s="71">
        <f t="shared" si="15"/>
        <v>0</v>
      </c>
      <c r="AD262" s="72">
        <v>1303</v>
      </c>
      <c r="AE262" s="16">
        <v>45503</v>
      </c>
      <c r="AF262" s="99">
        <v>55000000</v>
      </c>
      <c r="AG262" s="73">
        <f t="shared" si="16"/>
        <v>0</v>
      </c>
      <c r="AH262" s="103"/>
      <c r="AI262" s="104"/>
      <c r="AJ262" s="21"/>
      <c r="AK262" s="17">
        <f t="shared" si="17"/>
        <v>55000000</v>
      </c>
      <c r="AL262" s="76"/>
      <c r="AM262" s="17">
        <f t="shared" si="18"/>
        <v>0</v>
      </c>
      <c r="AN262" s="17">
        <f t="shared" si="19"/>
        <v>55000000</v>
      </c>
      <c r="AO262" s="19"/>
      <c r="AP262" s="79"/>
      <c r="AQ262" s="79"/>
      <c r="AR262" s="79"/>
    </row>
    <row r="263" spans="1:44" s="78" customFormat="1" ht="15.75" customHeight="1">
      <c r="A263" s="79">
        <v>61</v>
      </c>
      <c r="B263" s="97" t="s">
        <v>899</v>
      </c>
      <c r="C263" s="80" t="s">
        <v>714</v>
      </c>
      <c r="D263" s="80" t="s">
        <v>715</v>
      </c>
      <c r="E263" s="80" t="s">
        <v>716</v>
      </c>
      <c r="F263" s="80" t="s">
        <v>717</v>
      </c>
      <c r="G263" s="80" t="s">
        <v>718</v>
      </c>
      <c r="H263" s="80" t="s">
        <v>110</v>
      </c>
      <c r="I263" s="80" t="s">
        <v>131</v>
      </c>
      <c r="J263" s="80" t="s">
        <v>819</v>
      </c>
      <c r="K263" s="79" t="s">
        <v>58</v>
      </c>
      <c r="L263" s="79">
        <v>80161504</v>
      </c>
      <c r="M263" s="19">
        <v>3500000</v>
      </c>
      <c r="N263" s="79">
        <v>5</v>
      </c>
      <c r="O263" s="19">
        <v>17500000</v>
      </c>
      <c r="P263" s="79" t="s">
        <v>720</v>
      </c>
      <c r="Q263" s="79" t="s">
        <v>720</v>
      </c>
      <c r="R263" s="79" t="s">
        <v>721</v>
      </c>
      <c r="S263" s="79" t="s">
        <v>722</v>
      </c>
      <c r="T263" s="98" t="s">
        <v>721</v>
      </c>
      <c r="U263" s="16">
        <v>45488</v>
      </c>
      <c r="V263" s="65" t="s">
        <v>729</v>
      </c>
      <c r="W263" s="66" t="s">
        <v>63</v>
      </c>
      <c r="X263" s="67" t="s">
        <v>136</v>
      </c>
      <c r="Y263" s="68">
        <v>45490</v>
      </c>
      <c r="Z263" s="69" t="s">
        <v>900</v>
      </c>
      <c r="AA263" s="68">
        <v>45490</v>
      </c>
      <c r="AB263" s="70">
        <v>17500000</v>
      </c>
      <c r="AC263" s="71">
        <f t="shared" si="15"/>
        <v>0</v>
      </c>
      <c r="AD263" s="72">
        <v>1185</v>
      </c>
      <c r="AE263" s="16">
        <v>45498</v>
      </c>
      <c r="AF263" s="99">
        <v>17500000</v>
      </c>
      <c r="AG263" s="73">
        <f t="shared" si="16"/>
        <v>0</v>
      </c>
      <c r="AH263" s="103"/>
      <c r="AI263" s="104"/>
      <c r="AJ263" s="21"/>
      <c r="AK263" s="17">
        <f t="shared" si="17"/>
        <v>17500000</v>
      </c>
      <c r="AL263" s="76"/>
      <c r="AM263" s="17">
        <f t="shared" si="18"/>
        <v>0</v>
      </c>
      <c r="AN263" s="17">
        <f t="shared" si="19"/>
        <v>17500000</v>
      </c>
      <c r="AO263" s="19"/>
      <c r="AP263" s="79"/>
      <c r="AQ263" s="79"/>
      <c r="AR263" s="79"/>
    </row>
    <row r="264" spans="1:44" s="78" customFormat="1" ht="15.75" customHeight="1">
      <c r="A264" s="79">
        <v>62</v>
      </c>
      <c r="B264" s="97" t="s">
        <v>901</v>
      </c>
      <c r="C264" s="80" t="s">
        <v>714</v>
      </c>
      <c r="D264" s="80" t="s">
        <v>715</v>
      </c>
      <c r="E264" s="80" t="s">
        <v>716</v>
      </c>
      <c r="F264" s="80" t="s">
        <v>744</v>
      </c>
      <c r="G264" s="80" t="s">
        <v>718</v>
      </c>
      <c r="H264" s="80" t="s">
        <v>815</v>
      </c>
      <c r="I264" s="80" t="s">
        <v>131</v>
      </c>
      <c r="J264" s="80" t="s">
        <v>902</v>
      </c>
      <c r="K264" s="79" t="s">
        <v>58</v>
      </c>
      <c r="L264" s="79">
        <v>81101500</v>
      </c>
      <c r="M264" s="19">
        <v>5500000</v>
      </c>
      <c r="N264" s="79">
        <v>5</v>
      </c>
      <c r="O264" s="19">
        <v>28031375</v>
      </c>
      <c r="P264" s="79" t="s">
        <v>720</v>
      </c>
      <c r="Q264" s="79" t="s">
        <v>720</v>
      </c>
      <c r="R264" s="79" t="s">
        <v>721</v>
      </c>
      <c r="S264" s="79" t="s">
        <v>722</v>
      </c>
      <c r="T264" s="98" t="s">
        <v>721</v>
      </c>
      <c r="U264" s="16">
        <v>45490</v>
      </c>
      <c r="V264" s="65">
        <v>202412000058783</v>
      </c>
      <c r="W264" s="66" t="s">
        <v>63</v>
      </c>
      <c r="X264" s="67" t="s">
        <v>136</v>
      </c>
      <c r="Y264" s="68">
        <v>45491</v>
      </c>
      <c r="Z264" s="69" t="s">
        <v>903</v>
      </c>
      <c r="AA264" s="68">
        <v>45491</v>
      </c>
      <c r="AB264" s="70">
        <v>26583333</v>
      </c>
      <c r="AC264" s="71">
        <f t="shared" si="15"/>
        <v>1448042</v>
      </c>
      <c r="AD264" s="72">
        <v>1233</v>
      </c>
      <c r="AE264" s="16">
        <v>45499</v>
      </c>
      <c r="AF264" s="99">
        <v>26583333</v>
      </c>
      <c r="AG264" s="73">
        <f t="shared" si="16"/>
        <v>0</v>
      </c>
      <c r="AH264" s="103"/>
      <c r="AI264" s="104"/>
      <c r="AJ264" s="21"/>
      <c r="AK264" s="17">
        <f t="shared" si="17"/>
        <v>26583333</v>
      </c>
      <c r="AL264" s="76"/>
      <c r="AM264" s="17">
        <f t="shared" si="18"/>
        <v>0</v>
      </c>
      <c r="AN264" s="17">
        <f t="shared" si="19"/>
        <v>28031375</v>
      </c>
      <c r="AO264" s="19"/>
      <c r="AP264" s="79"/>
      <c r="AQ264" s="79"/>
      <c r="AR264" s="79"/>
    </row>
    <row r="265" spans="1:44" s="78" customFormat="1" ht="15.75" customHeight="1">
      <c r="A265" s="79">
        <v>63</v>
      </c>
      <c r="B265" s="97" t="s">
        <v>904</v>
      </c>
      <c r="C265" s="80" t="s">
        <v>714</v>
      </c>
      <c r="D265" s="80" t="s">
        <v>715</v>
      </c>
      <c r="E265" s="80" t="s">
        <v>716</v>
      </c>
      <c r="F265" s="80" t="s">
        <v>717</v>
      </c>
      <c r="G265" s="80" t="s">
        <v>718</v>
      </c>
      <c r="H265" s="80" t="s">
        <v>453</v>
      </c>
      <c r="I265" s="80" t="s">
        <v>131</v>
      </c>
      <c r="J265" s="80" t="s">
        <v>793</v>
      </c>
      <c r="K265" s="79" t="s">
        <v>58</v>
      </c>
      <c r="L265" s="79">
        <v>84111500</v>
      </c>
      <c r="M265" s="19">
        <v>6000000</v>
      </c>
      <c r="N265" s="79">
        <v>5</v>
      </c>
      <c r="O265" s="19">
        <v>30000000</v>
      </c>
      <c r="P265" s="79" t="s">
        <v>720</v>
      </c>
      <c r="Q265" s="79" t="s">
        <v>720</v>
      </c>
      <c r="R265" s="79" t="s">
        <v>721</v>
      </c>
      <c r="S265" s="79" t="s">
        <v>722</v>
      </c>
      <c r="T265" s="98" t="s">
        <v>721</v>
      </c>
      <c r="U265" s="16">
        <v>45488</v>
      </c>
      <c r="V265" s="65" t="s">
        <v>729</v>
      </c>
      <c r="W265" s="66" t="s">
        <v>63</v>
      </c>
      <c r="X265" s="67" t="s">
        <v>136</v>
      </c>
      <c r="Y265" s="68">
        <v>45490</v>
      </c>
      <c r="Z265" s="69" t="s">
        <v>905</v>
      </c>
      <c r="AA265" s="68">
        <v>45490</v>
      </c>
      <c r="AB265" s="70">
        <v>30000000</v>
      </c>
      <c r="AC265" s="71">
        <f t="shared" ref="AC265:AC328" si="20">O265-AB265</f>
        <v>0</v>
      </c>
      <c r="AD265" s="72">
        <v>1187</v>
      </c>
      <c r="AE265" s="16">
        <v>45498</v>
      </c>
      <c r="AF265" s="99">
        <v>30000000</v>
      </c>
      <c r="AG265" s="73">
        <f t="shared" ref="AG265:AG328" si="21">AB265-AF265</f>
        <v>0</v>
      </c>
      <c r="AH265" s="103">
        <v>3356</v>
      </c>
      <c r="AI265" s="104">
        <v>45504</v>
      </c>
      <c r="AJ265" s="21">
        <v>30000000</v>
      </c>
      <c r="AK265" s="17">
        <f t="shared" ref="AK265:AK328" si="22">AF265-AJ265</f>
        <v>0</v>
      </c>
      <c r="AL265" s="76">
        <v>0</v>
      </c>
      <c r="AM265" s="17">
        <f t="shared" ref="AM265:AM328" si="23">AJ265-AL265</f>
        <v>30000000</v>
      </c>
      <c r="AN265" s="17">
        <f t="shared" ref="AN265:AN328" si="24">O265-AJ265</f>
        <v>0</v>
      </c>
      <c r="AO265" s="19" t="s">
        <v>440</v>
      </c>
      <c r="AP265" s="79">
        <v>535</v>
      </c>
      <c r="AQ265" s="79" t="s">
        <v>906</v>
      </c>
      <c r="AR265" s="79"/>
    </row>
    <row r="266" spans="1:44" s="78" customFormat="1" ht="15.75" customHeight="1">
      <c r="A266" s="79">
        <v>64</v>
      </c>
      <c r="B266" s="97" t="s">
        <v>907</v>
      </c>
      <c r="C266" s="80" t="s">
        <v>714</v>
      </c>
      <c r="D266" s="80" t="s">
        <v>715</v>
      </c>
      <c r="E266" s="80" t="s">
        <v>716</v>
      </c>
      <c r="F266" s="80" t="s">
        <v>717</v>
      </c>
      <c r="G266" s="80" t="s">
        <v>718</v>
      </c>
      <c r="H266" s="80" t="s">
        <v>55</v>
      </c>
      <c r="I266" s="80" t="s">
        <v>131</v>
      </c>
      <c r="J266" s="80" t="s">
        <v>908</v>
      </c>
      <c r="K266" s="79" t="s">
        <v>58</v>
      </c>
      <c r="L266" s="79">
        <v>80121700</v>
      </c>
      <c r="M266" s="19">
        <v>10600000</v>
      </c>
      <c r="N266" s="79">
        <v>5</v>
      </c>
      <c r="O266" s="19">
        <v>53000000</v>
      </c>
      <c r="P266" s="79" t="s">
        <v>720</v>
      </c>
      <c r="Q266" s="79" t="s">
        <v>720</v>
      </c>
      <c r="R266" s="79" t="s">
        <v>721</v>
      </c>
      <c r="S266" s="79" t="s">
        <v>722</v>
      </c>
      <c r="T266" s="98" t="s">
        <v>721</v>
      </c>
      <c r="U266" s="16">
        <v>45495</v>
      </c>
      <c r="V266" s="65">
        <v>202412000060763</v>
      </c>
      <c r="W266" s="66" t="s">
        <v>63</v>
      </c>
      <c r="X266" s="67" t="s">
        <v>121</v>
      </c>
      <c r="Y266" s="68">
        <v>45496</v>
      </c>
      <c r="Z266" s="69" t="s">
        <v>909</v>
      </c>
      <c r="AA266" s="68">
        <v>45496</v>
      </c>
      <c r="AB266" s="70">
        <v>53000000</v>
      </c>
      <c r="AC266" s="71">
        <f t="shared" si="20"/>
        <v>0</v>
      </c>
      <c r="AD266" s="72">
        <v>1304</v>
      </c>
      <c r="AE266" s="16">
        <v>45503</v>
      </c>
      <c r="AF266" s="99">
        <v>53000000</v>
      </c>
      <c r="AG266" s="73">
        <f t="shared" si="21"/>
        <v>0</v>
      </c>
      <c r="AH266" s="103"/>
      <c r="AI266" s="104"/>
      <c r="AJ266" s="21"/>
      <c r="AK266" s="17">
        <f t="shared" si="22"/>
        <v>53000000</v>
      </c>
      <c r="AL266" s="76"/>
      <c r="AM266" s="17">
        <f t="shared" si="23"/>
        <v>0</v>
      </c>
      <c r="AN266" s="17">
        <f t="shared" si="24"/>
        <v>53000000</v>
      </c>
      <c r="AO266" s="19"/>
      <c r="AP266" s="79"/>
      <c r="AQ266" s="79"/>
      <c r="AR266" s="79"/>
    </row>
    <row r="267" spans="1:44" s="78" customFormat="1" ht="15.75" customHeight="1">
      <c r="A267" s="79">
        <v>65</v>
      </c>
      <c r="B267" s="97" t="s">
        <v>910</v>
      </c>
      <c r="C267" s="80" t="s">
        <v>714</v>
      </c>
      <c r="D267" s="80" t="s">
        <v>715</v>
      </c>
      <c r="E267" s="80" t="s">
        <v>716</v>
      </c>
      <c r="F267" s="80" t="s">
        <v>717</v>
      </c>
      <c r="G267" s="80" t="s">
        <v>718</v>
      </c>
      <c r="H267" s="80" t="s">
        <v>55</v>
      </c>
      <c r="I267" s="80" t="s">
        <v>131</v>
      </c>
      <c r="J267" s="80" t="s">
        <v>853</v>
      </c>
      <c r="K267" s="79" t="s">
        <v>58</v>
      </c>
      <c r="L267" s="79">
        <v>80121700</v>
      </c>
      <c r="M267" s="19">
        <v>4280000</v>
      </c>
      <c r="N267" s="79">
        <v>5</v>
      </c>
      <c r="O267" s="19">
        <v>21400000</v>
      </c>
      <c r="P267" s="79" t="s">
        <v>720</v>
      </c>
      <c r="Q267" s="79" t="s">
        <v>720</v>
      </c>
      <c r="R267" s="79" t="s">
        <v>721</v>
      </c>
      <c r="S267" s="79" t="s">
        <v>722</v>
      </c>
      <c r="T267" s="98" t="s">
        <v>721</v>
      </c>
      <c r="U267" s="16">
        <v>45488</v>
      </c>
      <c r="V267" s="65" t="s">
        <v>729</v>
      </c>
      <c r="W267" s="66" t="s">
        <v>63</v>
      </c>
      <c r="X267" s="67" t="s">
        <v>136</v>
      </c>
      <c r="Y267" s="68">
        <v>45490</v>
      </c>
      <c r="Z267" s="69" t="s">
        <v>911</v>
      </c>
      <c r="AA267" s="68">
        <v>45490</v>
      </c>
      <c r="AB267" s="70">
        <v>21114667</v>
      </c>
      <c r="AC267" s="71">
        <f t="shared" si="20"/>
        <v>285333</v>
      </c>
      <c r="AD267" s="72">
        <v>1188</v>
      </c>
      <c r="AE267" s="16">
        <v>45498</v>
      </c>
      <c r="AF267" s="99">
        <v>21114667</v>
      </c>
      <c r="AG267" s="73">
        <f t="shared" si="21"/>
        <v>0</v>
      </c>
      <c r="AH267" s="103"/>
      <c r="AI267" s="104"/>
      <c r="AJ267" s="21"/>
      <c r="AK267" s="17">
        <f t="shared" si="22"/>
        <v>21114667</v>
      </c>
      <c r="AL267" s="76"/>
      <c r="AM267" s="17">
        <f t="shared" si="23"/>
        <v>0</v>
      </c>
      <c r="AN267" s="17">
        <f t="shared" si="24"/>
        <v>21400000</v>
      </c>
      <c r="AO267" s="19"/>
      <c r="AP267" s="79"/>
      <c r="AQ267" s="79"/>
      <c r="AR267" s="79"/>
    </row>
    <row r="268" spans="1:44" s="78" customFormat="1" ht="15.75" customHeight="1">
      <c r="A268" s="79">
        <v>66</v>
      </c>
      <c r="B268" s="97" t="s">
        <v>912</v>
      </c>
      <c r="C268" s="80" t="s">
        <v>714</v>
      </c>
      <c r="D268" s="80" t="s">
        <v>715</v>
      </c>
      <c r="E268" s="80" t="s">
        <v>716</v>
      </c>
      <c r="F268" s="80" t="s">
        <v>717</v>
      </c>
      <c r="G268" s="80" t="s">
        <v>718</v>
      </c>
      <c r="H268" s="80" t="s">
        <v>453</v>
      </c>
      <c r="I268" s="80" t="s">
        <v>131</v>
      </c>
      <c r="J268" s="80" t="s">
        <v>913</v>
      </c>
      <c r="K268" s="79" t="s">
        <v>58</v>
      </c>
      <c r="L268" s="79">
        <v>80161500</v>
      </c>
      <c r="M268" s="19">
        <v>10500000</v>
      </c>
      <c r="N268" s="79">
        <v>3</v>
      </c>
      <c r="O268" s="19">
        <v>31500000</v>
      </c>
      <c r="P268" s="79" t="s">
        <v>720</v>
      </c>
      <c r="Q268" s="79" t="s">
        <v>720</v>
      </c>
      <c r="R268" s="79" t="s">
        <v>721</v>
      </c>
      <c r="S268" s="79" t="s">
        <v>722</v>
      </c>
      <c r="T268" s="98" t="s">
        <v>721</v>
      </c>
      <c r="U268" s="16">
        <v>45495</v>
      </c>
      <c r="V268" s="65">
        <v>202412000060763</v>
      </c>
      <c r="W268" s="66" t="s">
        <v>63</v>
      </c>
      <c r="X268" s="67" t="s">
        <v>121</v>
      </c>
      <c r="Y268" s="68">
        <v>45496</v>
      </c>
      <c r="Z268" s="69" t="s">
        <v>914</v>
      </c>
      <c r="AA268" s="68">
        <v>45496</v>
      </c>
      <c r="AB268" s="70">
        <v>31500000</v>
      </c>
      <c r="AC268" s="71">
        <f t="shared" si="20"/>
        <v>0</v>
      </c>
      <c r="AD268" s="72">
        <v>1190</v>
      </c>
      <c r="AE268" s="16">
        <v>45498</v>
      </c>
      <c r="AF268" s="99">
        <v>31500000</v>
      </c>
      <c r="AG268" s="73">
        <f t="shared" si="21"/>
        <v>0</v>
      </c>
      <c r="AH268" s="103"/>
      <c r="AI268" s="104"/>
      <c r="AJ268" s="21"/>
      <c r="AK268" s="17">
        <f t="shared" si="22"/>
        <v>31500000</v>
      </c>
      <c r="AL268" s="76"/>
      <c r="AM268" s="17">
        <f t="shared" si="23"/>
        <v>0</v>
      </c>
      <c r="AN268" s="17">
        <f t="shared" si="24"/>
        <v>31500000</v>
      </c>
      <c r="AO268" s="19"/>
      <c r="AP268" s="79"/>
      <c r="AQ268" s="79"/>
      <c r="AR268" s="79"/>
    </row>
    <row r="269" spans="1:44" s="78" customFormat="1" ht="15.75" customHeight="1">
      <c r="A269" s="79">
        <v>67</v>
      </c>
      <c r="B269" s="97" t="s">
        <v>915</v>
      </c>
      <c r="C269" s="80" t="s">
        <v>714</v>
      </c>
      <c r="D269" s="80" t="s">
        <v>715</v>
      </c>
      <c r="E269" s="80" t="s">
        <v>716</v>
      </c>
      <c r="F269" s="80" t="s">
        <v>717</v>
      </c>
      <c r="G269" s="80" t="s">
        <v>718</v>
      </c>
      <c r="H269" s="80" t="s">
        <v>110</v>
      </c>
      <c r="I269" s="80" t="s">
        <v>131</v>
      </c>
      <c r="J269" s="80" t="s">
        <v>819</v>
      </c>
      <c r="K269" s="79" t="s">
        <v>58</v>
      </c>
      <c r="L269" s="79">
        <v>80161504</v>
      </c>
      <c r="M269" s="19">
        <v>3500000</v>
      </c>
      <c r="N269" s="79">
        <v>5</v>
      </c>
      <c r="O269" s="19">
        <v>17500000</v>
      </c>
      <c r="P269" s="79" t="s">
        <v>720</v>
      </c>
      <c r="Q269" s="79" t="s">
        <v>720</v>
      </c>
      <c r="R269" s="79" t="s">
        <v>721</v>
      </c>
      <c r="S269" s="79" t="s">
        <v>722</v>
      </c>
      <c r="T269" s="98" t="s">
        <v>721</v>
      </c>
      <c r="U269" s="16">
        <v>45488</v>
      </c>
      <c r="V269" s="65" t="s">
        <v>729</v>
      </c>
      <c r="W269" s="66" t="s">
        <v>63</v>
      </c>
      <c r="X269" s="67" t="s">
        <v>136</v>
      </c>
      <c r="Y269" s="68">
        <v>45490</v>
      </c>
      <c r="Z269" s="69" t="s">
        <v>916</v>
      </c>
      <c r="AA269" s="68">
        <v>45490</v>
      </c>
      <c r="AB269" s="70">
        <v>16916667</v>
      </c>
      <c r="AC269" s="71">
        <f t="shared" si="20"/>
        <v>583333</v>
      </c>
      <c r="AD269" s="72">
        <v>1163</v>
      </c>
      <c r="AE269" s="16">
        <v>45498</v>
      </c>
      <c r="AF269" s="99">
        <v>16916667</v>
      </c>
      <c r="AG269" s="73">
        <f t="shared" si="21"/>
        <v>0</v>
      </c>
      <c r="AH269" s="103"/>
      <c r="AI269" s="104"/>
      <c r="AJ269" s="21"/>
      <c r="AK269" s="17">
        <f t="shared" si="22"/>
        <v>16916667</v>
      </c>
      <c r="AL269" s="76"/>
      <c r="AM269" s="17">
        <f t="shared" si="23"/>
        <v>0</v>
      </c>
      <c r="AN269" s="17">
        <f t="shared" si="24"/>
        <v>17500000</v>
      </c>
      <c r="AO269" s="19"/>
      <c r="AP269" s="79"/>
      <c r="AQ269" s="79"/>
      <c r="AR269" s="79"/>
    </row>
    <row r="270" spans="1:44" s="78" customFormat="1" ht="15.75" customHeight="1">
      <c r="A270" s="79">
        <v>68</v>
      </c>
      <c r="B270" s="97" t="s">
        <v>917</v>
      </c>
      <c r="C270" s="80" t="s">
        <v>714</v>
      </c>
      <c r="D270" s="80" t="s">
        <v>715</v>
      </c>
      <c r="E270" s="80" t="s">
        <v>716</v>
      </c>
      <c r="F270" s="80" t="s">
        <v>717</v>
      </c>
      <c r="G270" s="80" t="s">
        <v>718</v>
      </c>
      <c r="H270" s="80" t="s">
        <v>110</v>
      </c>
      <c r="I270" s="80" t="s">
        <v>131</v>
      </c>
      <c r="J270" s="80" t="s">
        <v>819</v>
      </c>
      <c r="K270" s="79" t="s">
        <v>58</v>
      </c>
      <c r="L270" s="79">
        <v>80161504</v>
      </c>
      <c r="M270" s="19">
        <v>3530000</v>
      </c>
      <c r="N270" s="79">
        <v>5</v>
      </c>
      <c r="O270" s="19">
        <v>17650000</v>
      </c>
      <c r="P270" s="79" t="s">
        <v>60</v>
      </c>
      <c r="Q270" s="79" t="s">
        <v>60</v>
      </c>
      <c r="R270" s="79" t="s">
        <v>721</v>
      </c>
      <c r="S270" s="79" t="s">
        <v>722</v>
      </c>
      <c r="T270" s="98" t="s">
        <v>721</v>
      </c>
      <c r="U270" s="16">
        <v>45490</v>
      </c>
      <c r="V270" s="65">
        <v>202412000058783</v>
      </c>
      <c r="W270" s="66" t="s">
        <v>63</v>
      </c>
      <c r="X270" s="67" t="s">
        <v>136</v>
      </c>
      <c r="Y270" s="68">
        <v>45491</v>
      </c>
      <c r="Z270" s="69" t="s">
        <v>918</v>
      </c>
      <c r="AA270" s="68">
        <v>45491</v>
      </c>
      <c r="AB270" s="70">
        <v>17061667</v>
      </c>
      <c r="AC270" s="71">
        <f t="shared" si="20"/>
        <v>588333</v>
      </c>
      <c r="AD270" s="72">
        <v>1250</v>
      </c>
      <c r="AE270" s="16">
        <v>45501</v>
      </c>
      <c r="AF270" s="99">
        <v>17061667</v>
      </c>
      <c r="AG270" s="73">
        <f t="shared" si="21"/>
        <v>0</v>
      </c>
      <c r="AH270" s="103"/>
      <c r="AI270" s="104"/>
      <c r="AJ270" s="21"/>
      <c r="AK270" s="17">
        <f t="shared" si="22"/>
        <v>17061667</v>
      </c>
      <c r="AL270" s="76"/>
      <c r="AM270" s="17">
        <f t="shared" si="23"/>
        <v>0</v>
      </c>
      <c r="AN270" s="17">
        <f t="shared" si="24"/>
        <v>17650000</v>
      </c>
      <c r="AO270" s="19"/>
      <c r="AP270" s="79"/>
      <c r="AQ270" s="79"/>
      <c r="AR270" s="79"/>
    </row>
    <row r="271" spans="1:44" s="78" customFormat="1" ht="15.75" customHeight="1">
      <c r="A271" s="79">
        <v>69</v>
      </c>
      <c r="B271" s="97" t="s">
        <v>919</v>
      </c>
      <c r="C271" s="80" t="s">
        <v>714</v>
      </c>
      <c r="D271" s="80" t="s">
        <v>715</v>
      </c>
      <c r="E271" s="80" t="s">
        <v>716</v>
      </c>
      <c r="F271" s="80" t="s">
        <v>717</v>
      </c>
      <c r="G271" s="80" t="s">
        <v>718</v>
      </c>
      <c r="H271" s="80" t="s">
        <v>446</v>
      </c>
      <c r="I271" s="80" t="s">
        <v>131</v>
      </c>
      <c r="J271" s="80" t="s">
        <v>920</v>
      </c>
      <c r="K271" s="79" t="s">
        <v>64</v>
      </c>
      <c r="L271" s="79" t="s">
        <v>121</v>
      </c>
      <c r="M271" s="19">
        <v>0</v>
      </c>
      <c r="N271" s="79">
        <v>0</v>
      </c>
      <c r="O271" s="19">
        <v>0</v>
      </c>
      <c r="P271" s="79" t="s">
        <v>133</v>
      </c>
      <c r="Q271" s="79" t="s">
        <v>133</v>
      </c>
      <c r="R271" s="79" t="s">
        <v>721</v>
      </c>
      <c r="S271" s="79" t="s">
        <v>722</v>
      </c>
      <c r="T271" s="98" t="s">
        <v>721</v>
      </c>
      <c r="U271" s="16"/>
      <c r="V271" s="65"/>
      <c r="W271" s="66"/>
      <c r="X271" s="67"/>
      <c r="Y271" s="68"/>
      <c r="Z271" s="69"/>
      <c r="AA271" s="68"/>
      <c r="AB271" s="70"/>
      <c r="AC271" s="71">
        <f t="shared" si="20"/>
        <v>0</v>
      </c>
      <c r="AD271" s="72"/>
      <c r="AE271" s="16"/>
      <c r="AF271" s="99"/>
      <c r="AG271" s="73">
        <f t="shared" si="21"/>
        <v>0</v>
      </c>
      <c r="AH271" s="103"/>
      <c r="AI271" s="104"/>
      <c r="AJ271" s="21"/>
      <c r="AK271" s="17">
        <f t="shared" si="22"/>
        <v>0</v>
      </c>
      <c r="AL271" s="76"/>
      <c r="AM271" s="17">
        <f t="shared" si="23"/>
        <v>0</v>
      </c>
      <c r="AN271" s="17">
        <f t="shared" si="24"/>
        <v>0</v>
      </c>
      <c r="AO271" s="19"/>
      <c r="AP271" s="79"/>
      <c r="AQ271" s="79"/>
      <c r="AR271" s="79"/>
    </row>
    <row r="272" spans="1:44" s="78" customFormat="1" ht="15.75" customHeight="1">
      <c r="A272" s="79">
        <v>70</v>
      </c>
      <c r="B272" s="97" t="s">
        <v>921</v>
      </c>
      <c r="C272" s="80" t="s">
        <v>714</v>
      </c>
      <c r="D272" s="80" t="s">
        <v>715</v>
      </c>
      <c r="E272" s="80" t="s">
        <v>716</v>
      </c>
      <c r="F272" s="80" t="s">
        <v>725</v>
      </c>
      <c r="G272" s="80" t="s">
        <v>718</v>
      </c>
      <c r="H272" s="80" t="s">
        <v>110</v>
      </c>
      <c r="I272" s="80" t="s">
        <v>131</v>
      </c>
      <c r="J272" s="80" t="s">
        <v>728</v>
      </c>
      <c r="K272" s="79" t="s">
        <v>58</v>
      </c>
      <c r="L272" s="79">
        <v>93141500</v>
      </c>
      <c r="M272" s="19">
        <v>5230000</v>
      </c>
      <c r="N272" s="79">
        <v>5</v>
      </c>
      <c r="O272" s="19">
        <v>26150000</v>
      </c>
      <c r="P272" s="79" t="s">
        <v>720</v>
      </c>
      <c r="Q272" s="79" t="s">
        <v>720</v>
      </c>
      <c r="R272" s="79" t="s">
        <v>721</v>
      </c>
      <c r="S272" s="79" t="s">
        <v>722</v>
      </c>
      <c r="T272" s="98" t="s">
        <v>721</v>
      </c>
      <c r="U272" s="16">
        <v>45495</v>
      </c>
      <c r="V272" s="65">
        <v>202412000060763</v>
      </c>
      <c r="W272" s="66" t="s">
        <v>63</v>
      </c>
      <c r="X272" s="67" t="s">
        <v>121</v>
      </c>
      <c r="Y272" s="68">
        <v>45496</v>
      </c>
      <c r="Z272" s="69" t="s">
        <v>922</v>
      </c>
      <c r="AA272" s="68">
        <v>45496</v>
      </c>
      <c r="AB272" s="70">
        <v>26150000</v>
      </c>
      <c r="AC272" s="71">
        <f t="shared" si="20"/>
        <v>0</v>
      </c>
      <c r="AD272" s="72">
        <v>1224</v>
      </c>
      <c r="AE272" s="16">
        <v>45499</v>
      </c>
      <c r="AF272" s="99">
        <v>26150000</v>
      </c>
      <c r="AG272" s="73">
        <f t="shared" si="21"/>
        <v>0</v>
      </c>
      <c r="AH272" s="103"/>
      <c r="AI272" s="104"/>
      <c r="AJ272" s="21"/>
      <c r="AK272" s="17">
        <f t="shared" si="22"/>
        <v>26150000</v>
      </c>
      <c r="AL272" s="76"/>
      <c r="AM272" s="17">
        <f t="shared" si="23"/>
        <v>0</v>
      </c>
      <c r="AN272" s="17">
        <f t="shared" si="24"/>
        <v>26150000</v>
      </c>
      <c r="AO272" s="19"/>
      <c r="AP272" s="79"/>
      <c r="AQ272" s="79"/>
      <c r="AR272" s="79"/>
    </row>
    <row r="273" spans="1:44" s="78" customFormat="1" ht="15.75" customHeight="1">
      <c r="A273" s="79">
        <v>71</v>
      </c>
      <c r="B273" s="97" t="s">
        <v>923</v>
      </c>
      <c r="C273" s="80" t="s">
        <v>714</v>
      </c>
      <c r="D273" s="80" t="s">
        <v>715</v>
      </c>
      <c r="E273" s="80" t="s">
        <v>716</v>
      </c>
      <c r="F273" s="80" t="s">
        <v>717</v>
      </c>
      <c r="G273" s="80" t="s">
        <v>718</v>
      </c>
      <c r="H273" s="80" t="s">
        <v>815</v>
      </c>
      <c r="I273" s="80" t="s">
        <v>131</v>
      </c>
      <c r="J273" s="80" t="s">
        <v>924</v>
      </c>
      <c r="K273" s="79" t="s">
        <v>58</v>
      </c>
      <c r="L273" s="79">
        <v>80161500</v>
      </c>
      <c r="M273" s="19">
        <v>10000000</v>
      </c>
      <c r="N273" s="79">
        <v>5</v>
      </c>
      <c r="O273" s="19">
        <v>50000000</v>
      </c>
      <c r="P273" s="79" t="s">
        <v>720</v>
      </c>
      <c r="Q273" s="79" t="s">
        <v>720</v>
      </c>
      <c r="R273" s="79" t="s">
        <v>721</v>
      </c>
      <c r="S273" s="79" t="s">
        <v>722</v>
      </c>
      <c r="T273" s="98" t="s">
        <v>721</v>
      </c>
      <c r="U273" s="16">
        <v>45488</v>
      </c>
      <c r="V273" s="65" t="s">
        <v>729</v>
      </c>
      <c r="W273" s="66" t="s">
        <v>63</v>
      </c>
      <c r="X273" s="67" t="s">
        <v>136</v>
      </c>
      <c r="Y273" s="68">
        <v>45490</v>
      </c>
      <c r="Z273" s="69" t="s">
        <v>925</v>
      </c>
      <c r="AA273" s="68">
        <v>45503</v>
      </c>
      <c r="AB273" s="70">
        <v>50000000</v>
      </c>
      <c r="AC273" s="71">
        <f t="shared" si="20"/>
        <v>0</v>
      </c>
      <c r="AD273" s="72">
        <v>1318</v>
      </c>
      <c r="AE273" s="16">
        <v>45504</v>
      </c>
      <c r="AF273" s="99">
        <v>50000000</v>
      </c>
      <c r="AG273" s="73">
        <f t="shared" si="21"/>
        <v>0</v>
      </c>
      <c r="AH273" s="103"/>
      <c r="AI273" s="104"/>
      <c r="AJ273" s="21"/>
      <c r="AK273" s="17">
        <f t="shared" si="22"/>
        <v>50000000</v>
      </c>
      <c r="AL273" s="76"/>
      <c r="AM273" s="17">
        <f t="shared" si="23"/>
        <v>0</v>
      </c>
      <c r="AN273" s="17">
        <f t="shared" si="24"/>
        <v>50000000</v>
      </c>
      <c r="AO273" s="19"/>
      <c r="AP273" s="79"/>
      <c r="AQ273" s="79"/>
      <c r="AR273" s="79" t="s">
        <v>926</v>
      </c>
    </row>
    <row r="274" spans="1:44" s="78" customFormat="1" ht="15.75" customHeight="1">
      <c r="A274" s="79">
        <v>72</v>
      </c>
      <c r="B274" s="97" t="s">
        <v>927</v>
      </c>
      <c r="C274" s="80" t="s">
        <v>714</v>
      </c>
      <c r="D274" s="80" t="s">
        <v>715</v>
      </c>
      <c r="E274" s="80" t="s">
        <v>716</v>
      </c>
      <c r="F274" s="80" t="s">
        <v>744</v>
      </c>
      <c r="G274" s="80" t="s">
        <v>718</v>
      </c>
      <c r="H274" s="80" t="s">
        <v>815</v>
      </c>
      <c r="I274" s="80" t="s">
        <v>131</v>
      </c>
      <c r="J274" s="80" t="s">
        <v>805</v>
      </c>
      <c r="K274" s="79" t="s">
        <v>58</v>
      </c>
      <c r="L274" s="79">
        <v>81101500</v>
      </c>
      <c r="M274" s="19">
        <v>5510000</v>
      </c>
      <c r="N274" s="79">
        <v>5</v>
      </c>
      <c r="O274" s="19">
        <v>27550000</v>
      </c>
      <c r="P274" s="79" t="s">
        <v>60</v>
      </c>
      <c r="Q274" s="79" t="s">
        <v>60</v>
      </c>
      <c r="R274" s="79" t="s">
        <v>721</v>
      </c>
      <c r="S274" s="79" t="s">
        <v>722</v>
      </c>
      <c r="T274" s="98" t="s">
        <v>721</v>
      </c>
      <c r="U274" s="16">
        <v>45495</v>
      </c>
      <c r="V274" s="65">
        <v>202412000060763</v>
      </c>
      <c r="W274" s="66" t="s">
        <v>63</v>
      </c>
      <c r="X274" s="67" t="s">
        <v>121</v>
      </c>
      <c r="Y274" s="68">
        <v>45496</v>
      </c>
      <c r="Z274" s="69" t="s">
        <v>928</v>
      </c>
      <c r="AA274" s="68">
        <v>45496</v>
      </c>
      <c r="AB274" s="70">
        <v>27550000</v>
      </c>
      <c r="AC274" s="71">
        <f t="shared" si="20"/>
        <v>0</v>
      </c>
      <c r="AD274" s="72">
        <v>1210</v>
      </c>
      <c r="AE274" s="16">
        <v>45499</v>
      </c>
      <c r="AF274" s="99">
        <v>27550000</v>
      </c>
      <c r="AG274" s="73">
        <f t="shared" si="21"/>
        <v>0</v>
      </c>
      <c r="AH274" s="103"/>
      <c r="AI274" s="104"/>
      <c r="AJ274" s="21"/>
      <c r="AK274" s="17">
        <f t="shared" si="22"/>
        <v>27550000</v>
      </c>
      <c r="AL274" s="76"/>
      <c r="AM274" s="17">
        <f t="shared" si="23"/>
        <v>0</v>
      </c>
      <c r="AN274" s="17">
        <f t="shared" si="24"/>
        <v>27550000</v>
      </c>
      <c r="AO274" s="19"/>
      <c r="AP274" s="79"/>
      <c r="AQ274" s="79"/>
      <c r="AR274" s="79"/>
    </row>
    <row r="275" spans="1:44" s="78" customFormat="1" ht="15.75" customHeight="1">
      <c r="A275" s="79">
        <v>73</v>
      </c>
      <c r="B275" s="97" t="s">
        <v>929</v>
      </c>
      <c r="C275" s="80" t="s">
        <v>714</v>
      </c>
      <c r="D275" s="80" t="s">
        <v>715</v>
      </c>
      <c r="E275" s="80" t="s">
        <v>716</v>
      </c>
      <c r="F275" s="80" t="s">
        <v>717</v>
      </c>
      <c r="G275" s="80" t="s">
        <v>718</v>
      </c>
      <c r="H275" s="80" t="s">
        <v>55</v>
      </c>
      <c r="I275" s="80" t="s">
        <v>131</v>
      </c>
      <c r="J275" s="80" t="s">
        <v>719</v>
      </c>
      <c r="K275" s="79" t="s">
        <v>58</v>
      </c>
      <c r="L275" s="79">
        <v>80121703</v>
      </c>
      <c r="M275" s="19">
        <v>5500000</v>
      </c>
      <c r="N275" s="79">
        <v>5</v>
      </c>
      <c r="O275" s="19">
        <v>27500000</v>
      </c>
      <c r="P275" s="79" t="s">
        <v>720</v>
      </c>
      <c r="Q275" s="79" t="s">
        <v>720</v>
      </c>
      <c r="R275" s="79" t="s">
        <v>721</v>
      </c>
      <c r="S275" s="79" t="s">
        <v>722</v>
      </c>
      <c r="T275" s="98" t="s">
        <v>721</v>
      </c>
      <c r="U275" s="16">
        <v>45490</v>
      </c>
      <c r="V275" s="65">
        <v>202412000058783</v>
      </c>
      <c r="W275" s="66" t="s">
        <v>63</v>
      </c>
      <c r="X275" s="67" t="s">
        <v>136</v>
      </c>
      <c r="Y275" s="68">
        <v>45491</v>
      </c>
      <c r="Z275" s="69" t="s">
        <v>930</v>
      </c>
      <c r="AA275" s="68">
        <v>45491</v>
      </c>
      <c r="AB275" s="70">
        <v>26583333</v>
      </c>
      <c r="AC275" s="71">
        <f t="shared" si="20"/>
        <v>916667</v>
      </c>
      <c r="AD275" s="72">
        <v>1251</v>
      </c>
      <c r="AE275" s="16">
        <v>45501</v>
      </c>
      <c r="AF275" s="99">
        <v>26583333</v>
      </c>
      <c r="AG275" s="73">
        <f t="shared" si="21"/>
        <v>0</v>
      </c>
      <c r="AH275" s="103"/>
      <c r="AI275" s="104"/>
      <c r="AJ275" s="21"/>
      <c r="AK275" s="17">
        <f t="shared" si="22"/>
        <v>26583333</v>
      </c>
      <c r="AL275" s="76"/>
      <c r="AM275" s="17">
        <f t="shared" si="23"/>
        <v>0</v>
      </c>
      <c r="AN275" s="17">
        <f t="shared" si="24"/>
        <v>27500000</v>
      </c>
      <c r="AO275" s="19"/>
      <c r="AP275" s="79"/>
      <c r="AQ275" s="79"/>
      <c r="AR275" s="79"/>
    </row>
    <row r="276" spans="1:44" s="78" customFormat="1" ht="15.75" customHeight="1">
      <c r="A276" s="79">
        <v>74</v>
      </c>
      <c r="B276" s="97" t="s">
        <v>931</v>
      </c>
      <c r="C276" s="80" t="s">
        <v>714</v>
      </c>
      <c r="D276" s="80" t="s">
        <v>715</v>
      </c>
      <c r="E276" s="80" t="s">
        <v>716</v>
      </c>
      <c r="F276" s="80" t="s">
        <v>717</v>
      </c>
      <c r="G276" s="80" t="s">
        <v>718</v>
      </c>
      <c r="H276" s="80" t="s">
        <v>55</v>
      </c>
      <c r="I276" s="80" t="s">
        <v>131</v>
      </c>
      <c r="J276" s="80" t="s">
        <v>719</v>
      </c>
      <c r="K276" s="79" t="s">
        <v>58</v>
      </c>
      <c r="L276" s="79">
        <v>80121700</v>
      </c>
      <c r="M276" s="19">
        <v>6000000</v>
      </c>
      <c r="N276" s="79">
        <v>5</v>
      </c>
      <c r="O276" s="19">
        <v>30000000</v>
      </c>
      <c r="P276" s="79" t="s">
        <v>720</v>
      </c>
      <c r="Q276" s="79" t="s">
        <v>720</v>
      </c>
      <c r="R276" s="79" t="s">
        <v>721</v>
      </c>
      <c r="S276" s="79" t="s">
        <v>722</v>
      </c>
      <c r="T276" s="98" t="s">
        <v>721</v>
      </c>
      <c r="U276" s="16">
        <v>45495</v>
      </c>
      <c r="V276" s="65">
        <v>202412000060763</v>
      </c>
      <c r="W276" s="66" t="s">
        <v>63</v>
      </c>
      <c r="X276" s="67" t="s">
        <v>121</v>
      </c>
      <c r="Y276" s="68">
        <v>45496</v>
      </c>
      <c r="Z276" s="69" t="s">
        <v>932</v>
      </c>
      <c r="AA276" s="68">
        <v>45496</v>
      </c>
      <c r="AB276" s="70">
        <v>30000000</v>
      </c>
      <c r="AC276" s="71">
        <f t="shared" si="20"/>
        <v>0</v>
      </c>
      <c r="AD276" s="72">
        <v>1191</v>
      </c>
      <c r="AE276" s="16">
        <v>45498</v>
      </c>
      <c r="AF276" s="99">
        <v>30000000</v>
      </c>
      <c r="AG276" s="73">
        <f t="shared" si="21"/>
        <v>0</v>
      </c>
      <c r="AH276" s="103"/>
      <c r="AI276" s="104"/>
      <c r="AJ276" s="21"/>
      <c r="AK276" s="17">
        <f t="shared" si="22"/>
        <v>30000000</v>
      </c>
      <c r="AL276" s="76"/>
      <c r="AM276" s="17">
        <f t="shared" si="23"/>
        <v>0</v>
      </c>
      <c r="AN276" s="17">
        <f t="shared" si="24"/>
        <v>30000000</v>
      </c>
      <c r="AO276" s="19"/>
      <c r="AP276" s="79"/>
      <c r="AQ276" s="79"/>
      <c r="AR276" s="79"/>
    </row>
    <row r="277" spans="1:44" s="78" customFormat="1" ht="15.75" customHeight="1">
      <c r="A277" s="79">
        <v>75</v>
      </c>
      <c r="B277" s="97" t="s">
        <v>933</v>
      </c>
      <c r="C277" s="80" t="s">
        <v>714</v>
      </c>
      <c r="D277" s="80" t="s">
        <v>715</v>
      </c>
      <c r="E277" s="80" t="s">
        <v>716</v>
      </c>
      <c r="F277" s="80" t="s">
        <v>717</v>
      </c>
      <c r="G277" s="80" t="s">
        <v>718</v>
      </c>
      <c r="H277" s="80" t="s">
        <v>110</v>
      </c>
      <c r="I277" s="80" t="s">
        <v>131</v>
      </c>
      <c r="J277" s="80" t="s">
        <v>819</v>
      </c>
      <c r="K277" s="79" t="s">
        <v>58</v>
      </c>
      <c r="L277" s="79">
        <v>80161504</v>
      </c>
      <c r="M277" s="19">
        <v>3500000</v>
      </c>
      <c r="N277" s="79">
        <v>5</v>
      </c>
      <c r="O277" s="19">
        <v>17500000</v>
      </c>
      <c r="P277" s="79" t="s">
        <v>60</v>
      </c>
      <c r="Q277" s="79" t="s">
        <v>60</v>
      </c>
      <c r="R277" s="79" t="s">
        <v>721</v>
      </c>
      <c r="S277" s="79" t="s">
        <v>722</v>
      </c>
      <c r="T277" s="98" t="s">
        <v>721</v>
      </c>
      <c r="U277" s="16">
        <v>45490</v>
      </c>
      <c r="V277" s="65">
        <v>202412000058783</v>
      </c>
      <c r="W277" s="66" t="s">
        <v>63</v>
      </c>
      <c r="X277" s="67" t="s">
        <v>136</v>
      </c>
      <c r="Y277" s="68">
        <v>45491</v>
      </c>
      <c r="Z277" s="69" t="s">
        <v>934</v>
      </c>
      <c r="AA277" s="68">
        <v>45491</v>
      </c>
      <c r="AB277" s="70">
        <v>16683333</v>
      </c>
      <c r="AC277" s="71">
        <f t="shared" si="20"/>
        <v>816667</v>
      </c>
      <c r="AD277" s="72">
        <v>1252</v>
      </c>
      <c r="AE277" s="16">
        <v>45501</v>
      </c>
      <c r="AF277" s="99">
        <v>16683333</v>
      </c>
      <c r="AG277" s="73">
        <f t="shared" si="21"/>
        <v>0</v>
      </c>
      <c r="AH277" s="103"/>
      <c r="AI277" s="104"/>
      <c r="AJ277" s="21"/>
      <c r="AK277" s="17">
        <f t="shared" si="22"/>
        <v>16683333</v>
      </c>
      <c r="AL277" s="76"/>
      <c r="AM277" s="17">
        <f t="shared" si="23"/>
        <v>0</v>
      </c>
      <c r="AN277" s="17">
        <f t="shared" si="24"/>
        <v>17500000</v>
      </c>
      <c r="AO277" s="19"/>
      <c r="AP277" s="79"/>
      <c r="AQ277" s="79"/>
      <c r="AR277" s="79"/>
    </row>
    <row r="278" spans="1:44" s="78" customFormat="1" ht="15.75" customHeight="1">
      <c r="A278" s="79">
        <v>76</v>
      </c>
      <c r="B278" s="97" t="s">
        <v>935</v>
      </c>
      <c r="C278" s="80" t="s">
        <v>714</v>
      </c>
      <c r="D278" s="80" t="s">
        <v>715</v>
      </c>
      <c r="E278" s="80" t="s">
        <v>716</v>
      </c>
      <c r="F278" s="80" t="s">
        <v>717</v>
      </c>
      <c r="G278" s="80" t="s">
        <v>718</v>
      </c>
      <c r="H278" s="80" t="s">
        <v>110</v>
      </c>
      <c r="I278" s="80" t="s">
        <v>131</v>
      </c>
      <c r="J278" s="80" t="s">
        <v>728</v>
      </c>
      <c r="K278" s="79" t="s">
        <v>58</v>
      </c>
      <c r="L278" s="79">
        <v>93141506</v>
      </c>
      <c r="M278" s="19">
        <v>5500000</v>
      </c>
      <c r="N278" s="79">
        <v>5</v>
      </c>
      <c r="O278" s="19">
        <v>27500000</v>
      </c>
      <c r="P278" s="79" t="s">
        <v>720</v>
      </c>
      <c r="Q278" s="79" t="s">
        <v>720</v>
      </c>
      <c r="R278" s="79" t="s">
        <v>721</v>
      </c>
      <c r="S278" s="79" t="s">
        <v>722</v>
      </c>
      <c r="T278" s="98" t="s">
        <v>721</v>
      </c>
      <c r="U278" s="16">
        <v>45488</v>
      </c>
      <c r="V278" s="65" t="s">
        <v>729</v>
      </c>
      <c r="W278" s="66" t="s">
        <v>63</v>
      </c>
      <c r="X278" s="67" t="s">
        <v>136</v>
      </c>
      <c r="Y278" s="68">
        <v>45490</v>
      </c>
      <c r="Z278" s="69" t="s">
        <v>936</v>
      </c>
      <c r="AA278" s="68">
        <v>45490</v>
      </c>
      <c r="AB278" s="70">
        <v>27500000</v>
      </c>
      <c r="AC278" s="71">
        <f t="shared" si="20"/>
        <v>0</v>
      </c>
      <c r="AD278" s="72">
        <v>1219</v>
      </c>
      <c r="AE278" s="16">
        <v>45499</v>
      </c>
      <c r="AF278" s="99">
        <v>27500000</v>
      </c>
      <c r="AG278" s="73">
        <f t="shared" si="21"/>
        <v>0</v>
      </c>
      <c r="AH278" s="103"/>
      <c r="AI278" s="104"/>
      <c r="AJ278" s="21"/>
      <c r="AK278" s="17">
        <f t="shared" si="22"/>
        <v>27500000</v>
      </c>
      <c r="AL278" s="76"/>
      <c r="AM278" s="17">
        <f t="shared" si="23"/>
        <v>0</v>
      </c>
      <c r="AN278" s="17">
        <f t="shared" si="24"/>
        <v>27500000</v>
      </c>
      <c r="AO278" s="19"/>
      <c r="AP278" s="79"/>
      <c r="AQ278" s="79"/>
      <c r="AR278" s="79"/>
    </row>
    <row r="279" spans="1:44" s="78" customFormat="1" ht="15.75" customHeight="1">
      <c r="A279" s="79">
        <v>77</v>
      </c>
      <c r="B279" s="97" t="s">
        <v>937</v>
      </c>
      <c r="C279" s="80" t="s">
        <v>714</v>
      </c>
      <c r="D279" s="80" t="s">
        <v>715</v>
      </c>
      <c r="E279" s="80" t="s">
        <v>716</v>
      </c>
      <c r="F279" s="80" t="s">
        <v>717</v>
      </c>
      <c r="G279" s="80" t="s">
        <v>718</v>
      </c>
      <c r="H279" s="80" t="s">
        <v>815</v>
      </c>
      <c r="I279" s="80" t="s">
        <v>131</v>
      </c>
      <c r="J279" s="80" t="s">
        <v>728</v>
      </c>
      <c r="K279" s="79" t="s">
        <v>58</v>
      </c>
      <c r="L279" s="79">
        <v>81101508</v>
      </c>
      <c r="M279" s="19">
        <v>5500000</v>
      </c>
      <c r="N279" s="79">
        <v>5</v>
      </c>
      <c r="O279" s="19">
        <v>27500000</v>
      </c>
      <c r="P279" s="79" t="s">
        <v>720</v>
      </c>
      <c r="Q279" s="79" t="s">
        <v>720</v>
      </c>
      <c r="R279" s="79" t="s">
        <v>721</v>
      </c>
      <c r="S279" s="79" t="s">
        <v>722</v>
      </c>
      <c r="T279" s="98" t="s">
        <v>721</v>
      </c>
      <c r="U279" s="16">
        <v>45495</v>
      </c>
      <c r="V279" s="65">
        <v>202412000060763</v>
      </c>
      <c r="W279" s="66" t="s">
        <v>63</v>
      </c>
      <c r="X279" s="67" t="s">
        <v>121</v>
      </c>
      <c r="Y279" s="68">
        <v>45496</v>
      </c>
      <c r="Z279" s="69" t="s">
        <v>938</v>
      </c>
      <c r="AA279" s="68">
        <v>45496</v>
      </c>
      <c r="AB279" s="70">
        <v>27500000</v>
      </c>
      <c r="AC279" s="71">
        <f t="shared" si="20"/>
        <v>0</v>
      </c>
      <c r="AD279" s="72">
        <v>1225</v>
      </c>
      <c r="AE279" s="16">
        <v>45499</v>
      </c>
      <c r="AF279" s="99">
        <v>27500000</v>
      </c>
      <c r="AG279" s="73">
        <f t="shared" si="21"/>
        <v>0</v>
      </c>
      <c r="AH279" s="103"/>
      <c r="AI279" s="104"/>
      <c r="AJ279" s="21"/>
      <c r="AK279" s="17">
        <f t="shared" si="22"/>
        <v>27500000</v>
      </c>
      <c r="AL279" s="76"/>
      <c r="AM279" s="17">
        <f t="shared" si="23"/>
        <v>0</v>
      </c>
      <c r="AN279" s="17">
        <f t="shared" si="24"/>
        <v>27500000</v>
      </c>
      <c r="AO279" s="19"/>
      <c r="AP279" s="79"/>
      <c r="AQ279" s="79"/>
      <c r="AR279" s="79"/>
    </row>
    <row r="280" spans="1:44" s="78" customFormat="1" ht="15.75" customHeight="1">
      <c r="A280" s="79">
        <v>78</v>
      </c>
      <c r="B280" s="97" t="s">
        <v>939</v>
      </c>
      <c r="C280" s="80" t="s">
        <v>714</v>
      </c>
      <c r="D280" s="80" t="s">
        <v>715</v>
      </c>
      <c r="E280" s="80" t="s">
        <v>716</v>
      </c>
      <c r="F280" s="80" t="s">
        <v>717</v>
      </c>
      <c r="G280" s="80" t="s">
        <v>718</v>
      </c>
      <c r="H280" s="80" t="s">
        <v>453</v>
      </c>
      <c r="I280" s="80" t="s">
        <v>131</v>
      </c>
      <c r="J280" s="80" t="s">
        <v>793</v>
      </c>
      <c r="K280" s="79" t="s">
        <v>58</v>
      </c>
      <c r="L280" s="79">
        <v>84111500</v>
      </c>
      <c r="M280" s="19">
        <v>7770000</v>
      </c>
      <c r="N280" s="79">
        <v>5</v>
      </c>
      <c r="O280" s="19">
        <v>38850000</v>
      </c>
      <c r="P280" s="79" t="s">
        <v>60</v>
      </c>
      <c r="Q280" s="79" t="s">
        <v>60</v>
      </c>
      <c r="R280" s="79" t="s">
        <v>721</v>
      </c>
      <c r="S280" s="79" t="s">
        <v>722</v>
      </c>
      <c r="T280" s="98" t="s">
        <v>721</v>
      </c>
      <c r="U280" s="16">
        <v>45490</v>
      </c>
      <c r="V280" s="65">
        <v>202412000058783</v>
      </c>
      <c r="W280" s="66" t="s">
        <v>63</v>
      </c>
      <c r="X280" s="67" t="s">
        <v>136</v>
      </c>
      <c r="Y280" s="68">
        <v>45491</v>
      </c>
      <c r="Z280" s="69" t="s">
        <v>940</v>
      </c>
      <c r="AA280" s="68">
        <v>45491</v>
      </c>
      <c r="AB280" s="70">
        <v>38850000</v>
      </c>
      <c r="AC280" s="71">
        <f t="shared" si="20"/>
        <v>0</v>
      </c>
      <c r="AD280" s="72">
        <v>1253</v>
      </c>
      <c r="AE280" s="16">
        <v>45501</v>
      </c>
      <c r="AF280" s="99">
        <v>38850000</v>
      </c>
      <c r="AG280" s="73">
        <f t="shared" si="21"/>
        <v>0</v>
      </c>
      <c r="AH280" s="103"/>
      <c r="AI280" s="104"/>
      <c r="AJ280" s="21"/>
      <c r="AK280" s="17">
        <f t="shared" si="22"/>
        <v>38850000</v>
      </c>
      <c r="AL280" s="76"/>
      <c r="AM280" s="17">
        <f t="shared" si="23"/>
        <v>0</v>
      </c>
      <c r="AN280" s="17">
        <f t="shared" si="24"/>
        <v>38850000</v>
      </c>
      <c r="AO280" s="19"/>
      <c r="AP280" s="79"/>
      <c r="AQ280" s="79"/>
      <c r="AR280" s="79"/>
    </row>
    <row r="281" spans="1:44" s="78" customFormat="1" ht="15.75" customHeight="1">
      <c r="A281" s="79">
        <v>79</v>
      </c>
      <c r="B281" s="97" t="s">
        <v>941</v>
      </c>
      <c r="C281" s="80" t="s">
        <v>714</v>
      </c>
      <c r="D281" s="80" t="s">
        <v>715</v>
      </c>
      <c r="E281" s="80" t="s">
        <v>716</v>
      </c>
      <c r="F281" s="80" t="s">
        <v>717</v>
      </c>
      <c r="G281" s="80" t="s">
        <v>718</v>
      </c>
      <c r="H281" s="80" t="s">
        <v>446</v>
      </c>
      <c r="I281" s="80" t="s">
        <v>131</v>
      </c>
      <c r="J281" s="80" t="s">
        <v>942</v>
      </c>
      <c r="K281" s="79" t="s">
        <v>58</v>
      </c>
      <c r="L281" s="79">
        <v>81101500</v>
      </c>
      <c r="M281" s="19">
        <v>8233000</v>
      </c>
      <c r="N281" s="79">
        <v>5</v>
      </c>
      <c r="O281" s="19">
        <v>41165000</v>
      </c>
      <c r="P281" s="79" t="s">
        <v>60</v>
      </c>
      <c r="Q281" s="79" t="s">
        <v>60</v>
      </c>
      <c r="R281" s="79" t="s">
        <v>721</v>
      </c>
      <c r="S281" s="79" t="s">
        <v>722</v>
      </c>
      <c r="T281" s="98" t="s">
        <v>721</v>
      </c>
      <c r="U281" s="16">
        <v>45495</v>
      </c>
      <c r="V281" s="65">
        <v>202412000060763</v>
      </c>
      <c r="W281" s="66" t="s">
        <v>63</v>
      </c>
      <c r="X281" s="67" t="s">
        <v>121</v>
      </c>
      <c r="Y281" s="68">
        <v>45496</v>
      </c>
      <c r="Z281" s="69" t="s">
        <v>943</v>
      </c>
      <c r="AA281" s="68">
        <v>45496</v>
      </c>
      <c r="AB281" s="70">
        <v>41165000</v>
      </c>
      <c r="AC281" s="71">
        <f t="shared" si="20"/>
        <v>0</v>
      </c>
      <c r="AD281" s="72">
        <v>1208</v>
      </c>
      <c r="AE281" s="16">
        <v>45499</v>
      </c>
      <c r="AF281" s="99">
        <v>41165000</v>
      </c>
      <c r="AG281" s="73">
        <f t="shared" si="21"/>
        <v>0</v>
      </c>
      <c r="AH281" s="103"/>
      <c r="AI281" s="104"/>
      <c r="AJ281" s="21"/>
      <c r="AK281" s="17">
        <f t="shared" si="22"/>
        <v>41165000</v>
      </c>
      <c r="AL281" s="76"/>
      <c r="AM281" s="17">
        <f t="shared" si="23"/>
        <v>0</v>
      </c>
      <c r="AN281" s="17">
        <f t="shared" si="24"/>
        <v>41165000</v>
      </c>
      <c r="AO281" s="19"/>
      <c r="AP281" s="79"/>
      <c r="AQ281" s="79"/>
      <c r="AR281" s="79"/>
    </row>
    <row r="282" spans="1:44" s="78" customFormat="1" ht="15.75" customHeight="1">
      <c r="A282" s="79">
        <v>80</v>
      </c>
      <c r="B282" s="97" t="s">
        <v>944</v>
      </c>
      <c r="C282" s="80" t="s">
        <v>714</v>
      </c>
      <c r="D282" s="80" t="s">
        <v>715</v>
      </c>
      <c r="E282" s="80" t="s">
        <v>716</v>
      </c>
      <c r="F282" s="80" t="s">
        <v>725</v>
      </c>
      <c r="G282" s="80" t="s">
        <v>718</v>
      </c>
      <c r="H282" s="80" t="s">
        <v>110</v>
      </c>
      <c r="I282" s="80" t="s">
        <v>131</v>
      </c>
      <c r="J282" s="80" t="s">
        <v>819</v>
      </c>
      <c r="K282" s="79" t="s">
        <v>58</v>
      </c>
      <c r="L282" s="79">
        <v>80161504</v>
      </c>
      <c r="M282" s="19">
        <v>4000000</v>
      </c>
      <c r="N282" s="79">
        <v>4</v>
      </c>
      <c r="O282" s="19">
        <v>0</v>
      </c>
      <c r="P282" s="79" t="s">
        <v>60</v>
      </c>
      <c r="Q282" s="79" t="s">
        <v>60</v>
      </c>
      <c r="R282" s="79" t="s">
        <v>721</v>
      </c>
      <c r="S282" s="79" t="s">
        <v>722</v>
      </c>
      <c r="T282" s="98" t="s">
        <v>721</v>
      </c>
      <c r="U282" s="16"/>
      <c r="V282" s="65"/>
      <c r="W282" s="66"/>
      <c r="X282" s="67"/>
      <c r="Y282" s="68"/>
      <c r="Z282" s="69"/>
      <c r="AA282" s="68"/>
      <c r="AB282" s="70"/>
      <c r="AC282" s="71">
        <f t="shared" si="20"/>
        <v>0</v>
      </c>
      <c r="AD282" s="72"/>
      <c r="AE282" s="16"/>
      <c r="AF282" s="99"/>
      <c r="AG282" s="73">
        <f t="shared" si="21"/>
        <v>0</v>
      </c>
      <c r="AH282" s="103"/>
      <c r="AI282" s="104"/>
      <c r="AJ282" s="21"/>
      <c r="AK282" s="17">
        <f t="shared" si="22"/>
        <v>0</v>
      </c>
      <c r="AL282" s="76"/>
      <c r="AM282" s="17">
        <f t="shared" si="23"/>
        <v>0</v>
      </c>
      <c r="AN282" s="17">
        <f t="shared" si="24"/>
        <v>0</v>
      </c>
      <c r="AO282" s="19"/>
      <c r="AP282" s="79"/>
      <c r="AQ282" s="79"/>
      <c r="AR282" s="79"/>
    </row>
    <row r="283" spans="1:44" s="78" customFormat="1" ht="15.75" customHeight="1">
      <c r="A283" s="79">
        <v>81</v>
      </c>
      <c r="B283" s="97" t="s">
        <v>945</v>
      </c>
      <c r="C283" s="80" t="s">
        <v>714</v>
      </c>
      <c r="D283" s="80" t="s">
        <v>715</v>
      </c>
      <c r="E283" s="80" t="s">
        <v>716</v>
      </c>
      <c r="F283" s="80" t="s">
        <v>717</v>
      </c>
      <c r="G283" s="80" t="s">
        <v>718</v>
      </c>
      <c r="H283" s="80" t="s">
        <v>215</v>
      </c>
      <c r="I283" s="80" t="s">
        <v>131</v>
      </c>
      <c r="J283" s="80" t="s">
        <v>946</v>
      </c>
      <c r="K283" s="79" t="s">
        <v>58</v>
      </c>
      <c r="L283" s="79">
        <v>80161504</v>
      </c>
      <c r="M283" s="19">
        <v>3460000</v>
      </c>
      <c r="N283" s="79">
        <v>5.5</v>
      </c>
      <c r="O283" s="19">
        <v>19030000</v>
      </c>
      <c r="P283" s="79" t="s">
        <v>60</v>
      </c>
      <c r="Q283" s="79" t="s">
        <v>60</v>
      </c>
      <c r="R283" s="79" t="s">
        <v>721</v>
      </c>
      <c r="S283" s="79" t="s">
        <v>722</v>
      </c>
      <c r="T283" s="98" t="s">
        <v>721</v>
      </c>
      <c r="U283" s="16">
        <v>45490</v>
      </c>
      <c r="V283" s="65">
        <v>202412000058783</v>
      </c>
      <c r="W283" s="66" t="s">
        <v>63</v>
      </c>
      <c r="X283" s="67" t="s">
        <v>136</v>
      </c>
      <c r="Y283" s="68">
        <v>45491</v>
      </c>
      <c r="Z283" s="69" t="s">
        <v>947</v>
      </c>
      <c r="AA283" s="68">
        <v>45491</v>
      </c>
      <c r="AB283" s="70">
        <v>19030000</v>
      </c>
      <c r="AC283" s="71">
        <f t="shared" si="20"/>
        <v>0</v>
      </c>
      <c r="AD283" s="72">
        <v>1254</v>
      </c>
      <c r="AE283" s="16">
        <v>45501</v>
      </c>
      <c r="AF283" s="99">
        <v>19030000</v>
      </c>
      <c r="AG283" s="73">
        <f t="shared" si="21"/>
        <v>0</v>
      </c>
      <c r="AH283" s="103"/>
      <c r="AI283" s="104"/>
      <c r="AJ283" s="21"/>
      <c r="AK283" s="17">
        <f t="shared" si="22"/>
        <v>19030000</v>
      </c>
      <c r="AL283" s="76"/>
      <c r="AM283" s="17">
        <f t="shared" si="23"/>
        <v>0</v>
      </c>
      <c r="AN283" s="17">
        <f t="shared" si="24"/>
        <v>19030000</v>
      </c>
      <c r="AO283" s="19"/>
      <c r="AP283" s="79"/>
      <c r="AQ283" s="79"/>
      <c r="AR283" s="79"/>
    </row>
    <row r="284" spans="1:44" s="96" customFormat="1" ht="15.75" customHeight="1">
      <c r="A284" s="79">
        <v>82</v>
      </c>
      <c r="B284" s="97" t="s">
        <v>948</v>
      </c>
      <c r="C284" s="80" t="s">
        <v>714</v>
      </c>
      <c r="D284" s="80" t="s">
        <v>715</v>
      </c>
      <c r="E284" s="80" t="s">
        <v>716</v>
      </c>
      <c r="F284" s="80" t="s">
        <v>717</v>
      </c>
      <c r="G284" s="80" t="s">
        <v>718</v>
      </c>
      <c r="H284" s="80" t="s">
        <v>215</v>
      </c>
      <c r="I284" s="80" t="s">
        <v>131</v>
      </c>
      <c r="J284" s="80" t="s">
        <v>949</v>
      </c>
      <c r="K284" s="79" t="s">
        <v>58</v>
      </c>
      <c r="L284" s="105">
        <v>80161504</v>
      </c>
      <c r="M284" s="106">
        <v>2570000</v>
      </c>
      <c r="N284" s="105">
        <v>5.5</v>
      </c>
      <c r="O284" s="106">
        <v>14135000</v>
      </c>
      <c r="P284" s="105" t="s">
        <v>720</v>
      </c>
      <c r="Q284" s="105" t="s">
        <v>720</v>
      </c>
      <c r="R284" s="105" t="s">
        <v>721</v>
      </c>
      <c r="S284" s="105" t="s">
        <v>722</v>
      </c>
      <c r="T284" s="107" t="s">
        <v>721</v>
      </c>
      <c r="U284" s="22">
        <v>45495</v>
      </c>
      <c r="V284" s="88">
        <v>202412000060763</v>
      </c>
      <c r="W284" s="89" t="s">
        <v>63</v>
      </c>
      <c r="X284" s="90" t="s">
        <v>121</v>
      </c>
      <c r="Y284" s="91">
        <v>45496</v>
      </c>
      <c r="Z284" s="92" t="s">
        <v>950</v>
      </c>
      <c r="AA284" s="91">
        <v>45496</v>
      </c>
      <c r="AB284" s="93">
        <v>14135000</v>
      </c>
      <c r="AC284" s="71">
        <f t="shared" si="20"/>
        <v>0</v>
      </c>
      <c r="AD284" s="94">
        <v>1192</v>
      </c>
      <c r="AE284" s="22">
        <v>45498</v>
      </c>
      <c r="AF284" s="108">
        <v>14135000</v>
      </c>
      <c r="AG284" s="73">
        <f t="shared" si="21"/>
        <v>0</v>
      </c>
      <c r="AH284" s="103"/>
      <c r="AI284" s="104"/>
      <c r="AJ284" s="21"/>
      <c r="AK284" s="17">
        <f t="shared" si="22"/>
        <v>14135000</v>
      </c>
      <c r="AL284" s="95"/>
      <c r="AM284" s="17">
        <f t="shared" si="23"/>
        <v>0</v>
      </c>
      <c r="AN284" s="17">
        <f t="shared" si="24"/>
        <v>14135000</v>
      </c>
      <c r="AO284" s="19"/>
      <c r="AP284" s="79"/>
      <c r="AQ284" s="79"/>
      <c r="AR284" s="79"/>
    </row>
    <row r="285" spans="1:44" s="78" customFormat="1" ht="15.75" customHeight="1">
      <c r="A285" s="79">
        <v>83</v>
      </c>
      <c r="B285" s="97" t="s">
        <v>951</v>
      </c>
      <c r="C285" s="80" t="s">
        <v>714</v>
      </c>
      <c r="D285" s="80" t="s">
        <v>715</v>
      </c>
      <c r="E285" s="80" t="s">
        <v>716</v>
      </c>
      <c r="F285" s="80" t="s">
        <v>725</v>
      </c>
      <c r="G285" s="80" t="s">
        <v>718</v>
      </c>
      <c r="H285" s="80" t="s">
        <v>110</v>
      </c>
      <c r="I285" s="80" t="s">
        <v>131</v>
      </c>
      <c r="J285" s="80" t="s">
        <v>728</v>
      </c>
      <c r="K285" s="79" t="s">
        <v>58</v>
      </c>
      <c r="L285" s="79">
        <v>93141500</v>
      </c>
      <c r="M285" s="19">
        <v>5230000</v>
      </c>
      <c r="N285" s="79">
        <v>5</v>
      </c>
      <c r="O285" s="19">
        <v>26150000</v>
      </c>
      <c r="P285" s="79" t="s">
        <v>720</v>
      </c>
      <c r="Q285" s="79" t="s">
        <v>720</v>
      </c>
      <c r="R285" s="79" t="s">
        <v>721</v>
      </c>
      <c r="S285" s="79" t="s">
        <v>722</v>
      </c>
      <c r="T285" s="98" t="s">
        <v>721</v>
      </c>
      <c r="U285" s="16">
        <v>45488</v>
      </c>
      <c r="V285" s="65" t="s">
        <v>729</v>
      </c>
      <c r="W285" s="66" t="s">
        <v>63</v>
      </c>
      <c r="X285" s="67" t="s">
        <v>136</v>
      </c>
      <c r="Y285" s="68">
        <v>45490</v>
      </c>
      <c r="Z285" s="69" t="s">
        <v>952</v>
      </c>
      <c r="AA285" s="68">
        <v>45490</v>
      </c>
      <c r="AB285" s="70">
        <v>26150000</v>
      </c>
      <c r="AC285" s="71">
        <f t="shared" si="20"/>
        <v>0</v>
      </c>
      <c r="AD285" s="72">
        <v>1220</v>
      </c>
      <c r="AE285" s="16">
        <v>45499</v>
      </c>
      <c r="AF285" s="99">
        <v>26150000</v>
      </c>
      <c r="AG285" s="73">
        <f t="shared" si="21"/>
        <v>0</v>
      </c>
      <c r="AH285" s="103"/>
      <c r="AI285" s="104"/>
      <c r="AJ285" s="21"/>
      <c r="AK285" s="17">
        <f t="shared" si="22"/>
        <v>26150000</v>
      </c>
      <c r="AL285" s="76"/>
      <c r="AM285" s="17">
        <f t="shared" si="23"/>
        <v>0</v>
      </c>
      <c r="AN285" s="17">
        <f t="shared" si="24"/>
        <v>26150000</v>
      </c>
      <c r="AO285" s="19"/>
      <c r="AP285" s="79"/>
      <c r="AQ285" s="79"/>
      <c r="AR285" s="79"/>
    </row>
    <row r="286" spans="1:44" s="78" customFormat="1" ht="15.75" customHeight="1">
      <c r="A286" s="79">
        <v>84</v>
      </c>
      <c r="B286" s="97" t="s">
        <v>953</v>
      </c>
      <c r="C286" s="80" t="s">
        <v>714</v>
      </c>
      <c r="D286" s="80" t="s">
        <v>715</v>
      </c>
      <c r="E286" s="80" t="s">
        <v>716</v>
      </c>
      <c r="F286" s="80" t="s">
        <v>725</v>
      </c>
      <c r="G286" s="80" t="s">
        <v>718</v>
      </c>
      <c r="H286" s="80" t="s">
        <v>110</v>
      </c>
      <c r="I286" s="80" t="s">
        <v>131</v>
      </c>
      <c r="J286" s="80" t="s">
        <v>726</v>
      </c>
      <c r="K286" s="79" t="s">
        <v>58</v>
      </c>
      <c r="L286" s="79">
        <v>93141500</v>
      </c>
      <c r="M286" s="19">
        <v>7485000</v>
      </c>
      <c r="N286" s="79">
        <v>5</v>
      </c>
      <c r="O286" s="19">
        <v>37425000</v>
      </c>
      <c r="P286" s="79" t="s">
        <v>720</v>
      </c>
      <c r="Q286" s="79" t="s">
        <v>720</v>
      </c>
      <c r="R286" s="79" t="s">
        <v>721</v>
      </c>
      <c r="S286" s="79" t="s">
        <v>722</v>
      </c>
      <c r="T286" s="98" t="s">
        <v>721</v>
      </c>
      <c r="U286" s="16">
        <v>45488</v>
      </c>
      <c r="V286" s="65" t="s">
        <v>729</v>
      </c>
      <c r="W286" s="66" t="s">
        <v>63</v>
      </c>
      <c r="X286" s="67" t="s">
        <v>136</v>
      </c>
      <c r="Y286" s="68">
        <v>45490</v>
      </c>
      <c r="Z286" s="69" t="s">
        <v>954</v>
      </c>
      <c r="AA286" s="68">
        <v>45490</v>
      </c>
      <c r="AB286" s="70">
        <v>37425000</v>
      </c>
      <c r="AC286" s="71">
        <f t="shared" si="20"/>
        <v>0</v>
      </c>
      <c r="AD286" s="72">
        <v>1221</v>
      </c>
      <c r="AE286" s="16">
        <v>45499</v>
      </c>
      <c r="AF286" s="99">
        <v>37425000</v>
      </c>
      <c r="AG286" s="73">
        <f t="shared" si="21"/>
        <v>0</v>
      </c>
      <c r="AH286" s="103"/>
      <c r="AI286" s="104"/>
      <c r="AJ286" s="21"/>
      <c r="AK286" s="17">
        <f t="shared" si="22"/>
        <v>37425000</v>
      </c>
      <c r="AL286" s="76"/>
      <c r="AM286" s="17">
        <f t="shared" si="23"/>
        <v>0</v>
      </c>
      <c r="AN286" s="17">
        <f t="shared" si="24"/>
        <v>37425000</v>
      </c>
      <c r="AO286" s="19"/>
      <c r="AP286" s="79"/>
      <c r="AQ286" s="79"/>
      <c r="AR286" s="79"/>
    </row>
    <row r="287" spans="1:44" s="78" customFormat="1" ht="15.75" customHeight="1">
      <c r="A287" s="79">
        <v>85</v>
      </c>
      <c r="B287" s="97" t="s">
        <v>955</v>
      </c>
      <c r="C287" s="80" t="s">
        <v>714</v>
      </c>
      <c r="D287" s="80" t="s">
        <v>715</v>
      </c>
      <c r="E287" s="80" t="s">
        <v>716</v>
      </c>
      <c r="F287" s="80" t="s">
        <v>744</v>
      </c>
      <c r="G287" s="80" t="s">
        <v>718</v>
      </c>
      <c r="H287" s="80" t="s">
        <v>815</v>
      </c>
      <c r="I287" s="80" t="s">
        <v>131</v>
      </c>
      <c r="J287" s="80" t="s">
        <v>805</v>
      </c>
      <c r="K287" s="79" t="s">
        <v>58</v>
      </c>
      <c r="L287" s="79">
        <v>81101500</v>
      </c>
      <c r="M287" s="19">
        <v>4500000</v>
      </c>
      <c r="N287" s="79">
        <v>5</v>
      </c>
      <c r="O287" s="19">
        <v>22500000</v>
      </c>
      <c r="P287" s="79" t="s">
        <v>720</v>
      </c>
      <c r="Q287" s="79" t="s">
        <v>720</v>
      </c>
      <c r="R287" s="79" t="s">
        <v>721</v>
      </c>
      <c r="S287" s="79" t="s">
        <v>722</v>
      </c>
      <c r="T287" s="98" t="s">
        <v>721</v>
      </c>
      <c r="U287" s="16">
        <v>45495</v>
      </c>
      <c r="V287" s="65">
        <v>202412000060763</v>
      </c>
      <c r="W287" s="66" t="s">
        <v>63</v>
      </c>
      <c r="X287" s="67" t="s">
        <v>121</v>
      </c>
      <c r="Y287" s="68">
        <v>45496</v>
      </c>
      <c r="Z287" s="69" t="s">
        <v>956</v>
      </c>
      <c r="AA287" s="68">
        <v>45496</v>
      </c>
      <c r="AB287" s="70">
        <v>22500000</v>
      </c>
      <c r="AC287" s="71">
        <f t="shared" si="20"/>
        <v>0</v>
      </c>
      <c r="AD287" s="72">
        <v>1194</v>
      </c>
      <c r="AE287" s="16">
        <v>45498</v>
      </c>
      <c r="AF287" s="99">
        <v>22500000</v>
      </c>
      <c r="AG287" s="73">
        <f t="shared" si="21"/>
        <v>0</v>
      </c>
      <c r="AH287" s="103"/>
      <c r="AI287" s="104"/>
      <c r="AJ287" s="21"/>
      <c r="AK287" s="17">
        <f t="shared" si="22"/>
        <v>22500000</v>
      </c>
      <c r="AL287" s="76"/>
      <c r="AM287" s="17">
        <f t="shared" si="23"/>
        <v>0</v>
      </c>
      <c r="AN287" s="17">
        <f t="shared" si="24"/>
        <v>22500000</v>
      </c>
      <c r="AO287" s="19"/>
      <c r="AP287" s="79"/>
      <c r="AQ287" s="79"/>
      <c r="AR287" s="79"/>
    </row>
    <row r="288" spans="1:44" s="78" customFormat="1" ht="15.75" customHeight="1">
      <c r="A288" s="79">
        <v>86</v>
      </c>
      <c r="B288" s="97" t="s">
        <v>957</v>
      </c>
      <c r="C288" s="80" t="s">
        <v>714</v>
      </c>
      <c r="D288" s="80" t="s">
        <v>715</v>
      </c>
      <c r="E288" s="80" t="s">
        <v>716</v>
      </c>
      <c r="F288" s="80" t="s">
        <v>744</v>
      </c>
      <c r="G288" s="80" t="s">
        <v>718</v>
      </c>
      <c r="H288" s="80" t="s">
        <v>815</v>
      </c>
      <c r="I288" s="80" t="s">
        <v>131</v>
      </c>
      <c r="J288" s="80" t="s">
        <v>805</v>
      </c>
      <c r="K288" s="79" t="s">
        <v>58</v>
      </c>
      <c r="L288" s="79">
        <v>81101500</v>
      </c>
      <c r="M288" s="19">
        <v>5000000</v>
      </c>
      <c r="N288" s="79">
        <v>5</v>
      </c>
      <c r="O288" s="19">
        <v>25000000</v>
      </c>
      <c r="P288" s="79" t="s">
        <v>720</v>
      </c>
      <c r="Q288" s="79" t="s">
        <v>720</v>
      </c>
      <c r="R288" s="79" t="s">
        <v>721</v>
      </c>
      <c r="S288" s="79" t="s">
        <v>722</v>
      </c>
      <c r="T288" s="98" t="s">
        <v>721</v>
      </c>
      <c r="U288" s="16">
        <v>45488</v>
      </c>
      <c r="V288" s="65" t="s">
        <v>729</v>
      </c>
      <c r="W288" s="66" t="s">
        <v>63</v>
      </c>
      <c r="X288" s="67" t="s">
        <v>136</v>
      </c>
      <c r="Y288" s="68">
        <v>45490</v>
      </c>
      <c r="Z288" s="69" t="s">
        <v>958</v>
      </c>
      <c r="AA288" s="68">
        <v>45490</v>
      </c>
      <c r="AB288" s="70">
        <v>25000000</v>
      </c>
      <c r="AC288" s="71">
        <f t="shared" si="20"/>
        <v>0</v>
      </c>
      <c r="AD288" s="72">
        <v>1222</v>
      </c>
      <c r="AE288" s="16">
        <v>45499</v>
      </c>
      <c r="AF288" s="99">
        <v>25000000</v>
      </c>
      <c r="AG288" s="73">
        <f t="shared" si="21"/>
        <v>0</v>
      </c>
      <c r="AH288" s="103"/>
      <c r="AI288" s="104"/>
      <c r="AJ288" s="21"/>
      <c r="AK288" s="17">
        <f t="shared" si="22"/>
        <v>25000000</v>
      </c>
      <c r="AL288" s="76"/>
      <c r="AM288" s="17">
        <f t="shared" si="23"/>
        <v>0</v>
      </c>
      <c r="AN288" s="17">
        <f t="shared" si="24"/>
        <v>25000000</v>
      </c>
      <c r="AO288" s="19"/>
      <c r="AP288" s="79"/>
      <c r="AQ288" s="79"/>
      <c r="AR288" s="79"/>
    </row>
    <row r="289" spans="1:44" s="78" customFormat="1" ht="15.75" customHeight="1">
      <c r="A289" s="79">
        <v>87</v>
      </c>
      <c r="B289" s="97" t="s">
        <v>959</v>
      </c>
      <c r="C289" s="80" t="s">
        <v>714</v>
      </c>
      <c r="D289" s="80" t="s">
        <v>715</v>
      </c>
      <c r="E289" s="80" t="s">
        <v>716</v>
      </c>
      <c r="F289" s="80" t="s">
        <v>717</v>
      </c>
      <c r="G289" s="80" t="s">
        <v>718</v>
      </c>
      <c r="H289" s="80" t="s">
        <v>815</v>
      </c>
      <c r="I289" s="80" t="s">
        <v>131</v>
      </c>
      <c r="J289" s="80" t="s">
        <v>960</v>
      </c>
      <c r="K289" s="79" t="s">
        <v>58</v>
      </c>
      <c r="L289" s="79">
        <v>81101500</v>
      </c>
      <c r="M289" s="19">
        <v>8500000</v>
      </c>
      <c r="N289" s="79">
        <v>5</v>
      </c>
      <c r="O289" s="19">
        <v>42500000</v>
      </c>
      <c r="P289" s="79" t="s">
        <v>720</v>
      </c>
      <c r="Q289" s="79" t="s">
        <v>720</v>
      </c>
      <c r="R289" s="79" t="s">
        <v>721</v>
      </c>
      <c r="S289" s="79" t="s">
        <v>722</v>
      </c>
      <c r="T289" s="98" t="s">
        <v>721</v>
      </c>
      <c r="U289" s="16">
        <v>45488</v>
      </c>
      <c r="V289" s="65" t="s">
        <v>729</v>
      </c>
      <c r="W289" s="66" t="s">
        <v>63</v>
      </c>
      <c r="X289" s="67" t="s">
        <v>136</v>
      </c>
      <c r="Y289" s="68">
        <v>45490</v>
      </c>
      <c r="Z289" s="69" t="s">
        <v>961</v>
      </c>
      <c r="AA289" s="68">
        <v>45490</v>
      </c>
      <c r="AB289" s="70">
        <v>42500000</v>
      </c>
      <c r="AC289" s="71">
        <f t="shared" si="20"/>
        <v>0</v>
      </c>
      <c r="AD289" s="72">
        <v>1223</v>
      </c>
      <c r="AE289" s="16">
        <v>45499</v>
      </c>
      <c r="AF289" s="99">
        <v>42500000</v>
      </c>
      <c r="AG289" s="73">
        <f t="shared" si="21"/>
        <v>0</v>
      </c>
      <c r="AH289" s="103"/>
      <c r="AI289" s="104"/>
      <c r="AJ289" s="21"/>
      <c r="AK289" s="17">
        <f t="shared" si="22"/>
        <v>42500000</v>
      </c>
      <c r="AL289" s="76"/>
      <c r="AM289" s="17">
        <f t="shared" si="23"/>
        <v>0</v>
      </c>
      <c r="AN289" s="17">
        <f t="shared" si="24"/>
        <v>42500000</v>
      </c>
      <c r="AO289" s="19"/>
      <c r="AP289" s="79"/>
      <c r="AQ289" s="79"/>
      <c r="AR289" s="79"/>
    </row>
    <row r="290" spans="1:44" s="78" customFormat="1" ht="15.75" customHeight="1">
      <c r="A290" s="79">
        <v>88</v>
      </c>
      <c r="B290" s="97" t="s">
        <v>962</v>
      </c>
      <c r="C290" s="80" t="s">
        <v>714</v>
      </c>
      <c r="D290" s="80" t="s">
        <v>715</v>
      </c>
      <c r="E290" s="80" t="s">
        <v>716</v>
      </c>
      <c r="F290" s="80" t="s">
        <v>717</v>
      </c>
      <c r="G290" s="80" t="s">
        <v>718</v>
      </c>
      <c r="H290" s="80" t="s">
        <v>815</v>
      </c>
      <c r="I290" s="80" t="s">
        <v>131</v>
      </c>
      <c r="J290" s="80" t="s">
        <v>963</v>
      </c>
      <c r="K290" s="79" t="s">
        <v>58</v>
      </c>
      <c r="L290" s="79">
        <v>81101500</v>
      </c>
      <c r="M290" s="19">
        <v>6800000</v>
      </c>
      <c r="N290" s="79">
        <v>5</v>
      </c>
      <c r="O290" s="19">
        <v>34000000</v>
      </c>
      <c r="P290" s="79" t="s">
        <v>720</v>
      </c>
      <c r="Q290" s="79" t="s">
        <v>720</v>
      </c>
      <c r="R290" s="79" t="s">
        <v>721</v>
      </c>
      <c r="S290" s="79" t="s">
        <v>722</v>
      </c>
      <c r="T290" s="98" t="s">
        <v>721</v>
      </c>
      <c r="U290" s="16">
        <v>45490</v>
      </c>
      <c r="V290" s="65">
        <v>202412000058783</v>
      </c>
      <c r="W290" s="66" t="s">
        <v>63</v>
      </c>
      <c r="X290" s="67" t="s">
        <v>136</v>
      </c>
      <c r="Y290" s="68">
        <v>45491</v>
      </c>
      <c r="Z290" s="69" t="s">
        <v>964</v>
      </c>
      <c r="AA290" s="68">
        <v>45491</v>
      </c>
      <c r="AB290" s="70">
        <v>34000000</v>
      </c>
      <c r="AC290" s="71">
        <f t="shared" si="20"/>
        <v>0</v>
      </c>
      <c r="AD290" s="72">
        <v>1255</v>
      </c>
      <c r="AE290" s="16">
        <v>45501</v>
      </c>
      <c r="AF290" s="99">
        <v>34000000</v>
      </c>
      <c r="AG290" s="73">
        <f t="shared" si="21"/>
        <v>0</v>
      </c>
      <c r="AH290" s="103"/>
      <c r="AI290" s="104"/>
      <c r="AJ290" s="21"/>
      <c r="AK290" s="17">
        <f t="shared" si="22"/>
        <v>34000000</v>
      </c>
      <c r="AL290" s="76"/>
      <c r="AM290" s="17">
        <f t="shared" si="23"/>
        <v>0</v>
      </c>
      <c r="AN290" s="17">
        <f t="shared" si="24"/>
        <v>34000000</v>
      </c>
      <c r="AO290" s="19"/>
      <c r="AP290" s="79"/>
      <c r="AQ290" s="79"/>
      <c r="AR290" s="79"/>
    </row>
    <row r="291" spans="1:44" s="78" customFormat="1" ht="15.75" customHeight="1">
      <c r="A291" s="79">
        <v>89</v>
      </c>
      <c r="B291" s="97" t="s">
        <v>965</v>
      </c>
      <c r="C291" s="80" t="s">
        <v>714</v>
      </c>
      <c r="D291" s="80" t="s">
        <v>715</v>
      </c>
      <c r="E291" s="80" t="s">
        <v>716</v>
      </c>
      <c r="F291" s="80" t="s">
        <v>717</v>
      </c>
      <c r="G291" s="80" t="s">
        <v>718</v>
      </c>
      <c r="H291" s="80" t="s">
        <v>815</v>
      </c>
      <c r="I291" s="80" t="s">
        <v>131</v>
      </c>
      <c r="J291" s="80" t="s">
        <v>966</v>
      </c>
      <c r="K291" s="79" t="s">
        <v>58</v>
      </c>
      <c r="L291" s="79">
        <v>81101500</v>
      </c>
      <c r="M291" s="19">
        <v>6800000</v>
      </c>
      <c r="N291" s="79">
        <v>5</v>
      </c>
      <c r="O291" s="19">
        <v>34000000</v>
      </c>
      <c r="P291" s="79" t="s">
        <v>720</v>
      </c>
      <c r="Q291" s="79" t="s">
        <v>720</v>
      </c>
      <c r="R291" s="79" t="s">
        <v>721</v>
      </c>
      <c r="S291" s="79" t="s">
        <v>722</v>
      </c>
      <c r="T291" s="98" t="s">
        <v>721</v>
      </c>
      <c r="U291" s="16">
        <v>45488</v>
      </c>
      <c r="V291" s="65" t="s">
        <v>729</v>
      </c>
      <c r="W291" s="66" t="s">
        <v>63</v>
      </c>
      <c r="X291" s="67" t="s">
        <v>136</v>
      </c>
      <c r="Y291" s="68">
        <v>45490</v>
      </c>
      <c r="Z291" s="69" t="s">
        <v>967</v>
      </c>
      <c r="AA291" s="68">
        <v>45490</v>
      </c>
      <c r="AB291" s="70">
        <v>34000000</v>
      </c>
      <c r="AC291" s="71">
        <f t="shared" si="20"/>
        <v>0</v>
      </c>
      <c r="AD291" s="72">
        <v>1226</v>
      </c>
      <c r="AE291" s="16">
        <v>45499</v>
      </c>
      <c r="AF291" s="99">
        <v>34000000</v>
      </c>
      <c r="AG291" s="73">
        <f t="shared" si="21"/>
        <v>0</v>
      </c>
      <c r="AH291" s="103"/>
      <c r="AI291" s="104"/>
      <c r="AJ291" s="21"/>
      <c r="AK291" s="17">
        <f t="shared" si="22"/>
        <v>34000000</v>
      </c>
      <c r="AL291" s="76"/>
      <c r="AM291" s="17">
        <f t="shared" si="23"/>
        <v>0</v>
      </c>
      <c r="AN291" s="17">
        <f t="shared" si="24"/>
        <v>34000000</v>
      </c>
      <c r="AO291" s="19"/>
      <c r="AP291" s="79"/>
      <c r="AQ291" s="79"/>
      <c r="AR291" s="79"/>
    </row>
    <row r="292" spans="1:44" s="78" customFormat="1" ht="15.75" customHeight="1">
      <c r="A292" s="79">
        <v>90</v>
      </c>
      <c r="B292" s="97" t="s">
        <v>968</v>
      </c>
      <c r="C292" s="80" t="s">
        <v>714</v>
      </c>
      <c r="D292" s="80" t="s">
        <v>715</v>
      </c>
      <c r="E292" s="80" t="s">
        <v>716</v>
      </c>
      <c r="F292" s="80" t="s">
        <v>717</v>
      </c>
      <c r="G292" s="80" t="s">
        <v>718</v>
      </c>
      <c r="H292" s="80" t="s">
        <v>815</v>
      </c>
      <c r="I292" s="80" t="s">
        <v>131</v>
      </c>
      <c r="J292" s="80" t="s">
        <v>969</v>
      </c>
      <c r="K292" s="79" t="s">
        <v>58</v>
      </c>
      <c r="L292" s="79">
        <v>81111500</v>
      </c>
      <c r="M292" s="19">
        <v>5500000</v>
      </c>
      <c r="N292" s="79">
        <v>5</v>
      </c>
      <c r="O292" s="19">
        <v>27500000</v>
      </c>
      <c r="P292" s="79" t="s">
        <v>720</v>
      </c>
      <c r="Q292" s="79" t="s">
        <v>720</v>
      </c>
      <c r="R292" s="79" t="s">
        <v>721</v>
      </c>
      <c r="S292" s="79" t="s">
        <v>722</v>
      </c>
      <c r="T292" s="98" t="s">
        <v>721</v>
      </c>
      <c r="U292" s="16">
        <v>45495</v>
      </c>
      <c r="V292" s="65">
        <v>202412000060763</v>
      </c>
      <c r="W292" s="66" t="s">
        <v>63</v>
      </c>
      <c r="X292" s="67" t="s">
        <v>121</v>
      </c>
      <c r="Y292" s="68">
        <v>45496</v>
      </c>
      <c r="Z292" s="69" t="s">
        <v>970</v>
      </c>
      <c r="AA292" s="68">
        <v>45496</v>
      </c>
      <c r="AB292" s="70">
        <v>27500000</v>
      </c>
      <c r="AC292" s="71">
        <f t="shared" si="20"/>
        <v>0</v>
      </c>
      <c r="AD292" s="72">
        <v>1205</v>
      </c>
      <c r="AE292" s="16">
        <v>45499</v>
      </c>
      <c r="AF292" s="99">
        <v>27500000</v>
      </c>
      <c r="AG292" s="73">
        <f t="shared" si="21"/>
        <v>0</v>
      </c>
      <c r="AH292" s="103"/>
      <c r="AI292" s="104"/>
      <c r="AJ292" s="21"/>
      <c r="AK292" s="17">
        <f t="shared" si="22"/>
        <v>27500000</v>
      </c>
      <c r="AL292" s="76"/>
      <c r="AM292" s="17">
        <f t="shared" si="23"/>
        <v>0</v>
      </c>
      <c r="AN292" s="17">
        <f t="shared" si="24"/>
        <v>27500000</v>
      </c>
      <c r="AO292" s="19"/>
      <c r="AP292" s="79"/>
      <c r="AQ292" s="79"/>
      <c r="AR292" s="79"/>
    </row>
    <row r="293" spans="1:44" s="78" customFormat="1" ht="15.75" customHeight="1">
      <c r="A293" s="79">
        <v>91</v>
      </c>
      <c r="B293" s="97" t="s">
        <v>971</v>
      </c>
      <c r="C293" s="80" t="s">
        <v>714</v>
      </c>
      <c r="D293" s="80" t="s">
        <v>715</v>
      </c>
      <c r="E293" s="80" t="s">
        <v>716</v>
      </c>
      <c r="F293" s="80" t="s">
        <v>717</v>
      </c>
      <c r="G293" s="80" t="s">
        <v>718</v>
      </c>
      <c r="H293" s="80" t="s">
        <v>55</v>
      </c>
      <c r="I293" s="80" t="s">
        <v>131</v>
      </c>
      <c r="J293" s="80" t="s">
        <v>819</v>
      </c>
      <c r="K293" s="79" t="s">
        <v>58</v>
      </c>
      <c r="L293" s="79">
        <v>80161504</v>
      </c>
      <c r="M293" s="19">
        <v>2900000</v>
      </c>
      <c r="N293" s="79">
        <v>5</v>
      </c>
      <c r="O293" s="19">
        <v>14500000</v>
      </c>
      <c r="P293" s="79" t="s">
        <v>720</v>
      </c>
      <c r="Q293" s="79" t="s">
        <v>720</v>
      </c>
      <c r="R293" s="79" t="s">
        <v>721</v>
      </c>
      <c r="S293" s="79" t="s">
        <v>722</v>
      </c>
      <c r="T293" s="98" t="s">
        <v>721</v>
      </c>
      <c r="U293" s="16">
        <v>45488</v>
      </c>
      <c r="V293" s="65" t="s">
        <v>729</v>
      </c>
      <c r="W293" s="66" t="s">
        <v>63</v>
      </c>
      <c r="X293" s="67" t="s">
        <v>136</v>
      </c>
      <c r="Y293" s="68">
        <v>45490</v>
      </c>
      <c r="Z293" s="69" t="s">
        <v>972</v>
      </c>
      <c r="AA293" s="68">
        <v>45490</v>
      </c>
      <c r="AB293" s="70">
        <v>14500000</v>
      </c>
      <c r="AC293" s="71">
        <f t="shared" si="20"/>
        <v>0</v>
      </c>
      <c r="AD293" s="72">
        <v>1227</v>
      </c>
      <c r="AE293" s="16">
        <v>45499</v>
      </c>
      <c r="AF293" s="99">
        <v>14500000</v>
      </c>
      <c r="AG293" s="73">
        <f t="shared" si="21"/>
        <v>0</v>
      </c>
      <c r="AH293" s="103"/>
      <c r="AI293" s="104"/>
      <c r="AJ293" s="21"/>
      <c r="AK293" s="17">
        <f t="shared" si="22"/>
        <v>14500000</v>
      </c>
      <c r="AL293" s="76"/>
      <c r="AM293" s="17">
        <f t="shared" si="23"/>
        <v>0</v>
      </c>
      <c r="AN293" s="17">
        <f t="shared" si="24"/>
        <v>14500000</v>
      </c>
      <c r="AO293" s="19"/>
      <c r="AP293" s="79"/>
      <c r="AQ293" s="79"/>
      <c r="AR293" s="79"/>
    </row>
    <row r="294" spans="1:44" s="78" customFormat="1" ht="15.75" customHeight="1">
      <c r="A294" s="79">
        <v>92</v>
      </c>
      <c r="B294" s="97" t="s">
        <v>973</v>
      </c>
      <c r="C294" s="80" t="s">
        <v>714</v>
      </c>
      <c r="D294" s="80" t="s">
        <v>715</v>
      </c>
      <c r="E294" s="80" t="s">
        <v>716</v>
      </c>
      <c r="F294" s="80" t="s">
        <v>717</v>
      </c>
      <c r="G294" s="80" t="s">
        <v>718</v>
      </c>
      <c r="H294" s="80" t="s">
        <v>215</v>
      </c>
      <c r="I294" s="80" t="s">
        <v>131</v>
      </c>
      <c r="J294" s="80" t="s">
        <v>802</v>
      </c>
      <c r="K294" s="79" t="s">
        <v>58</v>
      </c>
      <c r="L294" s="79">
        <v>80161504</v>
      </c>
      <c r="M294" s="19">
        <v>3500000</v>
      </c>
      <c r="N294" s="79">
        <v>5</v>
      </c>
      <c r="O294" s="19">
        <v>17500000</v>
      </c>
      <c r="P294" s="79" t="s">
        <v>60</v>
      </c>
      <c r="Q294" s="79" t="s">
        <v>60</v>
      </c>
      <c r="R294" s="79" t="s">
        <v>721</v>
      </c>
      <c r="S294" s="79" t="s">
        <v>722</v>
      </c>
      <c r="T294" s="98" t="s">
        <v>721</v>
      </c>
      <c r="U294" s="16">
        <v>45495</v>
      </c>
      <c r="V294" s="65">
        <v>202412000060763</v>
      </c>
      <c r="W294" s="66" t="s">
        <v>63</v>
      </c>
      <c r="X294" s="67" t="s">
        <v>121</v>
      </c>
      <c r="Y294" s="68">
        <v>45496</v>
      </c>
      <c r="Z294" s="69" t="s">
        <v>974</v>
      </c>
      <c r="AA294" s="68">
        <v>45496</v>
      </c>
      <c r="AB294" s="70">
        <v>17500000</v>
      </c>
      <c r="AC294" s="71">
        <f t="shared" si="20"/>
        <v>0</v>
      </c>
      <c r="AD294" s="72">
        <v>1229</v>
      </c>
      <c r="AE294" s="16">
        <v>45499</v>
      </c>
      <c r="AF294" s="99">
        <v>17500000</v>
      </c>
      <c r="AG294" s="73">
        <f t="shared" si="21"/>
        <v>0</v>
      </c>
      <c r="AH294" s="103"/>
      <c r="AI294" s="104"/>
      <c r="AJ294" s="21"/>
      <c r="AK294" s="17">
        <f t="shared" si="22"/>
        <v>17500000</v>
      </c>
      <c r="AL294" s="76"/>
      <c r="AM294" s="17">
        <f t="shared" si="23"/>
        <v>0</v>
      </c>
      <c r="AN294" s="17">
        <f t="shared" si="24"/>
        <v>17500000</v>
      </c>
      <c r="AO294" s="19"/>
      <c r="AP294" s="79"/>
      <c r="AQ294" s="79"/>
      <c r="AR294" s="79"/>
    </row>
    <row r="295" spans="1:44" s="78" customFormat="1" ht="15.75" customHeight="1">
      <c r="A295" s="79">
        <v>93</v>
      </c>
      <c r="B295" s="97" t="s">
        <v>975</v>
      </c>
      <c r="C295" s="80" t="s">
        <v>714</v>
      </c>
      <c r="D295" s="80" t="s">
        <v>715</v>
      </c>
      <c r="E295" s="80" t="s">
        <v>716</v>
      </c>
      <c r="F295" s="80" t="s">
        <v>717</v>
      </c>
      <c r="G295" s="80" t="s">
        <v>718</v>
      </c>
      <c r="H295" s="80" t="s">
        <v>446</v>
      </c>
      <c r="I295" s="80" t="s">
        <v>131</v>
      </c>
      <c r="J295" s="80" t="s">
        <v>976</v>
      </c>
      <c r="K295" s="79" t="s">
        <v>58</v>
      </c>
      <c r="L295" s="79">
        <v>80161500</v>
      </c>
      <c r="M295" s="19">
        <v>8000000</v>
      </c>
      <c r="N295" s="79">
        <v>5</v>
      </c>
      <c r="O295" s="19">
        <v>40000000</v>
      </c>
      <c r="P295" s="79" t="s">
        <v>720</v>
      </c>
      <c r="Q295" s="79" t="s">
        <v>720</v>
      </c>
      <c r="R295" s="79" t="s">
        <v>721</v>
      </c>
      <c r="S295" s="79" t="s">
        <v>722</v>
      </c>
      <c r="T295" s="98" t="s">
        <v>721</v>
      </c>
      <c r="U295" s="16">
        <v>45495</v>
      </c>
      <c r="V295" s="65">
        <v>202412000060763</v>
      </c>
      <c r="W295" s="66" t="s">
        <v>63</v>
      </c>
      <c r="X295" s="67" t="s">
        <v>121</v>
      </c>
      <c r="Y295" s="68">
        <v>45496</v>
      </c>
      <c r="Z295" s="69" t="s">
        <v>977</v>
      </c>
      <c r="AA295" s="68">
        <v>45496</v>
      </c>
      <c r="AB295" s="70">
        <v>40000000</v>
      </c>
      <c r="AC295" s="71">
        <f t="shared" si="20"/>
        <v>0</v>
      </c>
      <c r="AD295" s="72">
        <v>1216</v>
      </c>
      <c r="AE295" s="16">
        <v>45499</v>
      </c>
      <c r="AF295" s="99">
        <v>40000000</v>
      </c>
      <c r="AG295" s="73">
        <f t="shared" si="21"/>
        <v>0</v>
      </c>
      <c r="AH295" s="103"/>
      <c r="AI295" s="104"/>
      <c r="AJ295" s="21"/>
      <c r="AK295" s="17">
        <f t="shared" si="22"/>
        <v>40000000</v>
      </c>
      <c r="AL295" s="76"/>
      <c r="AM295" s="17">
        <f t="shared" si="23"/>
        <v>0</v>
      </c>
      <c r="AN295" s="17">
        <f t="shared" si="24"/>
        <v>40000000</v>
      </c>
      <c r="AO295" s="19"/>
      <c r="AP295" s="79"/>
      <c r="AQ295" s="79"/>
      <c r="AR295" s="79"/>
    </row>
    <row r="296" spans="1:44" s="78" customFormat="1" ht="15.75" customHeight="1">
      <c r="A296" s="79">
        <v>94</v>
      </c>
      <c r="B296" s="97" t="s">
        <v>978</v>
      </c>
      <c r="C296" s="80" t="s">
        <v>714</v>
      </c>
      <c r="D296" s="80" t="s">
        <v>715</v>
      </c>
      <c r="E296" s="80" t="s">
        <v>716</v>
      </c>
      <c r="F296" s="80" t="s">
        <v>725</v>
      </c>
      <c r="G296" s="80" t="s">
        <v>718</v>
      </c>
      <c r="H296" s="80" t="s">
        <v>110</v>
      </c>
      <c r="I296" s="80" t="s">
        <v>131</v>
      </c>
      <c r="J296" s="80" t="s">
        <v>979</v>
      </c>
      <c r="K296" s="79" t="s">
        <v>58</v>
      </c>
      <c r="L296" s="79">
        <v>81101500</v>
      </c>
      <c r="M296" s="19">
        <v>6000000</v>
      </c>
      <c r="N296" s="79">
        <v>5</v>
      </c>
      <c r="O296" s="19">
        <v>30000000</v>
      </c>
      <c r="P296" s="79" t="s">
        <v>60</v>
      </c>
      <c r="Q296" s="79" t="s">
        <v>60</v>
      </c>
      <c r="R296" s="79" t="s">
        <v>721</v>
      </c>
      <c r="S296" s="79" t="s">
        <v>722</v>
      </c>
      <c r="T296" s="98" t="s">
        <v>721</v>
      </c>
      <c r="U296" s="16">
        <v>45495</v>
      </c>
      <c r="V296" s="65">
        <v>202412000060763</v>
      </c>
      <c r="W296" s="66" t="s">
        <v>63</v>
      </c>
      <c r="X296" s="67" t="s">
        <v>121</v>
      </c>
      <c r="Y296" s="68">
        <v>45496</v>
      </c>
      <c r="Z296" s="69" t="s">
        <v>980</v>
      </c>
      <c r="AA296" s="68">
        <v>45496</v>
      </c>
      <c r="AB296" s="70">
        <v>30000000</v>
      </c>
      <c r="AC296" s="71">
        <f t="shared" si="20"/>
        <v>0</v>
      </c>
      <c r="AD296" s="72">
        <v>1228</v>
      </c>
      <c r="AE296" s="16">
        <v>45499</v>
      </c>
      <c r="AF296" s="99">
        <v>30000000</v>
      </c>
      <c r="AG296" s="73">
        <f t="shared" si="21"/>
        <v>0</v>
      </c>
      <c r="AH296" s="103"/>
      <c r="AI296" s="104"/>
      <c r="AJ296" s="21"/>
      <c r="AK296" s="17">
        <f t="shared" si="22"/>
        <v>30000000</v>
      </c>
      <c r="AL296" s="76"/>
      <c r="AM296" s="17">
        <f t="shared" si="23"/>
        <v>0</v>
      </c>
      <c r="AN296" s="17">
        <f t="shared" si="24"/>
        <v>30000000</v>
      </c>
      <c r="AO296" s="19"/>
      <c r="AP296" s="79"/>
      <c r="AQ296" s="79"/>
      <c r="AR296" s="79"/>
    </row>
    <row r="297" spans="1:44" s="78" customFormat="1" ht="15.75" customHeight="1">
      <c r="A297" s="79">
        <v>95</v>
      </c>
      <c r="B297" s="97" t="s">
        <v>981</v>
      </c>
      <c r="C297" s="80" t="s">
        <v>714</v>
      </c>
      <c r="D297" s="80" t="s">
        <v>715</v>
      </c>
      <c r="E297" s="80" t="s">
        <v>716</v>
      </c>
      <c r="F297" s="80" t="s">
        <v>744</v>
      </c>
      <c r="G297" s="80" t="s">
        <v>718</v>
      </c>
      <c r="H297" s="80" t="s">
        <v>815</v>
      </c>
      <c r="I297" s="80" t="s">
        <v>131</v>
      </c>
      <c r="J297" s="80" t="s">
        <v>805</v>
      </c>
      <c r="K297" s="79" t="s">
        <v>64</v>
      </c>
      <c r="L297" s="79" t="s">
        <v>121</v>
      </c>
      <c r="M297" s="19">
        <v>0</v>
      </c>
      <c r="N297" s="79">
        <v>0</v>
      </c>
      <c r="O297" s="19">
        <v>0</v>
      </c>
      <c r="P297" s="79" t="s">
        <v>133</v>
      </c>
      <c r="Q297" s="79" t="s">
        <v>133</v>
      </c>
      <c r="R297" s="79" t="s">
        <v>721</v>
      </c>
      <c r="S297" s="79" t="s">
        <v>722</v>
      </c>
      <c r="T297" s="98" t="s">
        <v>721</v>
      </c>
      <c r="U297" s="16"/>
      <c r="V297" s="65"/>
      <c r="W297" s="66"/>
      <c r="X297" s="67"/>
      <c r="Y297" s="68"/>
      <c r="Z297" s="69"/>
      <c r="AA297" s="68"/>
      <c r="AB297" s="70"/>
      <c r="AC297" s="71">
        <f t="shared" si="20"/>
        <v>0</v>
      </c>
      <c r="AD297" s="72"/>
      <c r="AE297" s="16"/>
      <c r="AF297" s="99"/>
      <c r="AG297" s="73">
        <f t="shared" si="21"/>
        <v>0</v>
      </c>
      <c r="AH297" s="103"/>
      <c r="AI297" s="104"/>
      <c r="AJ297" s="21"/>
      <c r="AK297" s="17">
        <f t="shared" si="22"/>
        <v>0</v>
      </c>
      <c r="AL297" s="76"/>
      <c r="AM297" s="17">
        <f t="shared" si="23"/>
        <v>0</v>
      </c>
      <c r="AN297" s="17">
        <f t="shared" si="24"/>
        <v>0</v>
      </c>
      <c r="AO297" s="19"/>
      <c r="AP297" s="79"/>
      <c r="AQ297" s="79"/>
      <c r="AR297" s="79"/>
    </row>
    <row r="298" spans="1:44" s="78" customFormat="1" ht="15.75" customHeight="1">
      <c r="A298" s="79">
        <v>96</v>
      </c>
      <c r="B298" s="97" t="s">
        <v>982</v>
      </c>
      <c r="C298" s="80" t="s">
        <v>714</v>
      </c>
      <c r="D298" s="80" t="s">
        <v>715</v>
      </c>
      <c r="E298" s="80" t="s">
        <v>716</v>
      </c>
      <c r="F298" s="80" t="s">
        <v>717</v>
      </c>
      <c r="G298" s="80" t="s">
        <v>718</v>
      </c>
      <c r="H298" s="80" t="s">
        <v>815</v>
      </c>
      <c r="I298" s="80" t="s">
        <v>131</v>
      </c>
      <c r="J298" s="80" t="s">
        <v>949</v>
      </c>
      <c r="K298" s="79" t="s">
        <v>58</v>
      </c>
      <c r="L298" s="79">
        <v>80161500</v>
      </c>
      <c r="M298" s="19">
        <v>3460000</v>
      </c>
      <c r="N298" s="79">
        <v>5.5</v>
      </c>
      <c r="O298" s="19">
        <v>19030000</v>
      </c>
      <c r="P298" s="79" t="s">
        <v>60</v>
      </c>
      <c r="Q298" s="79" t="s">
        <v>60</v>
      </c>
      <c r="R298" s="79" t="s">
        <v>721</v>
      </c>
      <c r="S298" s="79" t="s">
        <v>722</v>
      </c>
      <c r="T298" s="98" t="s">
        <v>721</v>
      </c>
      <c r="U298" s="16">
        <v>45495</v>
      </c>
      <c r="V298" s="65">
        <v>202412000060763</v>
      </c>
      <c r="W298" s="66" t="s">
        <v>63</v>
      </c>
      <c r="X298" s="67" t="s">
        <v>121</v>
      </c>
      <c r="Y298" s="68">
        <v>45496</v>
      </c>
      <c r="Z298" s="69" t="s">
        <v>983</v>
      </c>
      <c r="AA298" s="68">
        <v>45496</v>
      </c>
      <c r="AB298" s="70">
        <v>19030000</v>
      </c>
      <c r="AC298" s="71">
        <f t="shared" si="20"/>
        <v>0</v>
      </c>
      <c r="AD298" s="72">
        <v>1214</v>
      </c>
      <c r="AE298" s="16">
        <v>45499</v>
      </c>
      <c r="AF298" s="99">
        <v>19030000</v>
      </c>
      <c r="AG298" s="73">
        <f t="shared" si="21"/>
        <v>0</v>
      </c>
      <c r="AH298" s="103"/>
      <c r="AI298" s="104"/>
      <c r="AJ298" s="21"/>
      <c r="AK298" s="17">
        <f t="shared" si="22"/>
        <v>19030000</v>
      </c>
      <c r="AL298" s="76"/>
      <c r="AM298" s="17">
        <f t="shared" si="23"/>
        <v>0</v>
      </c>
      <c r="AN298" s="17">
        <f t="shared" si="24"/>
        <v>19030000</v>
      </c>
      <c r="AO298" s="19"/>
      <c r="AP298" s="79"/>
      <c r="AQ298" s="79"/>
      <c r="AR298" s="79"/>
    </row>
    <row r="299" spans="1:44" s="78" customFormat="1" ht="15.75" customHeight="1">
      <c r="A299" s="79">
        <v>97</v>
      </c>
      <c r="B299" s="97" t="s">
        <v>984</v>
      </c>
      <c r="C299" s="80" t="s">
        <v>714</v>
      </c>
      <c r="D299" s="80" t="s">
        <v>715</v>
      </c>
      <c r="E299" s="80" t="s">
        <v>716</v>
      </c>
      <c r="F299" s="80" t="s">
        <v>717</v>
      </c>
      <c r="G299" s="80" t="s">
        <v>718</v>
      </c>
      <c r="H299" s="80" t="s">
        <v>815</v>
      </c>
      <c r="I299" s="80" t="s">
        <v>131</v>
      </c>
      <c r="J299" s="80" t="s">
        <v>985</v>
      </c>
      <c r="K299" s="79" t="s">
        <v>58</v>
      </c>
      <c r="L299" s="79">
        <v>81111500</v>
      </c>
      <c r="M299" s="19">
        <v>8500000</v>
      </c>
      <c r="N299" s="79">
        <v>5</v>
      </c>
      <c r="O299" s="19">
        <v>42500000</v>
      </c>
      <c r="P299" s="79" t="s">
        <v>720</v>
      </c>
      <c r="Q299" s="79" t="s">
        <v>720</v>
      </c>
      <c r="R299" s="79" t="s">
        <v>721</v>
      </c>
      <c r="S299" s="79" t="s">
        <v>722</v>
      </c>
      <c r="T299" s="98" t="s">
        <v>721</v>
      </c>
      <c r="U299" s="16">
        <v>45495</v>
      </c>
      <c r="V299" s="65">
        <v>202412000060763</v>
      </c>
      <c r="W299" s="66" t="s">
        <v>63</v>
      </c>
      <c r="X299" s="67" t="s">
        <v>121</v>
      </c>
      <c r="Y299" s="68">
        <v>45496</v>
      </c>
      <c r="Z299" s="69" t="s">
        <v>986</v>
      </c>
      <c r="AA299" s="68">
        <v>45496</v>
      </c>
      <c r="AB299" s="70">
        <v>42500000</v>
      </c>
      <c r="AC299" s="71">
        <f t="shared" si="20"/>
        <v>0</v>
      </c>
      <c r="AD299" s="72">
        <v>1261</v>
      </c>
      <c r="AE299" s="16">
        <v>45501</v>
      </c>
      <c r="AF299" s="99">
        <v>42500000</v>
      </c>
      <c r="AG299" s="73">
        <f t="shared" si="21"/>
        <v>0</v>
      </c>
      <c r="AH299" s="103"/>
      <c r="AI299" s="104"/>
      <c r="AJ299" s="21"/>
      <c r="AK299" s="17">
        <f t="shared" si="22"/>
        <v>42500000</v>
      </c>
      <c r="AL299" s="76"/>
      <c r="AM299" s="17">
        <f t="shared" si="23"/>
        <v>0</v>
      </c>
      <c r="AN299" s="17">
        <f t="shared" si="24"/>
        <v>42500000</v>
      </c>
      <c r="AO299" s="19"/>
      <c r="AP299" s="79"/>
      <c r="AQ299" s="79"/>
      <c r="AR299" s="79"/>
    </row>
    <row r="300" spans="1:44" s="78" customFormat="1" ht="15.75" customHeight="1">
      <c r="A300" s="79">
        <v>98</v>
      </c>
      <c r="B300" s="97" t="s">
        <v>987</v>
      </c>
      <c r="C300" s="80" t="s">
        <v>714</v>
      </c>
      <c r="D300" s="80" t="s">
        <v>715</v>
      </c>
      <c r="E300" s="80" t="s">
        <v>716</v>
      </c>
      <c r="F300" s="80" t="s">
        <v>717</v>
      </c>
      <c r="G300" s="80" t="s">
        <v>718</v>
      </c>
      <c r="H300" s="80" t="s">
        <v>110</v>
      </c>
      <c r="I300" s="80" t="s">
        <v>131</v>
      </c>
      <c r="J300" s="80" t="s">
        <v>988</v>
      </c>
      <c r="K300" s="79" t="s">
        <v>58</v>
      </c>
      <c r="L300" s="79">
        <v>93141500</v>
      </c>
      <c r="M300" s="19">
        <v>3500000</v>
      </c>
      <c r="N300" s="79">
        <v>5</v>
      </c>
      <c r="O300" s="19">
        <v>17500000</v>
      </c>
      <c r="P300" s="79" t="s">
        <v>720</v>
      </c>
      <c r="Q300" s="79" t="s">
        <v>720</v>
      </c>
      <c r="R300" s="79" t="s">
        <v>721</v>
      </c>
      <c r="S300" s="79" t="s">
        <v>722</v>
      </c>
      <c r="T300" s="98" t="s">
        <v>721</v>
      </c>
      <c r="U300" s="16">
        <v>45491</v>
      </c>
      <c r="V300" s="65">
        <v>202412000059463</v>
      </c>
      <c r="W300" s="66" t="s">
        <v>63</v>
      </c>
      <c r="X300" s="67" t="s">
        <v>136</v>
      </c>
      <c r="Y300" s="68">
        <v>45495</v>
      </c>
      <c r="Z300" s="69" t="s">
        <v>989</v>
      </c>
      <c r="AA300" s="68">
        <v>45495</v>
      </c>
      <c r="AB300" s="70">
        <v>17500000</v>
      </c>
      <c r="AC300" s="71">
        <f t="shared" si="20"/>
        <v>0</v>
      </c>
      <c r="AD300" s="72">
        <v>1199</v>
      </c>
      <c r="AE300" s="16">
        <v>45499</v>
      </c>
      <c r="AF300" s="99">
        <v>17500000</v>
      </c>
      <c r="AG300" s="73">
        <f t="shared" si="21"/>
        <v>0</v>
      </c>
      <c r="AH300" s="103">
        <v>3357</v>
      </c>
      <c r="AI300" s="104">
        <v>45504</v>
      </c>
      <c r="AJ300" s="21">
        <v>17500000</v>
      </c>
      <c r="AK300" s="17">
        <f t="shared" si="22"/>
        <v>0</v>
      </c>
      <c r="AL300" s="76">
        <v>0</v>
      </c>
      <c r="AM300" s="17">
        <f t="shared" si="23"/>
        <v>17500000</v>
      </c>
      <c r="AN300" s="17">
        <f t="shared" si="24"/>
        <v>0</v>
      </c>
      <c r="AO300" s="19" t="s">
        <v>440</v>
      </c>
      <c r="AP300" s="79">
        <v>550</v>
      </c>
      <c r="AQ300" s="79" t="s">
        <v>990</v>
      </c>
      <c r="AR300" s="79"/>
    </row>
    <row r="301" spans="1:44" s="78" customFormat="1" ht="15.75" customHeight="1">
      <c r="A301" s="79">
        <v>99</v>
      </c>
      <c r="B301" s="97" t="s">
        <v>991</v>
      </c>
      <c r="C301" s="80" t="s">
        <v>714</v>
      </c>
      <c r="D301" s="80" t="s">
        <v>715</v>
      </c>
      <c r="E301" s="80" t="s">
        <v>716</v>
      </c>
      <c r="F301" s="80" t="s">
        <v>717</v>
      </c>
      <c r="G301" s="80" t="s">
        <v>718</v>
      </c>
      <c r="H301" s="80" t="s">
        <v>110</v>
      </c>
      <c r="I301" s="80" t="s">
        <v>131</v>
      </c>
      <c r="J301" s="80" t="s">
        <v>728</v>
      </c>
      <c r="K301" s="79" t="s">
        <v>58</v>
      </c>
      <c r="L301" s="79">
        <v>93141500</v>
      </c>
      <c r="M301" s="19">
        <v>6000000</v>
      </c>
      <c r="N301" s="79">
        <v>5</v>
      </c>
      <c r="O301" s="19">
        <v>30000000</v>
      </c>
      <c r="P301" s="79" t="s">
        <v>60</v>
      </c>
      <c r="Q301" s="79" t="s">
        <v>60</v>
      </c>
      <c r="R301" s="79" t="s">
        <v>721</v>
      </c>
      <c r="S301" s="79" t="s">
        <v>722</v>
      </c>
      <c r="T301" s="98" t="s">
        <v>721</v>
      </c>
      <c r="U301" s="16">
        <v>45495</v>
      </c>
      <c r="V301" s="65">
        <v>202412000060763</v>
      </c>
      <c r="W301" s="66" t="s">
        <v>63</v>
      </c>
      <c r="X301" s="67" t="s">
        <v>121</v>
      </c>
      <c r="Y301" s="68">
        <v>45496</v>
      </c>
      <c r="Z301" s="69" t="s">
        <v>992</v>
      </c>
      <c r="AA301" s="68">
        <v>45496</v>
      </c>
      <c r="AB301" s="70">
        <v>30000000</v>
      </c>
      <c r="AC301" s="71">
        <f t="shared" si="20"/>
        <v>0</v>
      </c>
      <c r="AD301" s="72">
        <v>1257</v>
      </c>
      <c r="AE301" s="16">
        <v>45501</v>
      </c>
      <c r="AF301" s="99">
        <v>30000000</v>
      </c>
      <c r="AG301" s="73">
        <f t="shared" si="21"/>
        <v>0</v>
      </c>
      <c r="AH301" s="103"/>
      <c r="AI301" s="104"/>
      <c r="AJ301" s="21"/>
      <c r="AK301" s="17">
        <f t="shared" si="22"/>
        <v>30000000</v>
      </c>
      <c r="AL301" s="76"/>
      <c r="AM301" s="17">
        <f t="shared" si="23"/>
        <v>0</v>
      </c>
      <c r="AN301" s="17">
        <f t="shared" si="24"/>
        <v>30000000</v>
      </c>
      <c r="AO301" s="19"/>
      <c r="AP301" s="79"/>
      <c r="AQ301" s="79"/>
      <c r="AR301" s="79"/>
    </row>
    <row r="302" spans="1:44" s="78" customFormat="1" ht="15.75" customHeight="1">
      <c r="A302" s="79">
        <v>100</v>
      </c>
      <c r="B302" s="97" t="s">
        <v>993</v>
      </c>
      <c r="C302" s="80" t="s">
        <v>714</v>
      </c>
      <c r="D302" s="80" t="s">
        <v>715</v>
      </c>
      <c r="E302" s="80" t="s">
        <v>716</v>
      </c>
      <c r="F302" s="80" t="s">
        <v>717</v>
      </c>
      <c r="G302" s="80" t="s">
        <v>718</v>
      </c>
      <c r="H302" s="80" t="s">
        <v>110</v>
      </c>
      <c r="I302" s="80" t="s">
        <v>131</v>
      </c>
      <c r="J302" s="80" t="s">
        <v>728</v>
      </c>
      <c r="K302" s="79" t="s">
        <v>58</v>
      </c>
      <c r="L302" s="79">
        <v>93141500</v>
      </c>
      <c r="M302" s="19">
        <v>5228000</v>
      </c>
      <c r="N302" s="79">
        <v>4</v>
      </c>
      <c r="O302" s="19">
        <v>20912000</v>
      </c>
      <c r="P302" s="79" t="s">
        <v>60</v>
      </c>
      <c r="Q302" s="79" t="s">
        <v>60</v>
      </c>
      <c r="R302" s="79" t="s">
        <v>721</v>
      </c>
      <c r="S302" s="79" t="s">
        <v>722</v>
      </c>
      <c r="T302" s="98" t="s">
        <v>721</v>
      </c>
      <c r="U302" s="16">
        <v>45490</v>
      </c>
      <c r="V302" s="65">
        <v>202412000058783</v>
      </c>
      <c r="W302" s="66" t="s">
        <v>63</v>
      </c>
      <c r="X302" s="67" t="s">
        <v>136</v>
      </c>
      <c r="Y302" s="68">
        <v>45491</v>
      </c>
      <c r="Z302" s="69" t="s">
        <v>994</v>
      </c>
      <c r="AA302" s="68">
        <v>45491</v>
      </c>
      <c r="AB302" s="70">
        <v>20912000</v>
      </c>
      <c r="AC302" s="71">
        <f t="shared" si="20"/>
        <v>0</v>
      </c>
      <c r="AD302" s="72">
        <v>1193</v>
      </c>
      <c r="AE302" s="16">
        <v>45498</v>
      </c>
      <c r="AF302" s="99">
        <v>20912000</v>
      </c>
      <c r="AG302" s="73">
        <f t="shared" si="21"/>
        <v>0</v>
      </c>
      <c r="AH302" s="103"/>
      <c r="AI302" s="104"/>
      <c r="AJ302" s="21"/>
      <c r="AK302" s="17">
        <f t="shared" si="22"/>
        <v>20912000</v>
      </c>
      <c r="AL302" s="76"/>
      <c r="AM302" s="17">
        <f t="shared" si="23"/>
        <v>0</v>
      </c>
      <c r="AN302" s="17">
        <f t="shared" si="24"/>
        <v>20912000</v>
      </c>
      <c r="AO302" s="19"/>
      <c r="AP302" s="79"/>
      <c r="AQ302" s="79"/>
      <c r="AR302" s="79"/>
    </row>
    <row r="303" spans="1:44" s="78" customFormat="1" ht="15.75" customHeight="1">
      <c r="A303" s="79">
        <v>101</v>
      </c>
      <c r="B303" s="97" t="s">
        <v>995</v>
      </c>
      <c r="C303" s="80" t="s">
        <v>714</v>
      </c>
      <c r="D303" s="80" t="s">
        <v>715</v>
      </c>
      <c r="E303" s="80" t="s">
        <v>716</v>
      </c>
      <c r="F303" s="80" t="s">
        <v>717</v>
      </c>
      <c r="G303" s="80" t="s">
        <v>718</v>
      </c>
      <c r="H303" s="80" t="s">
        <v>110</v>
      </c>
      <c r="I303" s="80" t="s">
        <v>131</v>
      </c>
      <c r="J303" s="80" t="s">
        <v>819</v>
      </c>
      <c r="K303" s="79" t="s">
        <v>58</v>
      </c>
      <c r="L303" s="79">
        <v>80161504</v>
      </c>
      <c r="M303" s="19">
        <v>4500000</v>
      </c>
      <c r="N303" s="79">
        <v>5</v>
      </c>
      <c r="O303" s="19">
        <v>22500000</v>
      </c>
      <c r="P303" s="79" t="s">
        <v>720</v>
      </c>
      <c r="Q303" s="79" t="s">
        <v>720</v>
      </c>
      <c r="R303" s="79" t="s">
        <v>721</v>
      </c>
      <c r="S303" s="79" t="s">
        <v>722</v>
      </c>
      <c r="T303" s="98" t="s">
        <v>721</v>
      </c>
      <c r="U303" s="16">
        <v>45488</v>
      </c>
      <c r="V303" s="65" t="s">
        <v>729</v>
      </c>
      <c r="W303" s="66" t="s">
        <v>63</v>
      </c>
      <c r="X303" s="67" t="s">
        <v>136</v>
      </c>
      <c r="Y303" s="68">
        <v>45490</v>
      </c>
      <c r="Z303" s="69" t="s">
        <v>996</v>
      </c>
      <c r="AA303" s="68">
        <v>45490</v>
      </c>
      <c r="AB303" s="70">
        <v>22500000</v>
      </c>
      <c r="AC303" s="71">
        <f t="shared" si="20"/>
        <v>0</v>
      </c>
      <c r="AD303" s="72">
        <v>1206</v>
      </c>
      <c r="AE303" s="16">
        <v>45499</v>
      </c>
      <c r="AF303" s="99">
        <v>22500000</v>
      </c>
      <c r="AG303" s="73">
        <f t="shared" si="21"/>
        <v>0</v>
      </c>
      <c r="AH303" s="103"/>
      <c r="AI303" s="104"/>
      <c r="AJ303" s="21"/>
      <c r="AK303" s="17">
        <f t="shared" si="22"/>
        <v>22500000</v>
      </c>
      <c r="AL303" s="76"/>
      <c r="AM303" s="17">
        <f t="shared" si="23"/>
        <v>0</v>
      </c>
      <c r="AN303" s="17">
        <f t="shared" si="24"/>
        <v>22500000</v>
      </c>
      <c r="AO303" s="19"/>
      <c r="AP303" s="79"/>
      <c r="AQ303" s="79"/>
      <c r="AR303" s="79"/>
    </row>
    <row r="304" spans="1:44" s="78" customFormat="1" ht="15.75" customHeight="1">
      <c r="A304" s="79">
        <v>102</v>
      </c>
      <c r="B304" s="97" t="s">
        <v>997</v>
      </c>
      <c r="C304" s="80" t="s">
        <v>714</v>
      </c>
      <c r="D304" s="80" t="s">
        <v>715</v>
      </c>
      <c r="E304" s="80" t="s">
        <v>716</v>
      </c>
      <c r="F304" s="80" t="s">
        <v>717</v>
      </c>
      <c r="G304" s="80" t="s">
        <v>718</v>
      </c>
      <c r="H304" s="80" t="s">
        <v>453</v>
      </c>
      <c r="I304" s="80" t="s">
        <v>131</v>
      </c>
      <c r="J304" s="80" t="s">
        <v>785</v>
      </c>
      <c r="K304" s="79" t="s">
        <v>58</v>
      </c>
      <c r="L304" s="79">
        <v>84111500</v>
      </c>
      <c r="M304" s="19">
        <v>8000000</v>
      </c>
      <c r="N304" s="79">
        <v>4.5</v>
      </c>
      <c r="O304" s="19">
        <v>36000000</v>
      </c>
      <c r="P304" s="79" t="s">
        <v>60</v>
      </c>
      <c r="Q304" s="79" t="s">
        <v>60</v>
      </c>
      <c r="R304" s="79" t="s">
        <v>721</v>
      </c>
      <c r="S304" s="79" t="s">
        <v>722</v>
      </c>
      <c r="T304" s="98" t="s">
        <v>721</v>
      </c>
      <c r="U304" s="16">
        <v>45490</v>
      </c>
      <c r="V304" s="65">
        <v>202412000058783</v>
      </c>
      <c r="W304" s="66" t="s">
        <v>63</v>
      </c>
      <c r="X304" s="67" t="s">
        <v>136</v>
      </c>
      <c r="Y304" s="68">
        <v>45491</v>
      </c>
      <c r="Z304" s="69" t="s">
        <v>998</v>
      </c>
      <c r="AA304" s="68">
        <v>45491</v>
      </c>
      <c r="AB304" s="70">
        <v>36000000</v>
      </c>
      <c r="AC304" s="71">
        <f t="shared" si="20"/>
        <v>0</v>
      </c>
      <c r="AD304" s="72">
        <v>1195</v>
      </c>
      <c r="AE304" s="16">
        <v>45498</v>
      </c>
      <c r="AF304" s="99">
        <v>36000000</v>
      </c>
      <c r="AG304" s="73">
        <f t="shared" si="21"/>
        <v>0</v>
      </c>
      <c r="AH304" s="103"/>
      <c r="AI304" s="104"/>
      <c r="AJ304" s="21"/>
      <c r="AK304" s="17">
        <f t="shared" si="22"/>
        <v>36000000</v>
      </c>
      <c r="AL304" s="76"/>
      <c r="AM304" s="17">
        <f t="shared" si="23"/>
        <v>0</v>
      </c>
      <c r="AN304" s="17">
        <f t="shared" si="24"/>
        <v>36000000</v>
      </c>
      <c r="AO304" s="19"/>
      <c r="AP304" s="79"/>
      <c r="AQ304" s="79"/>
      <c r="AR304" s="79"/>
    </row>
    <row r="305" spans="1:44" s="78" customFormat="1" ht="15.75" customHeight="1">
      <c r="A305" s="79">
        <v>103</v>
      </c>
      <c r="B305" s="97" t="s">
        <v>999</v>
      </c>
      <c r="C305" s="80" t="s">
        <v>714</v>
      </c>
      <c r="D305" s="80" t="s">
        <v>715</v>
      </c>
      <c r="E305" s="80" t="s">
        <v>716</v>
      </c>
      <c r="F305" s="80" t="s">
        <v>717</v>
      </c>
      <c r="G305" s="80" t="s">
        <v>718</v>
      </c>
      <c r="H305" s="80" t="s">
        <v>453</v>
      </c>
      <c r="I305" s="80" t="s">
        <v>131</v>
      </c>
      <c r="J305" s="80" t="s">
        <v>1000</v>
      </c>
      <c r="K305" s="79" t="s">
        <v>58</v>
      </c>
      <c r="L305" s="79">
        <v>84111500</v>
      </c>
      <c r="M305" s="19">
        <v>4500000</v>
      </c>
      <c r="N305" s="79">
        <v>5</v>
      </c>
      <c r="O305" s="19">
        <v>22500000</v>
      </c>
      <c r="P305" s="79" t="s">
        <v>60</v>
      </c>
      <c r="Q305" s="79" t="s">
        <v>60</v>
      </c>
      <c r="R305" s="79" t="s">
        <v>721</v>
      </c>
      <c r="S305" s="79" t="s">
        <v>722</v>
      </c>
      <c r="T305" s="98" t="s">
        <v>721</v>
      </c>
      <c r="U305" s="16">
        <v>45490</v>
      </c>
      <c r="V305" s="65">
        <v>202412000058783</v>
      </c>
      <c r="W305" s="66" t="s">
        <v>63</v>
      </c>
      <c r="X305" s="67" t="s">
        <v>136</v>
      </c>
      <c r="Y305" s="68">
        <v>45491</v>
      </c>
      <c r="Z305" s="69" t="s">
        <v>1001</v>
      </c>
      <c r="AA305" s="68">
        <v>45491</v>
      </c>
      <c r="AB305" s="70">
        <v>20100000</v>
      </c>
      <c r="AC305" s="71">
        <f t="shared" si="20"/>
        <v>2400000</v>
      </c>
      <c r="AD305" s="72">
        <v>1196</v>
      </c>
      <c r="AE305" s="16">
        <v>45498</v>
      </c>
      <c r="AF305" s="99">
        <v>20100000</v>
      </c>
      <c r="AG305" s="73">
        <f t="shared" si="21"/>
        <v>0</v>
      </c>
      <c r="AH305" s="103"/>
      <c r="AI305" s="104"/>
      <c r="AJ305" s="21"/>
      <c r="AK305" s="17">
        <f t="shared" si="22"/>
        <v>20100000</v>
      </c>
      <c r="AL305" s="76"/>
      <c r="AM305" s="17">
        <f t="shared" si="23"/>
        <v>0</v>
      </c>
      <c r="AN305" s="17">
        <f t="shared" si="24"/>
        <v>22500000</v>
      </c>
      <c r="AO305" s="19"/>
      <c r="AP305" s="79"/>
      <c r="AQ305" s="79"/>
      <c r="AR305" s="79"/>
    </row>
    <row r="306" spans="1:44" s="78" customFormat="1" ht="15.75" customHeight="1">
      <c r="A306" s="79">
        <v>104</v>
      </c>
      <c r="B306" s="97" t="s">
        <v>1002</v>
      </c>
      <c r="C306" s="80" t="s">
        <v>714</v>
      </c>
      <c r="D306" s="80" t="s">
        <v>715</v>
      </c>
      <c r="E306" s="80" t="s">
        <v>716</v>
      </c>
      <c r="F306" s="80" t="s">
        <v>717</v>
      </c>
      <c r="G306" s="80" t="s">
        <v>718</v>
      </c>
      <c r="H306" s="80" t="s">
        <v>110</v>
      </c>
      <c r="I306" s="80" t="s">
        <v>131</v>
      </c>
      <c r="J306" s="80" t="s">
        <v>1003</v>
      </c>
      <c r="K306" s="79" t="s">
        <v>58</v>
      </c>
      <c r="L306" s="79">
        <v>80161504</v>
      </c>
      <c r="M306" s="19">
        <v>3500000</v>
      </c>
      <c r="N306" s="79">
        <v>4</v>
      </c>
      <c r="O306" s="19">
        <v>14000000</v>
      </c>
      <c r="P306" s="79" t="s">
        <v>60</v>
      </c>
      <c r="Q306" s="79" t="s">
        <v>60</v>
      </c>
      <c r="R306" s="79" t="s">
        <v>721</v>
      </c>
      <c r="S306" s="79" t="s">
        <v>722</v>
      </c>
      <c r="T306" s="98" t="s">
        <v>721</v>
      </c>
      <c r="U306" s="16">
        <v>45490</v>
      </c>
      <c r="V306" s="65">
        <v>202412000058783</v>
      </c>
      <c r="W306" s="66" t="s">
        <v>63</v>
      </c>
      <c r="X306" s="67" t="s">
        <v>136</v>
      </c>
      <c r="Y306" s="68">
        <v>45491</v>
      </c>
      <c r="Z306" s="69" t="s">
        <v>1004</v>
      </c>
      <c r="AA306" s="68">
        <v>45491</v>
      </c>
      <c r="AB306" s="70">
        <v>14000000</v>
      </c>
      <c r="AC306" s="71">
        <f t="shared" si="20"/>
        <v>0</v>
      </c>
      <c r="AD306" s="72">
        <v>1197</v>
      </c>
      <c r="AE306" s="16">
        <v>45499</v>
      </c>
      <c r="AF306" s="99">
        <v>14000000</v>
      </c>
      <c r="AG306" s="73">
        <f t="shared" si="21"/>
        <v>0</v>
      </c>
      <c r="AH306" s="103"/>
      <c r="AI306" s="104"/>
      <c r="AJ306" s="21"/>
      <c r="AK306" s="17">
        <f t="shared" si="22"/>
        <v>14000000</v>
      </c>
      <c r="AL306" s="76"/>
      <c r="AM306" s="17">
        <f t="shared" si="23"/>
        <v>0</v>
      </c>
      <c r="AN306" s="17">
        <f t="shared" si="24"/>
        <v>14000000</v>
      </c>
      <c r="AO306" s="19"/>
      <c r="AP306" s="79"/>
      <c r="AQ306" s="79"/>
      <c r="AR306" s="79"/>
    </row>
    <row r="307" spans="1:44" s="78" customFormat="1" ht="15.75" customHeight="1">
      <c r="A307" s="79">
        <v>105</v>
      </c>
      <c r="B307" s="97" t="s">
        <v>1005</v>
      </c>
      <c r="C307" s="80" t="s">
        <v>714</v>
      </c>
      <c r="D307" s="80" t="s">
        <v>715</v>
      </c>
      <c r="E307" s="80" t="s">
        <v>716</v>
      </c>
      <c r="F307" s="80" t="s">
        <v>717</v>
      </c>
      <c r="G307" s="80" t="s">
        <v>718</v>
      </c>
      <c r="H307" s="80" t="s">
        <v>110</v>
      </c>
      <c r="I307" s="80" t="s">
        <v>131</v>
      </c>
      <c r="J307" s="80" t="s">
        <v>1006</v>
      </c>
      <c r="K307" s="79" t="s">
        <v>58</v>
      </c>
      <c r="L307" s="79">
        <v>80121700</v>
      </c>
      <c r="M307" s="19">
        <v>7500000</v>
      </c>
      <c r="N307" s="79">
        <v>4</v>
      </c>
      <c r="O307" s="19">
        <v>30000000</v>
      </c>
      <c r="P307" s="79" t="s">
        <v>720</v>
      </c>
      <c r="Q307" s="79" t="s">
        <v>720</v>
      </c>
      <c r="R307" s="79" t="s">
        <v>721</v>
      </c>
      <c r="S307" s="79" t="s">
        <v>722</v>
      </c>
      <c r="T307" s="98" t="s">
        <v>721</v>
      </c>
      <c r="U307" s="16">
        <v>45488</v>
      </c>
      <c r="V307" s="65" t="s">
        <v>729</v>
      </c>
      <c r="W307" s="66" t="s">
        <v>63</v>
      </c>
      <c r="X307" s="67" t="s">
        <v>136</v>
      </c>
      <c r="Y307" s="68">
        <v>45490</v>
      </c>
      <c r="Z307" s="69" t="s">
        <v>1007</v>
      </c>
      <c r="AA307" s="68">
        <v>45490</v>
      </c>
      <c r="AB307" s="70">
        <v>30000000</v>
      </c>
      <c r="AC307" s="71">
        <f t="shared" si="20"/>
        <v>0</v>
      </c>
      <c r="AD307" s="72">
        <v>1212</v>
      </c>
      <c r="AE307" s="16">
        <v>45499</v>
      </c>
      <c r="AF307" s="99">
        <v>30000000</v>
      </c>
      <c r="AG307" s="73">
        <f t="shared" si="21"/>
        <v>0</v>
      </c>
      <c r="AH307" s="103"/>
      <c r="AI307" s="104"/>
      <c r="AJ307" s="21"/>
      <c r="AK307" s="17">
        <f t="shared" si="22"/>
        <v>30000000</v>
      </c>
      <c r="AL307" s="76"/>
      <c r="AM307" s="17">
        <f t="shared" si="23"/>
        <v>0</v>
      </c>
      <c r="AN307" s="17">
        <f t="shared" si="24"/>
        <v>30000000</v>
      </c>
      <c r="AO307" s="19"/>
      <c r="AP307" s="79"/>
      <c r="AQ307" s="79"/>
      <c r="AR307" s="79"/>
    </row>
    <row r="308" spans="1:44" s="78" customFormat="1" ht="15.75" customHeight="1">
      <c r="A308" s="79">
        <v>106</v>
      </c>
      <c r="B308" s="97" t="s">
        <v>1008</v>
      </c>
      <c r="C308" s="80" t="s">
        <v>714</v>
      </c>
      <c r="D308" s="80" t="s">
        <v>715</v>
      </c>
      <c r="E308" s="80" t="s">
        <v>716</v>
      </c>
      <c r="F308" s="80" t="s">
        <v>717</v>
      </c>
      <c r="G308" s="80" t="s">
        <v>718</v>
      </c>
      <c r="H308" s="80" t="s">
        <v>110</v>
      </c>
      <c r="I308" s="80" t="s">
        <v>131</v>
      </c>
      <c r="J308" s="80" t="s">
        <v>1009</v>
      </c>
      <c r="K308" s="79" t="s">
        <v>58</v>
      </c>
      <c r="L308" s="79">
        <v>93141506</v>
      </c>
      <c r="M308" s="19">
        <v>5230000</v>
      </c>
      <c r="N308" s="79">
        <v>4</v>
      </c>
      <c r="O308" s="19">
        <v>20920000</v>
      </c>
      <c r="P308" s="79" t="s">
        <v>60</v>
      </c>
      <c r="Q308" s="79" t="s">
        <v>60</v>
      </c>
      <c r="R308" s="79" t="s">
        <v>721</v>
      </c>
      <c r="S308" s="79" t="s">
        <v>722</v>
      </c>
      <c r="T308" s="98" t="s">
        <v>721</v>
      </c>
      <c r="U308" s="16">
        <v>45495</v>
      </c>
      <c r="V308" s="65">
        <v>202412000060763</v>
      </c>
      <c r="W308" s="66" t="s">
        <v>63</v>
      </c>
      <c r="X308" s="67" t="s">
        <v>121</v>
      </c>
      <c r="Y308" s="68">
        <v>45496</v>
      </c>
      <c r="Z308" s="69" t="s">
        <v>1010</v>
      </c>
      <c r="AA308" s="68">
        <v>45496</v>
      </c>
      <c r="AB308" s="70">
        <v>20920000</v>
      </c>
      <c r="AC308" s="71">
        <f t="shared" si="20"/>
        <v>0</v>
      </c>
      <c r="AD308" s="72">
        <v>1262</v>
      </c>
      <c r="AE308" s="16">
        <v>45501</v>
      </c>
      <c r="AF308" s="99">
        <v>20920000</v>
      </c>
      <c r="AG308" s="73">
        <f t="shared" si="21"/>
        <v>0</v>
      </c>
      <c r="AH308" s="103"/>
      <c r="AI308" s="104"/>
      <c r="AJ308" s="21"/>
      <c r="AK308" s="17">
        <f t="shared" si="22"/>
        <v>20920000</v>
      </c>
      <c r="AL308" s="76"/>
      <c r="AM308" s="17">
        <f t="shared" si="23"/>
        <v>0</v>
      </c>
      <c r="AN308" s="17">
        <f t="shared" si="24"/>
        <v>20920000</v>
      </c>
      <c r="AO308" s="19"/>
      <c r="AP308" s="79"/>
      <c r="AQ308" s="79"/>
      <c r="AR308" s="79"/>
    </row>
    <row r="309" spans="1:44" s="78" customFormat="1" ht="15.75" customHeight="1">
      <c r="A309" s="79">
        <v>107</v>
      </c>
      <c r="B309" s="97" t="s">
        <v>1011</v>
      </c>
      <c r="C309" s="80" t="s">
        <v>714</v>
      </c>
      <c r="D309" s="80" t="s">
        <v>715</v>
      </c>
      <c r="E309" s="80" t="s">
        <v>716</v>
      </c>
      <c r="F309" s="80" t="s">
        <v>717</v>
      </c>
      <c r="G309" s="80" t="s">
        <v>718</v>
      </c>
      <c r="H309" s="80" t="s">
        <v>55</v>
      </c>
      <c r="I309" s="80" t="s">
        <v>131</v>
      </c>
      <c r="J309" s="80" t="s">
        <v>719</v>
      </c>
      <c r="K309" s="79" t="s">
        <v>58</v>
      </c>
      <c r="L309" s="79">
        <v>80121700</v>
      </c>
      <c r="M309" s="19">
        <v>7450000</v>
      </c>
      <c r="N309" s="79">
        <v>4</v>
      </c>
      <c r="O309" s="19">
        <v>29800000</v>
      </c>
      <c r="P309" s="79" t="s">
        <v>720</v>
      </c>
      <c r="Q309" s="79" t="s">
        <v>720</v>
      </c>
      <c r="R309" s="79" t="s">
        <v>721</v>
      </c>
      <c r="S309" s="79" t="s">
        <v>722</v>
      </c>
      <c r="T309" s="98" t="s">
        <v>721</v>
      </c>
      <c r="U309" s="16">
        <v>45495</v>
      </c>
      <c r="V309" s="65">
        <v>202412000060763</v>
      </c>
      <c r="W309" s="66" t="s">
        <v>63</v>
      </c>
      <c r="X309" s="67" t="s">
        <v>121</v>
      </c>
      <c r="Y309" s="68">
        <v>45496</v>
      </c>
      <c r="Z309" s="69" t="s">
        <v>1012</v>
      </c>
      <c r="AA309" s="68">
        <v>45496</v>
      </c>
      <c r="AB309" s="70">
        <v>29800000</v>
      </c>
      <c r="AC309" s="71">
        <f t="shared" si="20"/>
        <v>0</v>
      </c>
      <c r="AD309" s="72">
        <v>1258</v>
      </c>
      <c r="AE309" s="16">
        <v>45501</v>
      </c>
      <c r="AF309" s="99">
        <v>29800000</v>
      </c>
      <c r="AG309" s="73">
        <f t="shared" si="21"/>
        <v>0</v>
      </c>
      <c r="AH309" s="103"/>
      <c r="AI309" s="104"/>
      <c r="AJ309" s="21"/>
      <c r="AK309" s="17">
        <f t="shared" si="22"/>
        <v>29800000</v>
      </c>
      <c r="AL309" s="76"/>
      <c r="AM309" s="17">
        <f t="shared" si="23"/>
        <v>0</v>
      </c>
      <c r="AN309" s="17">
        <f t="shared" si="24"/>
        <v>29800000</v>
      </c>
      <c r="AO309" s="19"/>
      <c r="AP309" s="79"/>
      <c r="AQ309" s="79"/>
      <c r="AR309" s="79"/>
    </row>
    <row r="310" spans="1:44" s="78" customFormat="1" ht="15.75" customHeight="1">
      <c r="A310" s="79">
        <v>108</v>
      </c>
      <c r="B310" s="97" t="s">
        <v>1013</v>
      </c>
      <c r="C310" s="80" t="s">
        <v>714</v>
      </c>
      <c r="D310" s="80" t="s">
        <v>715</v>
      </c>
      <c r="E310" s="80" t="s">
        <v>716</v>
      </c>
      <c r="F310" s="80" t="s">
        <v>717</v>
      </c>
      <c r="G310" s="80" t="s">
        <v>718</v>
      </c>
      <c r="H310" s="80" t="s">
        <v>446</v>
      </c>
      <c r="I310" s="80" t="s">
        <v>131</v>
      </c>
      <c r="J310" s="80" t="s">
        <v>819</v>
      </c>
      <c r="K310" s="79" t="s">
        <v>58</v>
      </c>
      <c r="L310" s="79">
        <v>80161504</v>
      </c>
      <c r="M310" s="19">
        <v>2500000</v>
      </c>
      <c r="N310" s="79">
        <v>5</v>
      </c>
      <c r="O310" s="19">
        <v>12500000</v>
      </c>
      <c r="P310" s="79" t="s">
        <v>720</v>
      </c>
      <c r="Q310" s="79" t="s">
        <v>720</v>
      </c>
      <c r="R310" s="79" t="s">
        <v>721</v>
      </c>
      <c r="S310" s="79" t="s">
        <v>722</v>
      </c>
      <c r="T310" s="98" t="s">
        <v>721</v>
      </c>
      <c r="U310" s="16">
        <v>45488</v>
      </c>
      <c r="V310" s="65" t="s">
        <v>729</v>
      </c>
      <c r="W310" s="66" t="s">
        <v>63</v>
      </c>
      <c r="X310" s="67" t="s">
        <v>136</v>
      </c>
      <c r="Y310" s="68">
        <v>45490</v>
      </c>
      <c r="Z310" s="69" t="s">
        <v>1014</v>
      </c>
      <c r="AA310" s="68">
        <v>45490</v>
      </c>
      <c r="AB310" s="70">
        <v>12500000</v>
      </c>
      <c r="AC310" s="71">
        <f t="shared" si="20"/>
        <v>0</v>
      </c>
      <c r="AD310" s="72">
        <v>1213</v>
      </c>
      <c r="AE310" s="16">
        <v>45499</v>
      </c>
      <c r="AF310" s="99">
        <v>12500000</v>
      </c>
      <c r="AG310" s="73">
        <f t="shared" si="21"/>
        <v>0</v>
      </c>
      <c r="AH310" s="103"/>
      <c r="AI310" s="104"/>
      <c r="AJ310" s="21"/>
      <c r="AK310" s="17">
        <f t="shared" si="22"/>
        <v>12500000</v>
      </c>
      <c r="AL310" s="76"/>
      <c r="AM310" s="17">
        <f t="shared" si="23"/>
        <v>0</v>
      </c>
      <c r="AN310" s="17">
        <f t="shared" si="24"/>
        <v>12500000</v>
      </c>
      <c r="AO310" s="19"/>
      <c r="AP310" s="79"/>
      <c r="AQ310" s="79"/>
      <c r="AR310" s="79"/>
    </row>
    <row r="311" spans="1:44" s="78" customFormat="1" ht="15.75" customHeight="1">
      <c r="A311" s="79">
        <v>109</v>
      </c>
      <c r="B311" s="97" t="s">
        <v>1015</v>
      </c>
      <c r="C311" s="80" t="s">
        <v>714</v>
      </c>
      <c r="D311" s="80" t="s">
        <v>715</v>
      </c>
      <c r="E311" s="80" t="s">
        <v>716</v>
      </c>
      <c r="F311" s="80" t="s">
        <v>717</v>
      </c>
      <c r="G311" s="80" t="s">
        <v>718</v>
      </c>
      <c r="H311" s="80" t="s">
        <v>180</v>
      </c>
      <c r="I311" s="80" t="s">
        <v>131</v>
      </c>
      <c r="J311" s="80" t="s">
        <v>963</v>
      </c>
      <c r="K311" s="79" t="s">
        <v>58</v>
      </c>
      <c r="L311" s="79">
        <v>81101500</v>
      </c>
      <c r="M311" s="19">
        <v>6900000</v>
      </c>
      <c r="N311" s="79">
        <v>5</v>
      </c>
      <c r="O311" s="19">
        <v>34500000</v>
      </c>
      <c r="P311" s="79" t="s">
        <v>720</v>
      </c>
      <c r="Q311" s="79" t="s">
        <v>720</v>
      </c>
      <c r="R311" s="79" t="s">
        <v>721</v>
      </c>
      <c r="S311" s="79" t="s">
        <v>722</v>
      </c>
      <c r="T311" s="98" t="s">
        <v>721</v>
      </c>
      <c r="U311" s="16">
        <v>45488</v>
      </c>
      <c r="V311" s="65" t="s">
        <v>729</v>
      </c>
      <c r="W311" s="66" t="s">
        <v>63</v>
      </c>
      <c r="X311" s="67" t="s">
        <v>136</v>
      </c>
      <c r="Y311" s="68">
        <v>45490</v>
      </c>
      <c r="Z311" s="69" t="s">
        <v>1016</v>
      </c>
      <c r="AA311" s="68">
        <v>45490</v>
      </c>
      <c r="AB311" s="70">
        <v>34500000</v>
      </c>
      <c r="AC311" s="71">
        <f t="shared" si="20"/>
        <v>0</v>
      </c>
      <c r="AD311" s="72">
        <v>1215</v>
      </c>
      <c r="AE311" s="16">
        <v>45499</v>
      </c>
      <c r="AF311" s="99">
        <v>34500000</v>
      </c>
      <c r="AG311" s="73">
        <f t="shared" si="21"/>
        <v>0</v>
      </c>
      <c r="AH311" s="103"/>
      <c r="AI311" s="104"/>
      <c r="AJ311" s="21"/>
      <c r="AK311" s="17">
        <f t="shared" si="22"/>
        <v>34500000</v>
      </c>
      <c r="AL311" s="76"/>
      <c r="AM311" s="17">
        <f t="shared" si="23"/>
        <v>0</v>
      </c>
      <c r="AN311" s="17">
        <f t="shared" si="24"/>
        <v>34500000</v>
      </c>
      <c r="AO311" s="19"/>
      <c r="AP311" s="79"/>
      <c r="AQ311" s="79"/>
      <c r="AR311" s="79"/>
    </row>
    <row r="312" spans="1:44" s="78" customFormat="1" ht="15.75" customHeight="1">
      <c r="A312" s="79">
        <v>110</v>
      </c>
      <c r="B312" s="97" t="s">
        <v>1017</v>
      </c>
      <c r="C312" s="80" t="s">
        <v>714</v>
      </c>
      <c r="D312" s="80" t="s">
        <v>715</v>
      </c>
      <c r="E312" s="80" t="s">
        <v>716</v>
      </c>
      <c r="F312" s="80" t="s">
        <v>717</v>
      </c>
      <c r="G312" s="80" t="s">
        <v>718</v>
      </c>
      <c r="H312" s="80" t="s">
        <v>55</v>
      </c>
      <c r="I312" s="80" t="s">
        <v>131</v>
      </c>
      <c r="J312" s="80" t="s">
        <v>1018</v>
      </c>
      <c r="K312" s="79" t="s">
        <v>58</v>
      </c>
      <c r="L312" s="79">
        <v>80121703</v>
      </c>
      <c r="M312" s="19">
        <v>5930000</v>
      </c>
      <c r="N312" s="79">
        <v>5</v>
      </c>
      <c r="O312" s="19">
        <v>29650000</v>
      </c>
      <c r="P312" s="79" t="s">
        <v>720</v>
      </c>
      <c r="Q312" s="79" t="s">
        <v>720</v>
      </c>
      <c r="R312" s="79" t="s">
        <v>721</v>
      </c>
      <c r="S312" s="79" t="s">
        <v>722</v>
      </c>
      <c r="T312" s="98" t="s">
        <v>721</v>
      </c>
      <c r="U312" s="16">
        <v>45495</v>
      </c>
      <c r="V312" s="65">
        <v>202412000060763</v>
      </c>
      <c r="W312" s="66" t="s">
        <v>63</v>
      </c>
      <c r="X312" s="67" t="s">
        <v>121</v>
      </c>
      <c r="Y312" s="68">
        <v>45496</v>
      </c>
      <c r="Z312" s="69" t="s">
        <v>1019</v>
      </c>
      <c r="AA312" s="68">
        <v>45496</v>
      </c>
      <c r="AB312" s="70">
        <v>29650000</v>
      </c>
      <c r="AC312" s="71">
        <f t="shared" si="20"/>
        <v>0</v>
      </c>
      <c r="AD312" s="72">
        <v>1259</v>
      </c>
      <c r="AE312" s="16">
        <v>45501</v>
      </c>
      <c r="AF312" s="99">
        <v>29650000</v>
      </c>
      <c r="AG312" s="73">
        <f t="shared" si="21"/>
        <v>0</v>
      </c>
      <c r="AH312" s="103"/>
      <c r="AI312" s="104"/>
      <c r="AJ312" s="21"/>
      <c r="AK312" s="17">
        <f t="shared" si="22"/>
        <v>29650000</v>
      </c>
      <c r="AL312" s="76"/>
      <c r="AM312" s="17">
        <f t="shared" si="23"/>
        <v>0</v>
      </c>
      <c r="AN312" s="17">
        <f t="shared" si="24"/>
        <v>29650000</v>
      </c>
      <c r="AO312" s="19"/>
      <c r="AP312" s="79"/>
      <c r="AQ312" s="79"/>
      <c r="AR312" s="79"/>
    </row>
    <row r="313" spans="1:44" s="78" customFormat="1" ht="15.75" customHeight="1">
      <c r="A313" s="79">
        <v>111</v>
      </c>
      <c r="B313" s="97" t="s">
        <v>1020</v>
      </c>
      <c r="C313" s="80" t="s">
        <v>714</v>
      </c>
      <c r="D313" s="80" t="s">
        <v>715</v>
      </c>
      <c r="E313" s="80" t="s">
        <v>716</v>
      </c>
      <c r="F313" s="80" t="s">
        <v>717</v>
      </c>
      <c r="G313" s="80" t="s">
        <v>718</v>
      </c>
      <c r="H313" s="80" t="s">
        <v>55</v>
      </c>
      <c r="I313" s="80" t="s">
        <v>131</v>
      </c>
      <c r="J313" s="80" t="s">
        <v>719</v>
      </c>
      <c r="K313" s="79" t="s">
        <v>58</v>
      </c>
      <c r="L313" s="79">
        <v>80121700</v>
      </c>
      <c r="M313" s="19">
        <v>8000000</v>
      </c>
      <c r="N313" s="79">
        <v>5</v>
      </c>
      <c r="O313" s="19">
        <v>40129708</v>
      </c>
      <c r="P313" s="79" t="s">
        <v>720</v>
      </c>
      <c r="Q313" s="79" t="s">
        <v>720</v>
      </c>
      <c r="R313" s="79" t="s">
        <v>721</v>
      </c>
      <c r="S313" s="79" t="s">
        <v>722</v>
      </c>
      <c r="T313" s="98" t="s">
        <v>721</v>
      </c>
      <c r="U313" s="16">
        <v>45488</v>
      </c>
      <c r="V313" s="65" t="s">
        <v>729</v>
      </c>
      <c r="W313" s="66" t="s">
        <v>63</v>
      </c>
      <c r="X313" s="67" t="s">
        <v>136</v>
      </c>
      <c r="Y313" s="68">
        <v>45490</v>
      </c>
      <c r="Z313" s="69" t="s">
        <v>1021</v>
      </c>
      <c r="AA313" s="68">
        <v>45490</v>
      </c>
      <c r="AB313" s="70">
        <v>38666667</v>
      </c>
      <c r="AC313" s="71">
        <f t="shared" si="20"/>
        <v>1463041</v>
      </c>
      <c r="AD313" s="72">
        <v>1217</v>
      </c>
      <c r="AE313" s="16">
        <v>45499</v>
      </c>
      <c r="AF313" s="99">
        <v>38666667</v>
      </c>
      <c r="AG313" s="73">
        <f t="shared" si="21"/>
        <v>0</v>
      </c>
      <c r="AH313" s="103"/>
      <c r="AI313" s="104"/>
      <c r="AJ313" s="21"/>
      <c r="AK313" s="17">
        <f t="shared" si="22"/>
        <v>38666667</v>
      </c>
      <c r="AL313" s="76"/>
      <c r="AM313" s="17">
        <f t="shared" si="23"/>
        <v>0</v>
      </c>
      <c r="AN313" s="17">
        <f t="shared" si="24"/>
        <v>40129708</v>
      </c>
      <c r="AO313" s="19"/>
      <c r="AP313" s="79"/>
      <c r="AQ313" s="79"/>
      <c r="AR313" s="79"/>
    </row>
    <row r="314" spans="1:44" s="78" customFormat="1" ht="15.75" customHeight="1">
      <c r="A314" s="79">
        <v>112</v>
      </c>
      <c r="B314" s="97" t="s">
        <v>1022</v>
      </c>
      <c r="C314" s="80" t="s">
        <v>714</v>
      </c>
      <c r="D314" s="80" t="s">
        <v>715</v>
      </c>
      <c r="E314" s="80" t="s">
        <v>716</v>
      </c>
      <c r="F314" s="80" t="s">
        <v>717</v>
      </c>
      <c r="G314" s="80" t="s">
        <v>718</v>
      </c>
      <c r="H314" s="80" t="s">
        <v>110</v>
      </c>
      <c r="I314" s="80" t="s">
        <v>131</v>
      </c>
      <c r="J314" s="80" t="s">
        <v>819</v>
      </c>
      <c r="K314" s="79" t="s">
        <v>58</v>
      </c>
      <c r="L314" s="79">
        <v>80161504</v>
      </c>
      <c r="M314" s="19">
        <v>4500000</v>
      </c>
      <c r="N314" s="79">
        <v>5</v>
      </c>
      <c r="O314" s="19">
        <v>22500000</v>
      </c>
      <c r="P314" s="79" t="s">
        <v>720</v>
      </c>
      <c r="Q314" s="79" t="s">
        <v>720</v>
      </c>
      <c r="R314" s="79" t="s">
        <v>721</v>
      </c>
      <c r="S314" s="79" t="s">
        <v>722</v>
      </c>
      <c r="T314" s="98" t="s">
        <v>721</v>
      </c>
      <c r="U314" s="16">
        <v>45488</v>
      </c>
      <c r="V314" s="65" t="s">
        <v>729</v>
      </c>
      <c r="W314" s="66" t="s">
        <v>63</v>
      </c>
      <c r="X314" s="67" t="s">
        <v>136</v>
      </c>
      <c r="Y314" s="68">
        <v>45490</v>
      </c>
      <c r="Z314" s="69" t="s">
        <v>1023</v>
      </c>
      <c r="AA314" s="68">
        <v>45490</v>
      </c>
      <c r="AB314" s="70">
        <v>22500000</v>
      </c>
      <c r="AC314" s="71">
        <f t="shared" si="20"/>
        <v>0</v>
      </c>
      <c r="AD314" s="72">
        <v>1218</v>
      </c>
      <c r="AE314" s="16">
        <v>45499</v>
      </c>
      <c r="AF314" s="99">
        <v>22500000</v>
      </c>
      <c r="AG314" s="73">
        <f t="shared" si="21"/>
        <v>0</v>
      </c>
      <c r="AH314" s="103"/>
      <c r="AI314" s="104"/>
      <c r="AJ314" s="21"/>
      <c r="AK314" s="17">
        <f t="shared" si="22"/>
        <v>22500000</v>
      </c>
      <c r="AL314" s="76"/>
      <c r="AM314" s="17">
        <f t="shared" si="23"/>
        <v>0</v>
      </c>
      <c r="AN314" s="17">
        <f t="shared" si="24"/>
        <v>22500000</v>
      </c>
      <c r="AO314" s="19"/>
      <c r="AP314" s="79"/>
      <c r="AQ314" s="79"/>
      <c r="AR314" s="79"/>
    </row>
    <row r="315" spans="1:44" s="78" customFormat="1" ht="15.75" customHeight="1">
      <c r="A315" s="79">
        <v>113</v>
      </c>
      <c r="B315" s="97" t="s">
        <v>1024</v>
      </c>
      <c r="C315" s="80" t="s">
        <v>714</v>
      </c>
      <c r="D315" s="80" t="s">
        <v>715</v>
      </c>
      <c r="E315" s="80" t="s">
        <v>716</v>
      </c>
      <c r="F315" s="80" t="s">
        <v>717</v>
      </c>
      <c r="G315" s="80" t="s">
        <v>718</v>
      </c>
      <c r="H315" s="80" t="s">
        <v>815</v>
      </c>
      <c r="I315" s="80" t="s">
        <v>131</v>
      </c>
      <c r="J315" s="80" t="s">
        <v>1025</v>
      </c>
      <c r="K315" s="79" t="s">
        <v>58</v>
      </c>
      <c r="L315" s="79">
        <v>80161500</v>
      </c>
      <c r="M315" s="19">
        <v>2910000</v>
      </c>
      <c r="N315" s="79">
        <v>4</v>
      </c>
      <c r="O315" s="19">
        <v>11640000</v>
      </c>
      <c r="P315" s="79" t="s">
        <v>60</v>
      </c>
      <c r="Q315" s="79" t="s">
        <v>60</v>
      </c>
      <c r="R315" s="79" t="s">
        <v>721</v>
      </c>
      <c r="S315" s="79" t="s">
        <v>722</v>
      </c>
      <c r="T315" s="98" t="s">
        <v>721</v>
      </c>
      <c r="U315" s="16">
        <v>45490</v>
      </c>
      <c r="V315" s="65">
        <v>202412000058783</v>
      </c>
      <c r="W315" s="66" t="s">
        <v>63</v>
      </c>
      <c r="X315" s="67" t="s">
        <v>136</v>
      </c>
      <c r="Y315" s="68">
        <v>45491</v>
      </c>
      <c r="Z315" s="69" t="s">
        <v>1026</v>
      </c>
      <c r="AA315" s="68">
        <v>45491</v>
      </c>
      <c r="AB315" s="70">
        <v>11640000</v>
      </c>
      <c r="AC315" s="71">
        <f t="shared" si="20"/>
        <v>0</v>
      </c>
      <c r="AD315" s="72">
        <v>1198</v>
      </c>
      <c r="AE315" s="16">
        <v>45499</v>
      </c>
      <c r="AF315" s="99">
        <v>11640000</v>
      </c>
      <c r="AG315" s="73">
        <f t="shared" si="21"/>
        <v>0</v>
      </c>
      <c r="AH315" s="103"/>
      <c r="AI315" s="104"/>
      <c r="AJ315" s="21"/>
      <c r="AK315" s="17">
        <f t="shared" si="22"/>
        <v>11640000</v>
      </c>
      <c r="AL315" s="76"/>
      <c r="AM315" s="17">
        <f t="shared" si="23"/>
        <v>0</v>
      </c>
      <c r="AN315" s="17">
        <f t="shared" si="24"/>
        <v>11640000</v>
      </c>
      <c r="AO315" s="19"/>
      <c r="AP315" s="79"/>
      <c r="AQ315" s="79"/>
      <c r="AR315" s="79"/>
    </row>
    <row r="316" spans="1:44" s="78" customFormat="1" ht="15.75" customHeight="1">
      <c r="A316" s="79">
        <v>114</v>
      </c>
      <c r="B316" s="97" t="s">
        <v>1027</v>
      </c>
      <c r="C316" s="80" t="s">
        <v>714</v>
      </c>
      <c r="D316" s="80" t="s">
        <v>715</v>
      </c>
      <c r="E316" s="80" t="s">
        <v>716</v>
      </c>
      <c r="F316" s="80" t="s">
        <v>717</v>
      </c>
      <c r="G316" s="80" t="s">
        <v>718</v>
      </c>
      <c r="H316" s="80" t="s">
        <v>815</v>
      </c>
      <c r="I316" s="80" t="s">
        <v>131</v>
      </c>
      <c r="J316" s="80" t="s">
        <v>1028</v>
      </c>
      <c r="K316" s="79" t="s">
        <v>58</v>
      </c>
      <c r="L316" s="79">
        <v>80161500</v>
      </c>
      <c r="M316" s="19">
        <v>2910000</v>
      </c>
      <c r="N316" s="79">
        <v>4</v>
      </c>
      <c r="O316" s="19">
        <v>11640000</v>
      </c>
      <c r="P316" s="79" t="s">
        <v>60</v>
      </c>
      <c r="Q316" s="79" t="s">
        <v>60</v>
      </c>
      <c r="R316" s="79" t="s">
        <v>721</v>
      </c>
      <c r="S316" s="79" t="s">
        <v>722</v>
      </c>
      <c r="T316" s="98" t="s">
        <v>721</v>
      </c>
      <c r="U316" s="16">
        <v>45490</v>
      </c>
      <c r="V316" s="65">
        <v>202412000058783</v>
      </c>
      <c r="W316" s="66" t="s">
        <v>63</v>
      </c>
      <c r="X316" s="67" t="s">
        <v>136</v>
      </c>
      <c r="Y316" s="68">
        <v>45491</v>
      </c>
      <c r="Z316" s="69" t="s">
        <v>1029</v>
      </c>
      <c r="AA316" s="68">
        <v>45491</v>
      </c>
      <c r="AB316" s="70">
        <v>11640000</v>
      </c>
      <c r="AC316" s="71">
        <f t="shared" si="20"/>
        <v>0</v>
      </c>
      <c r="AD316" s="72">
        <v>1264</v>
      </c>
      <c r="AE316" s="16">
        <v>45501</v>
      </c>
      <c r="AF316" s="99">
        <v>11640000</v>
      </c>
      <c r="AG316" s="73">
        <f t="shared" si="21"/>
        <v>0</v>
      </c>
      <c r="AH316" s="103"/>
      <c r="AI316" s="104"/>
      <c r="AJ316" s="21"/>
      <c r="AK316" s="17">
        <f t="shared" si="22"/>
        <v>11640000</v>
      </c>
      <c r="AL316" s="76"/>
      <c r="AM316" s="17">
        <f t="shared" si="23"/>
        <v>0</v>
      </c>
      <c r="AN316" s="17">
        <f t="shared" si="24"/>
        <v>11640000</v>
      </c>
      <c r="AO316" s="19"/>
      <c r="AP316" s="79"/>
      <c r="AQ316" s="79"/>
      <c r="AR316" s="79"/>
    </row>
    <row r="317" spans="1:44" s="78" customFormat="1" ht="15.75" customHeight="1">
      <c r="A317" s="79">
        <v>115</v>
      </c>
      <c r="B317" s="97" t="s">
        <v>1030</v>
      </c>
      <c r="C317" s="80" t="s">
        <v>714</v>
      </c>
      <c r="D317" s="80" t="s">
        <v>715</v>
      </c>
      <c r="E317" s="80" t="s">
        <v>716</v>
      </c>
      <c r="F317" s="80" t="s">
        <v>717</v>
      </c>
      <c r="G317" s="80" t="s">
        <v>718</v>
      </c>
      <c r="H317" s="80" t="s">
        <v>110</v>
      </c>
      <c r="I317" s="80" t="s">
        <v>131</v>
      </c>
      <c r="J317" s="80" t="s">
        <v>1031</v>
      </c>
      <c r="K317" s="79" t="s">
        <v>58</v>
      </c>
      <c r="L317" s="79">
        <v>93141500</v>
      </c>
      <c r="M317" s="19">
        <v>5000000</v>
      </c>
      <c r="N317" s="79">
        <v>5</v>
      </c>
      <c r="O317" s="19">
        <v>25000000</v>
      </c>
      <c r="P317" s="79" t="s">
        <v>60</v>
      </c>
      <c r="Q317" s="79" t="s">
        <v>60</v>
      </c>
      <c r="R317" s="79" t="s">
        <v>721</v>
      </c>
      <c r="S317" s="79" t="s">
        <v>722</v>
      </c>
      <c r="T317" s="98" t="s">
        <v>721</v>
      </c>
      <c r="U317" s="16">
        <v>45495</v>
      </c>
      <c r="V317" s="65">
        <v>202412000060763</v>
      </c>
      <c r="W317" s="66" t="s">
        <v>63</v>
      </c>
      <c r="X317" s="67" t="s">
        <v>121</v>
      </c>
      <c r="Y317" s="68">
        <v>45496</v>
      </c>
      <c r="Z317" s="69" t="s">
        <v>1032</v>
      </c>
      <c r="AA317" s="68">
        <v>45496</v>
      </c>
      <c r="AB317" s="70">
        <v>25000000</v>
      </c>
      <c r="AC317" s="71">
        <f t="shared" si="20"/>
        <v>0</v>
      </c>
      <c r="AD317" s="72">
        <v>1263</v>
      </c>
      <c r="AE317" s="16">
        <v>45501</v>
      </c>
      <c r="AF317" s="99">
        <v>25000000</v>
      </c>
      <c r="AG317" s="73">
        <f t="shared" si="21"/>
        <v>0</v>
      </c>
      <c r="AH317" s="103"/>
      <c r="AI317" s="104"/>
      <c r="AJ317" s="21"/>
      <c r="AK317" s="17">
        <f t="shared" si="22"/>
        <v>25000000</v>
      </c>
      <c r="AL317" s="76"/>
      <c r="AM317" s="17">
        <f t="shared" si="23"/>
        <v>0</v>
      </c>
      <c r="AN317" s="17">
        <f t="shared" si="24"/>
        <v>25000000</v>
      </c>
      <c r="AO317" s="19"/>
      <c r="AP317" s="79"/>
      <c r="AQ317" s="79"/>
      <c r="AR317" s="79"/>
    </row>
    <row r="318" spans="1:44" s="78" customFormat="1" ht="15.75" customHeight="1">
      <c r="A318" s="79">
        <v>116</v>
      </c>
      <c r="B318" s="97" t="s">
        <v>1033</v>
      </c>
      <c r="C318" s="80" t="s">
        <v>714</v>
      </c>
      <c r="D318" s="80" t="s">
        <v>715</v>
      </c>
      <c r="E318" s="80" t="s">
        <v>716</v>
      </c>
      <c r="F318" s="80" t="s">
        <v>717</v>
      </c>
      <c r="G318" s="80" t="s">
        <v>718</v>
      </c>
      <c r="H318" s="80" t="s">
        <v>453</v>
      </c>
      <c r="I318" s="80" t="s">
        <v>131</v>
      </c>
      <c r="J318" s="80" t="s">
        <v>785</v>
      </c>
      <c r="K318" s="79" t="s">
        <v>58</v>
      </c>
      <c r="L318" s="79">
        <v>93141500</v>
      </c>
      <c r="M318" s="19">
        <v>5230000</v>
      </c>
      <c r="N318" s="79">
        <v>5</v>
      </c>
      <c r="O318" s="19">
        <v>26150000</v>
      </c>
      <c r="P318" s="79" t="s">
        <v>720</v>
      </c>
      <c r="Q318" s="79" t="s">
        <v>720</v>
      </c>
      <c r="R318" s="79" t="s">
        <v>721</v>
      </c>
      <c r="S318" s="79" t="s">
        <v>722</v>
      </c>
      <c r="T318" s="98" t="s">
        <v>721</v>
      </c>
      <c r="U318" s="16">
        <v>45490</v>
      </c>
      <c r="V318" s="65">
        <v>202412000058783</v>
      </c>
      <c r="W318" s="66" t="s">
        <v>63</v>
      </c>
      <c r="X318" s="67" t="s">
        <v>136</v>
      </c>
      <c r="Y318" s="68">
        <v>45491</v>
      </c>
      <c r="Z318" s="69" t="s">
        <v>1034</v>
      </c>
      <c r="AA318" s="68">
        <v>45491</v>
      </c>
      <c r="AB318" s="70">
        <v>26150000</v>
      </c>
      <c r="AC318" s="71">
        <f t="shared" si="20"/>
        <v>0</v>
      </c>
      <c r="AD318" s="72">
        <v>1265</v>
      </c>
      <c r="AE318" s="16">
        <v>45501</v>
      </c>
      <c r="AF318" s="99">
        <v>26150000</v>
      </c>
      <c r="AG318" s="73">
        <f t="shared" si="21"/>
        <v>0</v>
      </c>
      <c r="AH318" s="103"/>
      <c r="AI318" s="104"/>
      <c r="AJ318" s="21"/>
      <c r="AK318" s="17">
        <f t="shared" si="22"/>
        <v>26150000</v>
      </c>
      <c r="AL318" s="76"/>
      <c r="AM318" s="17">
        <f t="shared" si="23"/>
        <v>0</v>
      </c>
      <c r="AN318" s="17">
        <f t="shared" si="24"/>
        <v>26150000</v>
      </c>
      <c r="AO318" s="19"/>
      <c r="AP318" s="79"/>
      <c r="AQ318" s="79"/>
      <c r="AR318" s="79"/>
    </row>
    <row r="319" spans="1:44" s="78" customFormat="1" ht="15.75" customHeight="1">
      <c r="A319" s="79">
        <v>117</v>
      </c>
      <c r="B319" s="97" t="s">
        <v>1035</v>
      </c>
      <c r="C319" s="80" t="s">
        <v>714</v>
      </c>
      <c r="D319" s="80" t="s">
        <v>715</v>
      </c>
      <c r="E319" s="80" t="s">
        <v>716</v>
      </c>
      <c r="F319" s="80" t="s">
        <v>717</v>
      </c>
      <c r="G319" s="80" t="s">
        <v>718</v>
      </c>
      <c r="H319" s="80" t="s">
        <v>453</v>
      </c>
      <c r="I319" s="80" t="s">
        <v>131</v>
      </c>
      <c r="J319" s="80" t="s">
        <v>785</v>
      </c>
      <c r="K319" s="79" t="s">
        <v>58</v>
      </c>
      <c r="L319" s="79">
        <v>84111500</v>
      </c>
      <c r="M319" s="19">
        <v>5200000</v>
      </c>
      <c r="N319" s="79">
        <v>5</v>
      </c>
      <c r="O319" s="19">
        <v>26000000</v>
      </c>
      <c r="P319" s="79" t="s">
        <v>60</v>
      </c>
      <c r="Q319" s="79" t="s">
        <v>720</v>
      </c>
      <c r="R319" s="79" t="s">
        <v>721</v>
      </c>
      <c r="S319" s="79" t="s">
        <v>722</v>
      </c>
      <c r="T319" s="98" t="s">
        <v>721</v>
      </c>
      <c r="U319" s="16">
        <v>45495</v>
      </c>
      <c r="V319" s="65">
        <v>202412000060763</v>
      </c>
      <c r="W319" s="66" t="s">
        <v>63</v>
      </c>
      <c r="X319" s="67" t="s">
        <v>121</v>
      </c>
      <c r="Y319" s="68">
        <v>45496</v>
      </c>
      <c r="Z319" s="69" t="s">
        <v>1036</v>
      </c>
      <c r="AA319" s="68">
        <v>45496</v>
      </c>
      <c r="AB319" s="70">
        <v>26000000</v>
      </c>
      <c r="AC319" s="71">
        <f t="shared" si="20"/>
        <v>0</v>
      </c>
      <c r="AD319" s="72">
        <v>1260</v>
      </c>
      <c r="AE319" s="16">
        <v>45501</v>
      </c>
      <c r="AF319" s="99">
        <v>26000000</v>
      </c>
      <c r="AG319" s="73">
        <f t="shared" si="21"/>
        <v>0</v>
      </c>
      <c r="AH319" s="103"/>
      <c r="AI319" s="104"/>
      <c r="AJ319" s="21"/>
      <c r="AK319" s="17">
        <f t="shared" si="22"/>
        <v>26000000</v>
      </c>
      <c r="AL319" s="76"/>
      <c r="AM319" s="17">
        <f t="shared" si="23"/>
        <v>0</v>
      </c>
      <c r="AN319" s="17">
        <f t="shared" si="24"/>
        <v>26000000</v>
      </c>
      <c r="AO319" s="19"/>
      <c r="AP319" s="79"/>
      <c r="AQ319" s="79"/>
      <c r="AR319" s="79"/>
    </row>
    <row r="320" spans="1:44" s="78" customFormat="1" ht="15.75" customHeight="1">
      <c r="A320" s="79">
        <v>118</v>
      </c>
      <c r="B320" s="97" t="s">
        <v>1037</v>
      </c>
      <c r="C320" s="80" t="s">
        <v>714</v>
      </c>
      <c r="D320" s="80" t="s">
        <v>715</v>
      </c>
      <c r="E320" s="80" t="s">
        <v>716</v>
      </c>
      <c r="F320" s="80" t="s">
        <v>1038</v>
      </c>
      <c r="G320" s="80" t="s">
        <v>745</v>
      </c>
      <c r="H320" s="80" t="s">
        <v>737</v>
      </c>
      <c r="I320" s="80" t="s">
        <v>131</v>
      </c>
      <c r="J320" s="80" t="s">
        <v>1039</v>
      </c>
      <c r="K320" s="79" t="s">
        <v>64</v>
      </c>
      <c r="L320" s="79" t="s">
        <v>121</v>
      </c>
      <c r="M320" s="19">
        <v>1425097248</v>
      </c>
      <c r="N320" s="79">
        <v>1</v>
      </c>
      <c r="O320" s="19">
        <v>1425097248</v>
      </c>
      <c r="P320" s="79" t="s">
        <v>720</v>
      </c>
      <c r="Q320" s="79" t="s">
        <v>720</v>
      </c>
      <c r="R320" s="79" t="s">
        <v>721</v>
      </c>
      <c r="S320" s="79" t="s">
        <v>722</v>
      </c>
      <c r="T320" s="98" t="s">
        <v>721</v>
      </c>
      <c r="U320" s="16">
        <v>45495</v>
      </c>
      <c r="V320" s="65">
        <v>202412000060523</v>
      </c>
      <c r="W320" s="66" t="s">
        <v>63</v>
      </c>
      <c r="X320" s="67" t="s">
        <v>121</v>
      </c>
      <c r="Y320" s="68">
        <v>45496</v>
      </c>
      <c r="Z320" s="69" t="s">
        <v>1040</v>
      </c>
      <c r="AA320" s="68">
        <v>45496</v>
      </c>
      <c r="AB320" s="70">
        <v>1390000000</v>
      </c>
      <c r="AC320" s="71">
        <f t="shared" si="20"/>
        <v>35097248</v>
      </c>
      <c r="AD320" s="72">
        <v>1211</v>
      </c>
      <c r="AE320" s="16">
        <v>45499</v>
      </c>
      <c r="AF320" s="99">
        <v>1390000000</v>
      </c>
      <c r="AG320" s="73">
        <f t="shared" si="21"/>
        <v>0</v>
      </c>
      <c r="AH320" s="103"/>
      <c r="AI320" s="104"/>
      <c r="AJ320" s="21"/>
      <c r="AK320" s="17">
        <f t="shared" si="22"/>
        <v>1390000000</v>
      </c>
      <c r="AL320" s="76"/>
      <c r="AM320" s="17">
        <f t="shared" si="23"/>
        <v>0</v>
      </c>
      <c r="AN320" s="17">
        <f t="shared" si="24"/>
        <v>1425097248</v>
      </c>
      <c r="AO320" s="19"/>
      <c r="AP320" s="79"/>
      <c r="AQ320" s="79"/>
      <c r="AR320" s="79"/>
    </row>
    <row r="321" spans="1:44" s="78" customFormat="1" ht="15.75" customHeight="1">
      <c r="A321" s="79">
        <v>119</v>
      </c>
      <c r="B321" s="97" t="s">
        <v>1041</v>
      </c>
      <c r="C321" s="80" t="s">
        <v>714</v>
      </c>
      <c r="D321" s="80" t="s">
        <v>715</v>
      </c>
      <c r="E321" s="80" t="s">
        <v>716</v>
      </c>
      <c r="F321" s="80" t="s">
        <v>1042</v>
      </c>
      <c r="G321" s="80" t="s">
        <v>745</v>
      </c>
      <c r="H321" s="80" t="s">
        <v>737</v>
      </c>
      <c r="I321" s="80" t="s">
        <v>131</v>
      </c>
      <c r="J321" s="80" t="s">
        <v>1043</v>
      </c>
      <c r="K321" s="79" t="s">
        <v>64</v>
      </c>
      <c r="L321" s="79" t="s">
        <v>121</v>
      </c>
      <c r="M321" s="19">
        <v>158344139</v>
      </c>
      <c r="N321" s="79">
        <v>1</v>
      </c>
      <c r="O321" s="19">
        <v>158344139</v>
      </c>
      <c r="P321" s="79" t="s">
        <v>720</v>
      </c>
      <c r="Q321" s="79" t="s">
        <v>720</v>
      </c>
      <c r="R321" s="79" t="s">
        <v>721</v>
      </c>
      <c r="S321" s="79" t="s">
        <v>722</v>
      </c>
      <c r="T321" s="98" t="s">
        <v>721</v>
      </c>
      <c r="U321" s="16">
        <v>45495</v>
      </c>
      <c r="V321" s="65">
        <v>202412000060523</v>
      </c>
      <c r="W321" s="66" t="s">
        <v>63</v>
      </c>
      <c r="X321" s="67" t="s">
        <v>121</v>
      </c>
      <c r="Y321" s="68">
        <v>45496</v>
      </c>
      <c r="Z321" s="69" t="s">
        <v>1044</v>
      </c>
      <c r="AA321" s="68">
        <v>45496</v>
      </c>
      <c r="AB321" s="70">
        <v>110000000</v>
      </c>
      <c r="AC321" s="71">
        <f t="shared" si="20"/>
        <v>48344139</v>
      </c>
      <c r="AD321" s="72">
        <v>1204</v>
      </c>
      <c r="AE321" s="16">
        <v>45499</v>
      </c>
      <c r="AF321" s="99">
        <v>110000000</v>
      </c>
      <c r="AG321" s="73">
        <f t="shared" si="21"/>
        <v>0</v>
      </c>
      <c r="AH321" s="103"/>
      <c r="AI321" s="104"/>
      <c r="AJ321" s="21"/>
      <c r="AK321" s="17">
        <f t="shared" si="22"/>
        <v>110000000</v>
      </c>
      <c r="AL321" s="76"/>
      <c r="AM321" s="17">
        <f t="shared" si="23"/>
        <v>0</v>
      </c>
      <c r="AN321" s="17">
        <f t="shared" si="24"/>
        <v>158344139</v>
      </c>
      <c r="AO321" s="19"/>
      <c r="AP321" s="79"/>
      <c r="AQ321" s="79"/>
      <c r="AR321" s="79"/>
    </row>
    <row r="322" spans="1:44" s="78" customFormat="1" ht="15.75" customHeight="1">
      <c r="A322" s="79">
        <v>120</v>
      </c>
      <c r="B322" s="97" t="s">
        <v>1045</v>
      </c>
      <c r="C322" s="80" t="s">
        <v>714</v>
      </c>
      <c r="D322" s="80" t="s">
        <v>715</v>
      </c>
      <c r="E322" s="80" t="s">
        <v>716</v>
      </c>
      <c r="F322" s="80" t="s">
        <v>1046</v>
      </c>
      <c r="G322" s="80" t="s">
        <v>1047</v>
      </c>
      <c r="H322" s="80" t="s">
        <v>737</v>
      </c>
      <c r="I322" s="80" t="s">
        <v>131</v>
      </c>
      <c r="J322" s="80" t="s">
        <v>1048</v>
      </c>
      <c r="K322" s="79" t="s">
        <v>64</v>
      </c>
      <c r="L322" s="79" t="s">
        <v>121</v>
      </c>
      <c r="M322" s="19">
        <v>94528680</v>
      </c>
      <c r="N322" s="79">
        <v>1</v>
      </c>
      <c r="O322" s="19">
        <v>94528680</v>
      </c>
      <c r="P322" s="79" t="s">
        <v>720</v>
      </c>
      <c r="Q322" s="79" t="s">
        <v>720</v>
      </c>
      <c r="R322" s="79" t="s">
        <v>721</v>
      </c>
      <c r="S322" s="79" t="s">
        <v>722</v>
      </c>
      <c r="T322" s="98" t="s">
        <v>721</v>
      </c>
      <c r="U322" s="16">
        <v>45502</v>
      </c>
      <c r="V322" s="65">
        <v>202412000062763</v>
      </c>
      <c r="W322" s="66" t="s">
        <v>63</v>
      </c>
      <c r="X322" s="67" t="s">
        <v>121</v>
      </c>
      <c r="Y322" s="68">
        <v>45502</v>
      </c>
      <c r="Z322" s="69" t="s">
        <v>1049</v>
      </c>
      <c r="AA322" s="68">
        <v>45502</v>
      </c>
      <c r="AB322" s="70">
        <v>94528680</v>
      </c>
      <c r="AC322" s="71">
        <f t="shared" si="20"/>
        <v>0</v>
      </c>
      <c r="AD322" s="72">
        <v>1306</v>
      </c>
      <c r="AE322" s="16">
        <v>45503</v>
      </c>
      <c r="AF322" s="99">
        <v>94528680</v>
      </c>
      <c r="AG322" s="73">
        <f t="shared" si="21"/>
        <v>0</v>
      </c>
      <c r="AH322" s="103"/>
      <c r="AI322" s="104"/>
      <c r="AJ322" s="21"/>
      <c r="AK322" s="17">
        <f t="shared" si="22"/>
        <v>94528680</v>
      </c>
      <c r="AL322" s="76"/>
      <c r="AM322" s="17">
        <f t="shared" si="23"/>
        <v>0</v>
      </c>
      <c r="AN322" s="17">
        <f t="shared" si="24"/>
        <v>94528680</v>
      </c>
      <c r="AO322" s="19"/>
      <c r="AP322" s="79"/>
      <c r="AQ322" s="79"/>
      <c r="AR322" s="79"/>
    </row>
    <row r="323" spans="1:44" s="78" customFormat="1" ht="15.75" customHeight="1">
      <c r="A323" s="79">
        <v>121</v>
      </c>
      <c r="B323" s="97" t="s">
        <v>1050</v>
      </c>
      <c r="C323" s="80" t="s">
        <v>714</v>
      </c>
      <c r="D323" s="80" t="s">
        <v>715</v>
      </c>
      <c r="E323" s="80" t="s">
        <v>716</v>
      </c>
      <c r="F323" s="80" t="s">
        <v>717</v>
      </c>
      <c r="G323" s="80" t="s">
        <v>718</v>
      </c>
      <c r="H323" s="80" t="s">
        <v>815</v>
      </c>
      <c r="I323" s="80" t="s">
        <v>131</v>
      </c>
      <c r="J323" s="80" t="s">
        <v>845</v>
      </c>
      <c r="K323" s="79" t="s">
        <v>58</v>
      </c>
      <c r="L323" s="79">
        <v>80161500</v>
      </c>
      <c r="M323" s="19">
        <v>7770000</v>
      </c>
      <c r="N323" s="79">
        <v>4</v>
      </c>
      <c r="O323" s="19">
        <v>46620000</v>
      </c>
      <c r="P323" s="79" t="s">
        <v>720</v>
      </c>
      <c r="Q323" s="79" t="s">
        <v>720</v>
      </c>
      <c r="R323" s="79" t="s">
        <v>721</v>
      </c>
      <c r="S323" s="79" t="s">
        <v>722</v>
      </c>
      <c r="T323" s="98" t="s">
        <v>721</v>
      </c>
      <c r="U323" s="16">
        <v>45490</v>
      </c>
      <c r="V323" s="65">
        <v>202412000059053</v>
      </c>
      <c r="W323" s="66" t="s">
        <v>350</v>
      </c>
      <c r="X323" s="67" t="s">
        <v>1051</v>
      </c>
      <c r="Y323" s="68">
        <v>45495</v>
      </c>
      <c r="Z323" s="69" t="s">
        <v>1052</v>
      </c>
      <c r="AA323" s="68">
        <v>45495</v>
      </c>
      <c r="AB323" s="70">
        <v>46620000</v>
      </c>
      <c r="AC323" s="71">
        <f t="shared" si="20"/>
        <v>0</v>
      </c>
      <c r="AD323" s="72">
        <v>1189</v>
      </c>
      <c r="AE323" s="16">
        <v>45498</v>
      </c>
      <c r="AF323" s="99">
        <v>46620000</v>
      </c>
      <c r="AG323" s="73">
        <f t="shared" si="21"/>
        <v>0</v>
      </c>
      <c r="AH323" s="103">
        <v>3350</v>
      </c>
      <c r="AI323" s="104">
        <v>45503</v>
      </c>
      <c r="AJ323" s="21">
        <v>44807000</v>
      </c>
      <c r="AK323" s="17">
        <f t="shared" si="22"/>
        <v>1813000</v>
      </c>
      <c r="AL323" s="76">
        <v>0</v>
      </c>
      <c r="AM323" s="17">
        <f t="shared" si="23"/>
        <v>44807000</v>
      </c>
      <c r="AN323" s="17">
        <f t="shared" si="24"/>
        <v>1813000</v>
      </c>
      <c r="AO323" s="19" t="s">
        <v>440</v>
      </c>
      <c r="AP323" s="79">
        <v>529</v>
      </c>
      <c r="AQ323" s="79" t="s">
        <v>1053</v>
      </c>
      <c r="AR323" s="79"/>
    </row>
    <row r="324" spans="1:44" s="78" customFormat="1" ht="15.75" customHeight="1">
      <c r="A324" s="79">
        <v>122</v>
      </c>
      <c r="B324" s="97" t="s">
        <v>1054</v>
      </c>
      <c r="C324" s="80" t="s">
        <v>714</v>
      </c>
      <c r="D324" s="80" t="s">
        <v>715</v>
      </c>
      <c r="E324" s="80" t="s">
        <v>716</v>
      </c>
      <c r="F324" s="80" t="s">
        <v>725</v>
      </c>
      <c r="G324" s="80" t="s">
        <v>718</v>
      </c>
      <c r="H324" s="80" t="s">
        <v>110</v>
      </c>
      <c r="I324" s="80" t="s">
        <v>131</v>
      </c>
      <c r="J324" s="80" t="s">
        <v>819</v>
      </c>
      <c r="K324" s="79" t="s">
        <v>58</v>
      </c>
      <c r="L324" s="79">
        <v>80161504</v>
      </c>
      <c r="M324" s="19">
        <v>4000000</v>
      </c>
      <c r="N324" s="79">
        <v>4.25</v>
      </c>
      <c r="O324" s="19">
        <v>19333333</v>
      </c>
      <c r="P324" s="79" t="s">
        <v>720</v>
      </c>
      <c r="Q324" s="79" t="s">
        <v>720</v>
      </c>
      <c r="R324" s="79" t="s">
        <v>721</v>
      </c>
      <c r="S324" s="79" t="s">
        <v>722</v>
      </c>
      <c r="T324" s="98" t="s">
        <v>721</v>
      </c>
      <c r="U324" s="16">
        <v>45490</v>
      </c>
      <c r="V324" s="65">
        <v>202412000059053</v>
      </c>
      <c r="W324" s="66" t="s">
        <v>350</v>
      </c>
      <c r="X324" s="67" t="s">
        <v>1055</v>
      </c>
      <c r="Y324" s="68">
        <v>45495</v>
      </c>
      <c r="Z324" s="69" t="s">
        <v>1056</v>
      </c>
      <c r="AA324" s="68">
        <v>45495</v>
      </c>
      <c r="AB324" s="70">
        <v>19333333</v>
      </c>
      <c r="AC324" s="71">
        <f t="shared" si="20"/>
        <v>0</v>
      </c>
      <c r="AD324" s="72">
        <v>1202</v>
      </c>
      <c r="AE324" s="16">
        <v>45499</v>
      </c>
      <c r="AF324" s="99">
        <v>19333333</v>
      </c>
      <c r="AG324" s="73">
        <f t="shared" si="21"/>
        <v>0</v>
      </c>
      <c r="AH324" s="103"/>
      <c r="AI324" s="104"/>
      <c r="AJ324" s="21"/>
      <c r="AK324" s="17">
        <f t="shared" si="22"/>
        <v>19333333</v>
      </c>
      <c r="AL324" s="76"/>
      <c r="AM324" s="17">
        <f t="shared" si="23"/>
        <v>0</v>
      </c>
      <c r="AN324" s="17">
        <f t="shared" si="24"/>
        <v>19333333</v>
      </c>
      <c r="AO324" s="19"/>
      <c r="AP324" s="79"/>
      <c r="AQ324" s="79"/>
      <c r="AR324" s="79"/>
    </row>
    <row r="325" spans="1:44" s="78" customFormat="1" ht="15.75" customHeight="1">
      <c r="A325" s="79">
        <v>123</v>
      </c>
      <c r="B325" s="97" t="s">
        <v>1057</v>
      </c>
      <c r="C325" s="80" t="s">
        <v>714</v>
      </c>
      <c r="D325" s="80" t="s">
        <v>715</v>
      </c>
      <c r="E325" s="80" t="s">
        <v>716</v>
      </c>
      <c r="F325" s="80" t="s">
        <v>725</v>
      </c>
      <c r="G325" s="80" t="s">
        <v>718</v>
      </c>
      <c r="H325" s="80" t="s">
        <v>110</v>
      </c>
      <c r="I325" s="80" t="s">
        <v>131</v>
      </c>
      <c r="J325" s="80" t="s">
        <v>726</v>
      </c>
      <c r="K325" s="79" t="s">
        <v>58</v>
      </c>
      <c r="L325" s="79">
        <v>93141500</v>
      </c>
      <c r="M325" s="19">
        <v>7485000</v>
      </c>
      <c r="N325" s="79">
        <v>5</v>
      </c>
      <c r="O325" s="19">
        <v>37425000</v>
      </c>
      <c r="P325" s="79" t="s">
        <v>720</v>
      </c>
      <c r="Q325" s="79" t="s">
        <v>60</v>
      </c>
      <c r="R325" s="79" t="s">
        <v>721</v>
      </c>
      <c r="S325" s="79" t="s">
        <v>722</v>
      </c>
      <c r="T325" s="98" t="s">
        <v>721</v>
      </c>
      <c r="U325" s="16">
        <v>45499</v>
      </c>
      <c r="V325" s="65">
        <v>202412000062673</v>
      </c>
      <c r="W325" s="66" t="s">
        <v>63</v>
      </c>
      <c r="X325" s="67" t="s">
        <v>1058</v>
      </c>
      <c r="Y325" s="68">
        <v>45503</v>
      </c>
      <c r="Z325" s="69" t="s">
        <v>1059</v>
      </c>
      <c r="AA325" s="68">
        <v>45503</v>
      </c>
      <c r="AB325" s="70">
        <v>37425000</v>
      </c>
      <c r="AC325" s="71">
        <f t="shared" si="20"/>
        <v>0</v>
      </c>
      <c r="AD325" s="72">
        <v>1338</v>
      </c>
      <c r="AE325" s="16">
        <v>45504</v>
      </c>
      <c r="AF325" s="99">
        <v>37425000</v>
      </c>
      <c r="AG325" s="73">
        <f t="shared" si="21"/>
        <v>0</v>
      </c>
      <c r="AH325" s="103"/>
      <c r="AI325" s="104"/>
      <c r="AJ325" s="21"/>
      <c r="AK325" s="17">
        <f t="shared" si="22"/>
        <v>37425000</v>
      </c>
      <c r="AL325" s="76"/>
      <c r="AM325" s="17">
        <f t="shared" si="23"/>
        <v>0</v>
      </c>
      <c r="AN325" s="17">
        <f t="shared" si="24"/>
        <v>37425000</v>
      </c>
      <c r="AO325" s="19"/>
      <c r="AP325" s="79"/>
      <c r="AQ325" s="79"/>
      <c r="AR325" s="79"/>
    </row>
    <row r="326" spans="1:44" s="78" customFormat="1" ht="15.75" customHeight="1">
      <c r="A326" s="79">
        <v>124</v>
      </c>
      <c r="B326" s="97" t="s">
        <v>1060</v>
      </c>
      <c r="C326" s="80" t="s">
        <v>714</v>
      </c>
      <c r="D326" s="80" t="s">
        <v>715</v>
      </c>
      <c r="E326" s="80" t="s">
        <v>716</v>
      </c>
      <c r="F326" s="80" t="s">
        <v>744</v>
      </c>
      <c r="G326" s="80" t="s">
        <v>718</v>
      </c>
      <c r="H326" s="80" t="s">
        <v>180</v>
      </c>
      <c r="I326" s="80" t="s">
        <v>131</v>
      </c>
      <c r="J326" s="80" t="s">
        <v>776</v>
      </c>
      <c r="K326" s="79" t="s">
        <v>58</v>
      </c>
      <c r="L326" s="79">
        <v>81101500</v>
      </c>
      <c r="M326" s="19">
        <v>9710000</v>
      </c>
      <c r="N326" s="79">
        <v>5</v>
      </c>
      <c r="O326" s="19">
        <v>48550000</v>
      </c>
      <c r="P326" s="79" t="s">
        <v>720</v>
      </c>
      <c r="Q326" s="79" t="s">
        <v>60</v>
      </c>
      <c r="R326" s="79" t="s">
        <v>721</v>
      </c>
      <c r="S326" s="79" t="s">
        <v>722</v>
      </c>
      <c r="T326" s="98" t="s">
        <v>721</v>
      </c>
      <c r="U326" s="16">
        <v>45499</v>
      </c>
      <c r="V326" s="65">
        <v>202412000062673</v>
      </c>
      <c r="W326" s="66" t="s">
        <v>63</v>
      </c>
      <c r="X326" s="67" t="s">
        <v>1061</v>
      </c>
      <c r="Y326" s="68">
        <v>45503</v>
      </c>
      <c r="Z326" s="69" t="s">
        <v>1062</v>
      </c>
      <c r="AA326" s="68">
        <v>45503</v>
      </c>
      <c r="AB326" s="70">
        <v>48550000</v>
      </c>
      <c r="AC326" s="71">
        <f t="shared" si="20"/>
        <v>0</v>
      </c>
      <c r="AD326" s="72">
        <v>1339</v>
      </c>
      <c r="AE326" s="16">
        <v>45504</v>
      </c>
      <c r="AF326" s="99">
        <v>48550000</v>
      </c>
      <c r="AG326" s="73">
        <f t="shared" si="21"/>
        <v>0</v>
      </c>
      <c r="AH326" s="103"/>
      <c r="AI326" s="104"/>
      <c r="AJ326" s="21"/>
      <c r="AK326" s="17">
        <f t="shared" si="22"/>
        <v>48550000</v>
      </c>
      <c r="AL326" s="76"/>
      <c r="AM326" s="17">
        <f t="shared" si="23"/>
        <v>0</v>
      </c>
      <c r="AN326" s="17">
        <f t="shared" si="24"/>
        <v>48550000</v>
      </c>
      <c r="AO326" s="19"/>
      <c r="AP326" s="79"/>
      <c r="AQ326" s="79"/>
      <c r="AR326" s="79"/>
    </row>
    <row r="327" spans="1:44" s="78" customFormat="1" ht="15.75" customHeight="1">
      <c r="A327" s="79">
        <v>125</v>
      </c>
      <c r="B327" s="97" t="s">
        <v>1063</v>
      </c>
      <c r="C327" s="80" t="s">
        <v>714</v>
      </c>
      <c r="D327" s="80" t="s">
        <v>715</v>
      </c>
      <c r="E327" s="80" t="s">
        <v>716</v>
      </c>
      <c r="F327" s="80" t="s">
        <v>717</v>
      </c>
      <c r="G327" s="80" t="s">
        <v>718</v>
      </c>
      <c r="H327" s="80" t="s">
        <v>446</v>
      </c>
      <c r="I327" s="80" t="s">
        <v>131</v>
      </c>
      <c r="J327" s="80" t="s">
        <v>920</v>
      </c>
      <c r="K327" s="79" t="s">
        <v>58</v>
      </c>
      <c r="L327" s="79">
        <v>81111500</v>
      </c>
      <c r="M327" s="19">
        <v>8000000</v>
      </c>
      <c r="N327" s="79">
        <v>3</v>
      </c>
      <c r="O327" s="19">
        <v>24000000</v>
      </c>
      <c r="P327" s="79" t="s">
        <v>720</v>
      </c>
      <c r="Q327" s="79" t="s">
        <v>720</v>
      </c>
      <c r="R327" s="79" t="s">
        <v>721</v>
      </c>
      <c r="S327" s="79" t="s">
        <v>722</v>
      </c>
      <c r="T327" s="98" t="s">
        <v>721</v>
      </c>
      <c r="U327" s="16">
        <v>45499</v>
      </c>
      <c r="V327" s="65">
        <v>202412000062673</v>
      </c>
      <c r="W327" s="66" t="s">
        <v>63</v>
      </c>
      <c r="X327" s="67" t="s">
        <v>1064</v>
      </c>
      <c r="Y327" s="68">
        <v>45503</v>
      </c>
      <c r="Z327" s="69" t="s">
        <v>1065</v>
      </c>
      <c r="AA327" s="68">
        <v>45503</v>
      </c>
      <c r="AB327" s="70">
        <v>24000000</v>
      </c>
      <c r="AC327" s="71">
        <f t="shared" si="20"/>
        <v>0</v>
      </c>
      <c r="AD327" s="72">
        <v>1340</v>
      </c>
      <c r="AE327" s="16">
        <v>45504</v>
      </c>
      <c r="AF327" s="99">
        <v>24000000</v>
      </c>
      <c r="AG327" s="73">
        <f t="shared" si="21"/>
        <v>0</v>
      </c>
      <c r="AH327" s="103"/>
      <c r="AI327" s="104"/>
      <c r="AJ327" s="21"/>
      <c r="AK327" s="17">
        <f t="shared" si="22"/>
        <v>24000000</v>
      </c>
      <c r="AL327" s="76"/>
      <c r="AM327" s="17">
        <f t="shared" si="23"/>
        <v>0</v>
      </c>
      <c r="AN327" s="17">
        <f t="shared" si="24"/>
        <v>24000000</v>
      </c>
      <c r="AO327" s="19"/>
      <c r="AP327" s="79"/>
      <c r="AQ327" s="79"/>
      <c r="AR327" s="79"/>
    </row>
    <row r="328" spans="1:44" s="78" customFormat="1" ht="15.75" customHeight="1">
      <c r="A328" s="79">
        <v>126</v>
      </c>
      <c r="B328" s="97" t="s">
        <v>1066</v>
      </c>
      <c r="C328" s="80" t="s">
        <v>714</v>
      </c>
      <c r="D328" s="80" t="s">
        <v>715</v>
      </c>
      <c r="E328" s="80" t="s">
        <v>716</v>
      </c>
      <c r="F328" s="80" t="s">
        <v>744</v>
      </c>
      <c r="G328" s="80" t="s">
        <v>718</v>
      </c>
      <c r="H328" s="80" t="s">
        <v>815</v>
      </c>
      <c r="I328" s="80" t="s">
        <v>131</v>
      </c>
      <c r="J328" s="80" t="s">
        <v>1067</v>
      </c>
      <c r="K328" s="79" t="s">
        <v>58</v>
      </c>
      <c r="L328" s="79">
        <v>81101500</v>
      </c>
      <c r="M328" s="19">
        <v>4280000</v>
      </c>
      <c r="N328" s="79">
        <v>5</v>
      </c>
      <c r="O328" s="19">
        <v>21400000</v>
      </c>
      <c r="P328" s="79" t="s">
        <v>60</v>
      </c>
      <c r="Q328" s="79" t="s">
        <v>60</v>
      </c>
      <c r="R328" s="79" t="s">
        <v>721</v>
      </c>
      <c r="S328" s="79" t="s">
        <v>722</v>
      </c>
      <c r="T328" s="98" t="s">
        <v>721</v>
      </c>
      <c r="U328" s="16">
        <v>45499</v>
      </c>
      <c r="V328" s="65">
        <v>202412000062673</v>
      </c>
      <c r="W328" s="66" t="s">
        <v>63</v>
      </c>
      <c r="X328" s="67" t="s">
        <v>1068</v>
      </c>
      <c r="Y328" s="68">
        <v>45503</v>
      </c>
      <c r="Z328" s="69" t="s">
        <v>1069</v>
      </c>
      <c r="AA328" s="68">
        <v>45503</v>
      </c>
      <c r="AB328" s="70">
        <v>21400000</v>
      </c>
      <c r="AC328" s="71">
        <f t="shared" si="20"/>
        <v>0</v>
      </c>
      <c r="AD328" s="72">
        <v>1341</v>
      </c>
      <c r="AE328" s="16">
        <v>45504</v>
      </c>
      <c r="AF328" s="99">
        <v>21400000</v>
      </c>
      <c r="AG328" s="73">
        <f t="shared" si="21"/>
        <v>0</v>
      </c>
      <c r="AH328" s="103"/>
      <c r="AI328" s="104"/>
      <c r="AJ328" s="21"/>
      <c r="AK328" s="17">
        <f t="shared" si="22"/>
        <v>21400000</v>
      </c>
      <c r="AL328" s="76"/>
      <c r="AM328" s="17">
        <f t="shared" si="23"/>
        <v>0</v>
      </c>
      <c r="AN328" s="17">
        <f t="shared" si="24"/>
        <v>21400000</v>
      </c>
      <c r="AO328" s="19"/>
      <c r="AP328" s="79"/>
      <c r="AQ328" s="79"/>
      <c r="AR328" s="79"/>
    </row>
    <row r="329" spans="1:44" s="78" customFormat="1" ht="15.75" customHeight="1">
      <c r="A329" s="79">
        <v>1</v>
      </c>
      <c r="B329" s="97" t="s">
        <v>1070</v>
      </c>
      <c r="C329" s="80" t="s">
        <v>1071</v>
      </c>
      <c r="D329" s="80" t="s">
        <v>1072</v>
      </c>
      <c r="E329" s="80" t="s">
        <v>1073</v>
      </c>
      <c r="F329" s="80" t="s">
        <v>1074</v>
      </c>
      <c r="G329" s="80" t="s">
        <v>1075</v>
      </c>
      <c r="H329" s="80" t="s">
        <v>201</v>
      </c>
      <c r="I329" s="80" t="s">
        <v>131</v>
      </c>
      <c r="J329" s="80" t="s">
        <v>1076</v>
      </c>
      <c r="K329" s="79" t="s">
        <v>58</v>
      </c>
      <c r="L329" s="79">
        <v>80101504</v>
      </c>
      <c r="M329" s="19">
        <v>9500000</v>
      </c>
      <c r="N329" s="79">
        <v>6</v>
      </c>
      <c r="O329" s="19">
        <v>52883332</v>
      </c>
      <c r="P329" s="79" t="s">
        <v>60</v>
      </c>
      <c r="Q329" s="79" t="s">
        <v>60</v>
      </c>
      <c r="R329" s="79" t="s">
        <v>1077</v>
      </c>
      <c r="S329" s="79" t="s">
        <v>1078</v>
      </c>
      <c r="T329" s="98" t="s">
        <v>1079</v>
      </c>
      <c r="U329" s="16"/>
      <c r="V329" s="65"/>
      <c r="W329" s="66"/>
      <c r="X329" s="67"/>
      <c r="Y329" s="68"/>
      <c r="Z329" s="69"/>
      <c r="AA329" s="68"/>
      <c r="AB329" s="70"/>
      <c r="AC329" s="71">
        <f t="shared" ref="AC329:AC392" si="25">O329-AB329</f>
        <v>52883332</v>
      </c>
      <c r="AD329" s="72"/>
      <c r="AE329" s="16"/>
      <c r="AF329" s="99"/>
      <c r="AG329" s="73">
        <f t="shared" ref="AG329:AG392" si="26">AB329-AF329</f>
        <v>0</v>
      </c>
      <c r="AH329" s="103"/>
      <c r="AI329" s="104"/>
      <c r="AJ329" s="21"/>
      <c r="AK329" s="17">
        <f t="shared" ref="AK329:AK392" si="27">AF329-AJ329</f>
        <v>0</v>
      </c>
      <c r="AL329" s="76"/>
      <c r="AM329" s="17">
        <f t="shared" ref="AM329:AM392" si="28">AJ329-AL329</f>
        <v>0</v>
      </c>
      <c r="AN329" s="17">
        <f t="shared" ref="AN329:AN392" si="29">O329-AJ329</f>
        <v>52883332</v>
      </c>
      <c r="AO329" s="19"/>
      <c r="AP329" s="79"/>
      <c r="AQ329" s="79"/>
      <c r="AR329" s="79"/>
    </row>
    <row r="330" spans="1:44" s="78" customFormat="1" ht="15.75" customHeight="1">
      <c r="A330" s="79">
        <v>2</v>
      </c>
      <c r="B330" s="97" t="s">
        <v>1080</v>
      </c>
      <c r="C330" s="80" t="s">
        <v>1071</v>
      </c>
      <c r="D330" s="80" t="s">
        <v>1072</v>
      </c>
      <c r="E330" s="80" t="s">
        <v>1073</v>
      </c>
      <c r="F330" s="80" t="s">
        <v>1074</v>
      </c>
      <c r="G330" s="80" t="s">
        <v>1075</v>
      </c>
      <c r="H330" s="80" t="s">
        <v>201</v>
      </c>
      <c r="I330" s="80" t="s">
        <v>131</v>
      </c>
      <c r="J330" s="80" t="s">
        <v>1081</v>
      </c>
      <c r="K330" s="79" t="s">
        <v>58</v>
      </c>
      <c r="L330" s="79">
        <v>80161500</v>
      </c>
      <c r="M330" s="19">
        <v>15000000</v>
      </c>
      <c r="N330" s="79">
        <v>6</v>
      </c>
      <c r="O330" s="19">
        <v>83500000</v>
      </c>
      <c r="P330" s="79" t="s">
        <v>60</v>
      </c>
      <c r="Q330" s="79" t="s">
        <v>60</v>
      </c>
      <c r="R330" s="79" t="s">
        <v>1077</v>
      </c>
      <c r="S330" s="79" t="s">
        <v>1078</v>
      </c>
      <c r="T330" s="98" t="s">
        <v>1079</v>
      </c>
      <c r="U330" s="16">
        <v>45496</v>
      </c>
      <c r="V330" s="65">
        <v>202417000060953</v>
      </c>
      <c r="W330" s="66" t="s">
        <v>63</v>
      </c>
      <c r="X330" s="67" t="s">
        <v>136</v>
      </c>
      <c r="Y330" s="68">
        <v>45496</v>
      </c>
      <c r="Z330" s="69" t="s">
        <v>1082</v>
      </c>
      <c r="AA330" s="68">
        <v>45496</v>
      </c>
      <c r="AB330" s="70">
        <v>83500000</v>
      </c>
      <c r="AC330" s="71">
        <f t="shared" si="25"/>
        <v>0</v>
      </c>
      <c r="AD330" s="72">
        <v>1282</v>
      </c>
      <c r="AE330" s="16">
        <v>45498</v>
      </c>
      <c r="AF330" s="99">
        <v>83500000</v>
      </c>
      <c r="AG330" s="73">
        <f t="shared" si="26"/>
        <v>0</v>
      </c>
      <c r="AH330" s="103"/>
      <c r="AI330" s="104"/>
      <c r="AJ330" s="21"/>
      <c r="AK330" s="17">
        <f t="shared" si="27"/>
        <v>83500000</v>
      </c>
      <c r="AL330" s="76"/>
      <c r="AM330" s="17">
        <f t="shared" si="28"/>
        <v>0</v>
      </c>
      <c r="AN330" s="17">
        <f t="shared" si="29"/>
        <v>83500000</v>
      </c>
      <c r="AO330" s="19"/>
      <c r="AP330" s="79"/>
      <c r="AQ330" s="79"/>
      <c r="AR330" s="79"/>
    </row>
    <row r="331" spans="1:44" s="78" customFormat="1" ht="15.75" customHeight="1">
      <c r="A331" s="79">
        <v>3</v>
      </c>
      <c r="B331" s="97" t="s">
        <v>1083</v>
      </c>
      <c r="C331" s="80" t="s">
        <v>1071</v>
      </c>
      <c r="D331" s="80" t="s">
        <v>1072</v>
      </c>
      <c r="E331" s="80" t="s">
        <v>1073</v>
      </c>
      <c r="F331" s="80" t="s">
        <v>1074</v>
      </c>
      <c r="G331" s="80" t="s">
        <v>1075</v>
      </c>
      <c r="H331" s="80" t="s">
        <v>201</v>
      </c>
      <c r="I331" s="80" t="s">
        <v>131</v>
      </c>
      <c r="J331" s="80" t="s">
        <v>1084</v>
      </c>
      <c r="K331" s="79" t="s">
        <v>58</v>
      </c>
      <c r="L331" s="79">
        <v>80101504</v>
      </c>
      <c r="M331" s="19">
        <v>8200000</v>
      </c>
      <c r="N331" s="79">
        <v>6</v>
      </c>
      <c r="O331" s="19">
        <v>49200000</v>
      </c>
      <c r="P331" s="79" t="s">
        <v>94</v>
      </c>
      <c r="Q331" s="79" t="s">
        <v>94</v>
      </c>
      <c r="R331" s="79" t="s">
        <v>1077</v>
      </c>
      <c r="S331" s="79" t="s">
        <v>1078</v>
      </c>
      <c r="T331" s="98" t="s">
        <v>1079</v>
      </c>
      <c r="U331" s="16">
        <v>45485</v>
      </c>
      <c r="V331" s="65">
        <v>202417000058443</v>
      </c>
      <c r="W331" s="66" t="s">
        <v>63</v>
      </c>
      <c r="X331" s="67" t="s">
        <v>136</v>
      </c>
      <c r="Y331" s="68">
        <v>45485</v>
      </c>
      <c r="Z331" s="69" t="s">
        <v>1085</v>
      </c>
      <c r="AA331" s="68">
        <v>45485</v>
      </c>
      <c r="AB331" s="70">
        <v>49200000</v>
      </c>
      <c r="AC331" s="71">
        <f t="shared" si="25"/>
        <v>0</v>
      </c>
      <c r="AD331" s="72">
        <v>873</v>
      </c>
      <c r="AE331" s="16">
        <v>45490</v>
      </c>
      <c r="AF331" s="99">
        <v>49200000</v>
      </c>
      <c r="AG331" s="73">
        <f t="shared" si="26"/>
        <v>0</v>
      </c>
      <c r="AH331" s="103">
        <v>3216</v>
      </c>
      <c r="AI331" s="104">
        <v>45496</v>
      </c>
      <c r="AJ331" s="21">
        <v>49200000</v>
      </c>
      <c r="AK331" s="17">
        <f t="shared" si="27"/>
        <v>0</v>
      </c>
      <c r="AL331" s="76">
        <v>0</v>
      </c>
      <c r="AM331" s="17">
        <f t="shared" si="28"/>
        <v>49200000</v>
      </c>
      <c r="AN331" s="17">
        <f t="shared" si="29"/>
        <v>0</v>
      </c>
      <c r="AO331" s="19" t="s">
        <v>440</v>
      </c>
      <c r="AP331" s="79">
        <v>471</v>
      </c>
      <c r="AQ331" s="79" t="s">
        <v>1086</v>
      </c>
      <c r="AR331" s="79"/>
    </row>
    <row r="332" spans="1:44" s="78" customFormat="1" ht="15.75" customHeight="1">
      <c r="A332" s="79">
        <v>4</v>
      </c>
      <c r="B332" s="97" t="s">
        <v>1087</v>
      </c>
      <c r="C332" s="80" t="s">
        <v>1071</v>
      </c>
      <c r="D332" s="80" t="s">
        <v>1072</v>
      </c>
      <c r="E332" s="80" t="s">
        <v>1073</v>
      </c>
      <c r="F332" s="80" t="s">
        <v>1074</v>
      </c>
      <c r="G332" s="80" t="s">
        <v>1075</v>
      </c>
      <c r="H332" s="80" t="s">
        <v>201</v>
      </c>
      <c r="I332" s="80" t="s">
        <v>131</v>
      </c>
      <c r="J332" s="80" t="s">
        <v>1088</v>
      </c>
      <c r="K332" s="79" t="s">
        <v>58</v>
      </c>
      <c r="L332" s="79">
        <v>80101504</v>
      </c>
      <c r="M332" s="19">
        <v>7000000.0598802399</v>
      </c>
      <c r="N332" s="79">
        <v>6</v>
      </c>
      <c r="O332" s="19">
        <v>38966667</v>
      </c>
      <c r="P332" s="79" t="s">
        <v>60</v>
      </c>
      <c r="Q332" s="79" t="s">
        <v>60</v>
      </c>
      <c r="R332" s="79" t="s">
        <v>1077</v>
      </c>
      <c r="S332" s="79" t="s">
        <v>1078</v>
      </c>
      <c r="T332" s="98" t="s">
        <v>1079</v>
      </c>
      <c r="U332" s="16">
        <v>45504</v>
      </c>
      <c r="V332" s="65">
        <v>202417000063633</v>
      </c>
      <c r="W332" s="66" t="s">
        <v>63</v>
      </c>
      <c r="X332" s="67" t="s">
        <v>136</v>
      </c>
      <c r="Y332" s="68">
        <v>45504</v>
      </c>
      <c r="Z332" s="69" t="s">
        <v>1089</v>
      </c>
      <c r="AA332" s="68">
        <v>45503</v>
      </c>
      <c r="AB332" s="70">
        <v>38966667</v>
      </c>
      <c r="AC332" s="71">
        <f t="shared" si="25"/>
        <v>0</v>
      </c>
      <c r="AD332" s="72">
        <v>1319</v>
      </c>
      <c r="AE332" s="16">
        <v>45504</v>
      </c>
      <c r="AF332" s="99">
        <v>38966667</v>
      </c>
      <c r="AG332" s="73">
        <f t="shared" si="26"/>
        <v>0</v>
      </c>
      <c r="AH332" s="103"/>
      <c r="AI332" s="104"/>
      <c r="AJ332" s="21"/>
      <c r="AK332" s="17">
        <f t="shared" si="27"/>
        <v>38966667</v>
      </c>
      <c r="AL332" s="76"/>
      <c r="AM332" s="17">
        <f t="shared" si="28"/>
        <v>0</v>
      </c>
      <c r="AN332" s="17">
        <f t="shared" si="29"/>
        <v>38966667</v>
      </c>
      <c r="AO332" s="19"/>
      <c r="AP332" s="79"/>
      <c r="AQ332" s="79"/>
      <c r="AR332" s="79"/>
    </row>
    <row r="333" spans="1:44" s="78" customFormat="1" ht="15.75" customHeight="1">
      <c r="A333" s="79">
        <v>5</v>
      </c>
      <c r="B333" s="97" t="s">
        <v>1090</v>
      </c>
      <c r="C333" s="80" t="s">
        <v>1071</v>
      </c>
      <c r="D333" s="80" t="s">
        <v>1072</v>
      </c>
      <c r="E333" s="80" t="s">
        <v>1073</v>
      </c>
      <c r="F333" s="80" t="s">
        <v>1074</v>
      </c>
      <c r="G333" s="80" t="s">
        <v>1075</v>
      </c>
      <c r="H333" s="80" t="s">
        <v>201</v>
      </c>
      <c r="I333" s="80" t="s">
        <v>131</v>
      </c>
      <c r="J333" s="80" t="s">
        <v>1091</v>
      </c>
      <c r="K333" s="79" t="s">
        <v>58</v>
      </c>
      <c r="L333" s="79">
        <v>80101504</v>
      </c>
      <c r="M333" s="19">
        <v>8553000</v>
      </c>
      <c r="N333" s="79">
        <v>6</v>
      </c>
      <c r="O333" s="19">
        <v>47611700</v>
      </c>
      <c r="P333" s="79" t="s">
        <v>60</v>
      </c>
      <c r="Q333" s="79" t="s">
        <v>60</v>
      </c>
      <c r="R333" s="79" t="s">
        <v>1077</v>
      </c>
      <c r="S333" s="79" t="s">
        <v>1078</v>
      </c>
      <c r="T333" s="98" t="s">
        <v>1079</v>
      </c>
      <c r="U333" s="16">
        <v>45504</v>
      </c>
      <c r="V333" s="65">
        <v>202417000063633</v>
      </c>
      <c r="W333" s="66" t="s">
        <v>63</v>
      </c>
      <c r="X333" s="67" t="s">
        <v>136</v>
      </c>
      <c r="Y333" s="68">
        <v>45504</v>
      </c>
      <c r="Z333" s="69" t="s">
        <v>1092</v>
      </c>
      <c r="AA333" s="68">
        <v>45503</v>
      </c>
      <c r="AB333" s="70">
        <v>47611700</v>
      </c>
      <c r="AC333" s="71">
        <f t="shared" si="25"/>
        <v>0</v>
      </c>
      <c r="AD333" s="72">
        <v>1321</v>
      </c>
      <c r="AE333" s="16">
        <v>45504</v>
      </c>
      <c r="AF333" s="99">
        <v>47611700</v>
      </c>
      <c r="AG333" s="73">
        <f t="shared" si="26"/>
        <v>0</v>
      </c>
      <c r="AH333" s="103"/>
      <c r="AI333" s="104"/>
      <c r="AJ333" s="21"/>
      <c r="AK333" s="17">
        <f t="shared" si="27"/>
        <v>47611700</v>
      </c>
      <c r="AL333" s="76"/>
      <c r="AM333" s="17">
        <f t="shared" si="28"/>
        <v>0</v>
      </c>
      <c r="AN333" s="17">
        <f t="shared" si="29"/>
        <v>47611700</v>
      </c>
      <c r="AO333" s="19"/>
      <c r="AP333" s="79"/>
      <c r="AQ333" s="79"/>
      <c r="AR333" s="79"/>
    </row>
    <row r="334" spans="1:44" s="78" customFormat="1" ht="15.75" customHeight="1">
      <c r="A334" s="79">
        <v>6</v>
      </c>
      <c r="B334" s="97" t="s">
        <v>1093</v>
      </c>
      <c r="C334" s="80" t="s">
        <v>1071</v>
      </c>
      <c r="D334" s="80" t="s">
        <v>1072</v>
      </c>
      <c r="E334" s="80" t="s">
        <v>1073</v>
      </c>
      <c r="F334" s="80" t="s">
        <v>1074</v>
      </c>
      <c r="G334" s="80" t="s">
        <v>1075</v>
      </c>
      <c r="H334" s="80" t="s">
        <v>201</v>
      </c>
      <c r="I334" s="80" t="s">
        <v>131</v>
      </c>
      <c r="J334" s="80" t="s">
        <v>1094</v>
      </c>
      <c r="K334" s="79" t="s">
        <v>58</v>
      </c>
      <c r="L334" s="79">
        <v>80111600</v>
      </c>
      <c r="M334" s="19">
        <v>3199999.7604790418</v>
      </c>
      <c r="N334" s="79">
        <v>6</v>
      </c>
      <c r="O334" s="19">
        <v>17813332</v>
      </c>
      <c r="P334" s="79" t="s">
        <v>60</v>
      </c>
      <c r="Q334" s="79" t="s">
        <v>60</v>
      </c>
      <c r="R334" s="79" t="s">
        <v>1077</v>
      </c>
      <c r="S334" s="79" t="s">
        <v>1078</v>
      </c>
      <c r="T334" s="98" t="s">
        <v>1079</v>
      </c>
      <c r="U334" s="16">
        <v>45504</v>
      </c>
      <c r="V334" s="65">
        <v>202417000063633</v>
      </c>
      <c r="W334" s="66" t="s">
        <v>63</v>
      </c>
      <c r="X334" s="67" t="s">
        <v>136</v>
      </c>
      <c r="Y334" s="68">
        <v>45504</v>
      </c>
      <c r="Z334" s="69" t="s">
        <v>1095</v>
      </c>
      <c r="AA334" s="68">
        <v>45503</v>
      </c>
      <c r="AB334" s="70">
        <v>17813332</v>
      </c>
      <c r="AC334" s="71">
        <f t="shared" si="25"/>
        <v>0</v>
      </c>
      <c r="AD334" s="72">
        <v>1326</v>
      </c>
      <c r="AE334" s="16">
        <v>45504</v>
      </c>
      <c r="AF334" s="99">
        <v>17813332</v>
      </c>
      <c r="AG334" s="73">
        <f t="shared" si="26"/>
        <v>0</v>
      </c>
      <c r="AH334" s="103"/>
      <c r="AI334" s="104"/>
      <c r="AJ334" s="21"/>
      <c r="AK334" s="17">
        <f t="shared" si="27"/>
        <v>17813332</v>
      </c>
      <c r="AL334" s="76"/>
      <c r="AM334" s="17">
        <f t="shared" si="28"/>
        <v>0</v>
      </c>
      <c r="AN334" s="17">
        <f t="shared" si="29"/>
        <v>17813332</v>
      </c>
      <c r="AO334" s="19"/>
      <c r="AP334" s="79"/>
      <c r="AQ334" s="79"/>
      <c r="AR334" s="79"/>
    </row>
    <row r="335" spans="1:44" s="78" customFormat="1" ht="15.75" customHeight="1">
      <c r="A335" s="79">
        <v>7</v>
      </c>
      <c r="B335" s="97" t="s">
        <v>1096</v>
      </c>
      <c r="C335" s="80" t="s">
        <v>1071</v>
      </c>
      <c r="D335" s="80" t="s">
        <v>1072</v>
      </c>
      <c r="E335" s="80" t="s">
        <v>1073</v>
      </c>
      <c r="F335" s="80" t="s">
        <v>1074</v>
      </c>
      <c r="G335" s="80" t="s">
        <v>1075</v>
      </c>
      <c r="H335" s="80" t="s">
        <v>201</v>
      </c>
      <c r="I335" s="80" t="s">
        <v>131</v>
      </c>
      <c r="J335" s="80" t="s">
        <v>1097</v>
      </c>
      <c r="K335" s="79" t="s">
        <v>58</v>
      </c>
      <c r="L335" s="79">
        <v>80101504</v>
      </c>
      <c r="M335" s="19">
        <v>4700000</v>
      </c>
      <c r="N335" s="79">
        <v>6</v>
      </c>
      <c r="O335" s="19">
        <v>27996332</v>
      </c>
      <c r="P335" s="79" t="s">
        <v>94</v>
      </c>
      <c r="Q335" s="79" t="s">
        <v>94</v>
      </c>
      <c r="R335" s="79" t="s">
        <v>1077</v>
      </c>
      <c r="S335" s="79" t="s">
        <v>1078</v>
      </c>
      <c r="T335" s="98" t="s">
        <v>1079</v>
      </c>
      <c r="U335" s="16">
        <v>45492</v>
      </c>
      <c r="V335" s="65">
        <v>202417000059373</v>
      </c>
      <c r="W335" s="66" t="s">
        <v>63</v>
      </c>
      <c r="X335" s="67" t="s">
        <v>136</v>
      </c>
      <c r="Y335" s="68">
        <v>45492</v>
      </c>
      <c r="Z335" s="69" t="s">
        <v>1098</v>
      </c>
      <c r="AA335" s="68">
        <v>45492</v>
      </c>
      <c r="AB335" s="70">
        <v>27886667</v>
      </c>
      <c r="AC335" s="71">
        <f t="shared" si="25"/>
        <v>109665</v>
      </c>
      <c r="AD335" s="72">
        <v>1046</v>
      </c>
      <c r="AE335" s="16">
        <v>45495</v>
      </c>
      <c r="AF335" s="99">
        <v>27886667</v>
      </c>
      <c r="AG335" s="73">
        <f t="shared" si="26"/>
        <v>0</v>
      </c>
      <c r="AH335" s="103">
        <v>3330</v>
      </c>
      <c r="AI335" s="104">
        <v>45503</v>
      </c>
      <c r="AJ335" s="21">
        <v>27886667</v>
      </c>
      <c r="AK335" s="17">
        <f t="shared" si="27"/>
        <v>0</v>
      </c>
      <c r="AL335" s="76">
        <v>0</v>
      </c>
      <c r="AM335" s="17">
        <f t="shared" si="28"/>
        <v>27886667</v>
      </c>
      <c r="AN335" s="17">
        <f t="shared" si="29"/>
        <v>109665</v>
      </c>
      <c r="AO335" s="19" t="s">
        <v>440</v>
      </c>
      <c r="AP335" s="79">
        <v>534</v>
      </c>
      <c r="AQ335" s="79" t="s">
        <v>1099</v>
      </c>
      <c r="AR335" s="79"/>
    </row>
    <row r="336" spans="1:44" s="78" customFormat="1" ht="15.75" customHeight="1">
      <c r="A336" s="79">
        <v>8</v>
      </c>
      <c r="B336" s="97" t="s">
        <v>1100</v>
      </c>
      <c r="C336" s="80" t="s">
        <v>1071</v>
      </c>
      <c r="D336" s="80" t="s">
        <v>1072</v>
      </c>
      <c r="E336" s="80" t="s">
        <v>1073</v>
      </c>
      <c r="F336" s="80" t="s">
        <v>1074</v>
      </c>
      <c r="G336" s="80" t="s">
        <v>1075</v>
      </c>
      <c r="H336" s="80" t="s">
        <v>201</v>
      </c>
      <c r="I336" s="80" t="s">
        <v>131</v>
      </c>
      <c r="J336" s="80" t="s">
        <v>1101</v>
      </c>
      <c r="K336" s="79" t="s">
        <v>58</v>
      </c>
      <c r="L336" s="79">
        <v>80101504</v>
      </c>
      <c r="M336" s="19">
        <v>50100000</v>
      </c>
      <c r="N336" s="79">
        <v>6</v>
      </c>
      <c r="O336" s="19">
        <v>50100000</v>
      </c>
      <c r="P336" s="79" t="s">
        <v>60</v>
      </c>
      <c r="Q336" s="79" t="s">
        <v>60</v>
      </c>
      <c r="R336" s="79" t="s">
        <v>1077</v>
      </c>
      <c r="S336" s="79" t="s">
        <v>1078</v>
      </c>
      <c r="T336" s="98" t="s">
        <v>1079</v>
      </c>
      <c r="U336" s="16">
        <v>45504</v>
      </c>
      <c r="V336" s="65">
        <v>202417000063633</v>
      </c>
      <c r="W336" s="66" t="s">
        <v>63</v>
      </c>
      <c r="X336" s="67" t="s">
        <v>136</v>
      </c>
      <c r="Y336" s="68">
        <v>45504</v>
      </c>
      <c r="Z336" s="69" t="s">
        <v>1102</v>
      </c>
      <c r="AA336" s="68">
        <v>45503</v>
      </c>
      <c r="AB336" s="70">
        <v>50100000</v>
      </c>
      <c r="AC336" s="71">
        <f t="shared" si="25"/>
        <v>0</v>
      </c>
      <c r="AD336" s="72">
        <v>1330</v>
      </c>
      <c r="AE336" s="16">
        <v>45504</v>
      </c>
      <c r="AF336" s="99">
        <v>50100000</v>
      </c>
      <c r="AG336" s="73">
        <f t="shared" si="26"/>
        <v>0</v>
      </c>
      <c r="AH336" s="103"/>
      <c r="AI336" s="104"/>
      <c r="AJ336" s="21"/>
      <c r="AK336" s="17">
        <f t="shared" si="27"/>
        <v>50100000</v>
      </c>
      <c r="AL336" s="76"/>
      <c r="AM336" s="17">
        <f t="shared" si="28"/>
        <v>0</v>
      </c>
      <c r="AN336" s="17">
        <f t="shared" si="29"/>
        <v>50100000</v>
      </c>
      <c r="AO336" s="19"/>
      <c r="AP336" s="79"/>
      <c r="AQ336" s="79"/>
      <c r="AR336" s="79"/>
    </row>
    <row r="337" spans="1:44" s="78" customFormat="1" ht="15.75" customHeight="1">
      <c r="A337" s="79">
        <v>9</v>
      </c>
      <c r="B337" s="97" t="s">
        <v>1103</v>
      </c>
      <c r="C337" s="80" t="s">
        <v>1071</v>
      </c>
      <c r="D337" s="80" t="s">
        <v>1072</v>
      </c>
      <c r="E337" s="80" t="s">
        <v>1073</v>
      </c>
      <c r="F337" s="80" t="s">
        <v>1074</v>
      </c>
      <c r="G337" s="80" t="s">
        <v>1075</v>
      </c>
      <c r="H337" s="80" t="s">
        <v>201</v>
      </c>
      <c r="I337" s="80" t="s">
        <v>131</v>
      </c>
      <c r="J337" s="80" t="s">
        <v>1104</v>
      </c>
      <c r="K337" s="79" t="s">
        <v>58</v>
      </c>
      <c r="L337" s="79">
        <v>80101504</v>
      </c>
      <c r="M337" s="19">
        <v>8553000</v>
      </c>
      <c r="N337" s="79" t="s">
        <v>1105</v>
      </c>
      <c r="O337" s="19">
        <v>47611700</v>
      </c>
      <c r="P337" s="79" t="s">
        <v>60</v>
      </c>
      <c r="Q337" s="79" t="s">
        <v>60</v>
      </c>
      <c r="R337" s="79" t="s">
        <v>1077</v>
      </c>
      <c r="S337" s="79" t="s">
        <v>1078</v>
      </c>
      <c r="T337" s="98" t="s">
        <v>1079</v>
      </c>
      <c r="U337" s="16">
        <v>45499</v>
      </c>
      <c r="V337" s="65">
        <v>202417000062303</v>
      </c>
      <c r="W337" s="66" t="s">
        <v>206</v>
      </c>
      <c r="X337" s="67" t="s">
        <v>136</v>
      </c>
      <c r="Y337" s="68">
        <v>45499</v>
      </c>
      <c r="Z337" s="69" t="s">
        <v>1106</v>
      </c>
      <c r="AA337" s="68">
        <v>45503</v>
      </c>
      <c r="AB337" s="70">
        <v>47611700</v>
      </c>
      <c r="AC337" s="71">
        <f t="shared" si="25"/>
        <v>0</v>
      </c>
      <c r="AD337" s="72">
        <v>1333</v>
      </c>
      <c r="AE337" s="16">
        <v>45504</v>
      </c>
      <c r="AF337" s="99">
        <v>47611700</v>
      </c>
      <c r="AG337" s="73">
        <f t="shared" si="26"/>
        <v>0</v>
      </c>
      <c r="AH337" s="103"/>
      <c r="AI337" s="104"/>
      <c r="AJ337" s="21"/>
      <c r="AK337" s="17">
        <f t="shared" si="27"/>
        <v>47611700</v>
      </c>
      <c r="AL337" s="76"/>
      <c r="AM337" s="17">
        <f t="shared" si="28"/>
        <v>0</v>
      </c>
      <c r="AN337" s="17">
        <f t="shared" si="29"/>
        <v>47611700</v>
      </c>
      <c r="AO337" s="19"/>
      <c r="AP337" s="79"/>
      <c r="AQ337" s="79"/>
      <c r="AR337" s="79"/>
    </row>
    <row r="338" spans="1:44" s="78" customFormat="1" ht="15.75" customHeight="1">
      <c r="A338" s="79">
        <v>10</v>
      </c>
      <c r="B338" s="97" t="s">
        <v>1107</v>
      </c>
      <c r="C338" s="80" t="s">
        <v>1071</v>
      </c>
      <c r="D338" s="80" t="s">
        <v>1072</v>
      </c>
      <c r="E338" s="80" t="s">
        <v>1073</v>
      </c>
      <c r="F338" s="80" t="s">
        <v>1108</v>
      </c>
      <c r="G338" s="80" t="s">
        <v>1109</v>
      </c>
      <c r="H338" s="80" t="s">
        <v>1110</v>
      </c>
      <c r="I338" s="80" t="s">
        <v>131</v>
      </c>
      <c r="J338" s="80" t="s">
        <v>1111</v>
      </c>
      <c r="K338" s="79" t="s">
        <v>177</v>
      </c>
      <c r="L338" s="79" t="s">
        <v>1112</v>
      </c>
      <c r="M338" s="19">
        <v>15000000</v>
      </c>
      <c r="N338" s="79">
        <v>1</v>
      </c>
      <c r="O338" s="19">
        <v>15000000</v>
      </c>
      <c r="P338" s="79" t="s">
        <v>60</v>
      </c>
      <c r="Q338" s="79" t="s">
        <v>60</v>
      </c>
      <c r="R338" s="79" t="s">
        <v>1077</v>
      </c>
      <c r="S338" s="79" t="s">
        <v>1078</v>
      </c>
      <c r="T338" s="98" t="s">
        <v>1079</v>
      </c>
      <c r="U338" s="16"/>
      <c r="V338" s="65"/>
      <c r="W338" s="66"/>
      <c r="X338" s="67"/>
      <c r="Y338" s="68"/>
      <c r="Z338" s="69"/>
      <c r="AA338" s="68"/>
      <c r="AB338" s="70"/>
      <c r="AC338" s="71">
        <f t="shared" si="25"/>
        <v>15000000</v>
      </c>
      <c r="AD338" s="72"/>
      <c r="AE338" s="16"/>
      <c r="AF338" s="99"/>
      <c r="AG338" s="73">
        <f t="shared" si="26"/>
        <v>0</v>
      </c>
      <c r="AH338" s="103"/>
      <c r="AI338" s="104"/>
      <c r="AJ338" s="21"/>
      <c r="AK338" s="17">
        <f t="shared" si="27"/>
        <v>0</v>
      </c>
      <c r="AL338" s="76"/>
      <c r="AM338" s="17">
        <f t="shared" si="28"/>
        <v>0</v>
      </c>
      <c r="AN338" s="17">
        <f t="shared" si="29"/>
        <v>15000000</v>
      </c>
      <c r="AO338" s="19"/>
      <c r="AP338" s="79"/>
      <c r="AQ338" s="79"/>
      <c r="AR338" s="79"/>
    </row>
    <row r="339" spans="1:44" s="78" customFormat="1" ht="15.75" customHeight="1">
      <c r="A339" s="79">
        <v>11</v>
      </c>
      <c r="B339" s="97" t="s">
        <v>1113</v>
      </c>
      <c r="C339" s="80" t="s">
        <v>1071</v>
      </c>
      <c r="D339" s="80" t="s">
        <v>1072</v>
      </c>
      <c r="E339" s="80" t="s">
        <v>1073</v>
      </c>
      <c r="F339" s="80" t="s">
        <v>1108</v>
      </c>
      <c r="G339" s="80" t="s">
        <v>1109</v>
      </c>
      <c r="H339" s="80" t="s">
        <v>377</v>
      </c>
      <c r="I339" s="80" t="s">
        <v>131</v>
      </c>
      <c r="J339" s="80" t="s">
        <v>1114</v>
      </c>
      <c r="K339" s="79" t="s">
        <v>177</v>
      </c>
      <c r="L339" s="79" t="s">
        <v>1115</v>
      </c>
      <c r="M339" s="19">
        <v>9000000</v>
      </c>
      <c r="N339" s="79">
        <v>1</v>
      </c>
      <c r="O339" s="19">
        <v>9000000</v>
      </c>
      <c r="P339" s="79" t="s">
        <v>60</v>
      </c>
      <c r="Q339" s="79" t="s">
        <v>60</v>
      </c>
      <c r="R339" s="79" t="s">
        <v>1077</v>
      </c>
      <c r="S339" s="79" t="s">
        <v>1078</v>
      </c>
      <c r="T339" s="98" t="s">
        <v>1079</v>
      </c>
      <c r="U339" s="16"/>
      <c r="V339" s="65"/>
      <c r="W339" s="66"/>
      <c r="X339" s="67"/>
      <c r="Y339" s="68"/>
      <c r="Z339" s="69"/>
      <c r="AA339" s="68"/>
      <c r="AB339" s="70"/>
      <c r="AC339" s="71">
        <f t="shared" si="25"/>
        <v>9000000</v>
      </c>
      <c r="AD339" s="72"/>
      <c r="AE339" s="16"/>
      <c r="AF339" s="99"/>
      <c r="AG339" s="73">
        <f t="shared" si="26"/>
        <v>0</v>
      </c>
      <c r="AH339" s="103"/>
      <c r="AI339" s="104"/>
      <c r="AJ339" s="21"/>
      <c r="AK339" s="17">
        <f t="shared" si="27"/>
        <v>0</v>
      </c>
      <c r="AL339" s="76"/>
      <c r="AM339" s="17">
        <f t="shared" si="28"/>
        <v>0</v>
      </c>
      <c r="AN339" s="17">
        <f t="shared" si="29"/>
        <v>9000000</v>
      </c>
      <c r="AO339" s="19"/>
      <c r="AP339" s="79"/>
      <c r="AQ339" s="79"/>
      <c r="AR339" s="79"/>
    </row>
    <row r="340" spans="1:44" s="78" customFormat="1" ht="15.75" customHeight="1">
      <c r="A340" s="79">
        <v>12</v>
      </c>
      <c r="B340" s="97" t="s">
        <v>1116</v>
      </c>
      <c r="C340" s="80" t="s">
        <v>1071</v>
      </c>
      <c r="D340" s="80" t="s">
        <v>1072</v>
      </c>
      <c r="E340" s="80" t="s">
        <v>1073</v>
      </c>
      <c r="F340" s="80" t="s">
        <v>1074</v>
      </c>
      <c r="G340" s="80" t="s">
        <v>1075</v>
      </c>
      <c r="H340" s="80" t="s">
        <v>1117</v>
      </c>
      <c r="I340" s="80" t="s">
        <v>131</v>
      </c>
      <c r="J340" s="80" t="s">
        <v>1118</v>
      </c>
      <c r="K340" s="79" t="s">
        <v>58</v>
      </c>
      <c r="L340" s="79">
        <v>80161500</v>
      </c>
      <c r="M340" s="19">
        <v>7000000</v>
      </c>
      <c r="N340" s="79">
        <v>5</v>
      </c>
      <c r="O340" s="19">
        <v>35000000</v>
      </c>
      <c r="P340" s="79" t="s">
        <v>60</v>
      </c>
      <c r="Q340" s="79" t="s">
        <v>60</v>
      </c>
      <c r="R340" s="79" t="s">
        <v>1077</v>
      </c>
      <c r="S340" s="79" t="s">
        <v>1078</v>
      </c>
      <c r="T340" s="98" t="s">
        <v>1119</v>
      </c>
      <c r="U340" s="16">
        <v>45504</v>
      </c>
      <c r="V340" s="65">
        <v>202417000063573</v>
      </c>
      <c r="W340" s="66" t="s">
        <v>63</v>
      </c>
      <c r="X340" s="67" t="s">
        <v>136</v>
      </c>
      <c r="Y340" s="68">
        <v>45505</v>
      </c>
      <c r="Z340" s="69" t="s">
        <v>1120</v>
      </c>
      <c r="AA340" s="68">
        <v>45505</v>
      </c>
      <c r="AB340" s="70">
        <v>35000000</v>
      </c>
      <c r="AC340" s="71">
        <f t="shared" si="25"/>
        <v>0</v>
      </c>
      <c r="AD340" s="72"/>
      <c r="AE340" s="16"/>
      <c r="AF340" s="99"/>
      <c r="AG340" s="73">
        <f t="shared" si="26"/>
        <v>35000000</v>
      </c>
      <c r="AH340" s="103"/>
      <c r="AI340" s="104"/>
      <c r="AJ340" s="21"/>
      <c r="AK340" s="17">
        <f t="shared" si="27"/>
        <v>0</v>
      </c>
      <c r="AL340" s="76"/>
      <c r="AM340" s="17">
        <f t="shared" si="28"/>
        <v>0</v>
      </c>
      <c r="AN340" s="17">
        <f t="shared" si="29"/>
        <v>35000000</v>
      </c>
      <c r="AO340" s="19"/>
      <c r="AP340" s="79"/>
      <c r="AQ340" s="79"/>
      <c r="AR340" s="79"/>
    </row>
    <row r="341" spans="1:44" s="78" customFormat="1" ht="15.75" customHeight="1">
      <c r="A341" s="79">
        <v>13</v>
      </c>
      <c r="B341" s="97" t="s">
        <v>1121</v>
      </c>
      <c r="C341" s="80" t="s">
        <v>1071</v>
      </c>
      <c r="D341" s="80" t="s">
        <v>1072</v>
      </c>
      <c r="E341" s="80" t="s">
        <v>1073</v>
      </c>
      <c r="F341" s="80" t="s">
        <v>1074</v>
      </c>
      <c r="G341" s="80" t="s">
        <v>1075</v>
      </c>
      <c r="H341" s="80" t="s">
        <v>1117</v>
      </c>
      <c r="I341" s="80" t="s">
        <v>131</v>
      </c>
      <c r="J341" s="80" t="s">
        <v>1122</v>
      </c>
      <c r="K341" s="79" t="s">
        <v>58</v>
      </c>
      <c r="L341" s="79">
        <v>80161500</v>
      </c>
      <c r="M341" s="19">
        <v>3000000</v>
      </c>
      <c r="N341" s="79">
        <v>6</v>
      </c>
      <c r="O341" s="19">
        <v>16700000</v>
      </c>
      <c r="P341" s="79" t="s">
        <v>60</v>
      </c>
      <c r="Q341" s="79" t="s">
        <v>60</v>
      </c>
      <c r="R341" s="79" t="s">
        <v>1077</v>
      </c>
      <c r="S341" s="79" t="s">
        <v>1078</v>
      </c>
      <c r="T341" s="98" t="s">
        <v>1119</v>
      </c>
      <c r="U341" s="16">
        <v>45504</v>
      </c>
      <c r="V341" s="65">
        <v>202417000062893</v>
      </c>
      <c r="W341" s="66" t="s">
        <v>63</v>
      </c>
      <c r="X341" s="67" t="s">
        <v>136</v>
      </c>
      <c r="Y341" s="68">
        <v>45504</v>
      </c>
      <c r="Z341" s="69" t="s">
        <v>1123</v>
      </c>
      <c r="AA341" s="68">
        <v>45503</v>
      </c>
      <c r="AB341" s="70">
        <v>16700000</v>
      </c>
      <c r="AC341" s="71">
        <f t="shared" si="25"/>
        <v>0</v>
      </c>
      <c r="AD341" s="72">
        <v>1360</v>
      </c>
      <c r="AE341" s="16">
        <v>45504</v>
      </c>
      <c r="AF341" s="99">
        <v>16700000</v>
      </c>
      <c r="AG341" s="73">
        <f t="shared" si="26"/>
        <v>0</v>
      </c>
      <c r="AH341" s="103"/>
      <c r="AI341" s="104"/>
      <c r="AJ341" s="21"/>
      <c r="AK341" s="17">
        <f t="shared" si="27"/>
        <v>16700000</v>
      </c>
      <c r="AL341" s="76"/>
      <c r="AM341" s="17">
        <f t="shared" si="28"/>
        <v>0</v>
      </c>
      <c r="AN341" s="17">
        <f t="shared" si="29"/>
        <v>16700000</v>
      </c>
      <c r="AO341" s="19"/>
      <c r="AP341" s="79"/>
      <c r="AQ341" s="79"/>
      <c r="AR341" s="79"/>
    </row>
    <row r="342" spans="1:44" s="78" customFormat="1" ht="15.75" customHeight="1">
      <c r="A342" s="79">
        <v>14</v>
      </c>
      <c r="B342" s="97" t="s">
        <v>1124</v>
      </c>
      <c r="C342" s="80" t="s">
        <v>1071</v>
      </c>
      <c r="D342" s="80" t="s">
        <v>1072</v>
      </c>
      <c r="E342" s="80" t="s">
        <v>1073</v>
      </c>
      <c r="F342" s="80" t="s">
        <v>1074</v>
      </c>
      <c r="G342" s="80" t="s">
        <v>1075</v>
      </c>
      <c r="H342" s="80" t="s">
        <v>1117</v>
      </c>
      <c r="I342" s="80" t="s">
        <v>131</v>
      </c>
      <c r="J342" s="80" t="s">
        <v>1125</v>
      </c>
      <c r="K342" s="79" t="s">
        <v>58</v>
      </c>
      <c r="L342" s="79">
        <v>80161500</v>
      </c>
      <c r="M342" s="19">
        <v>8000000</v>
      </c>
      <c r="N342" s="79">
        <v>6</v>
      </c>
      <c r="O342" s="19">
        <v>44533333</v>
      </c>
      <c r="P342" s="79" t="s">
        <v>60</v>
      </c>
      <c r="Q342" s="79" t="s">
        <v>60</v>
      </c>
      <c r="R342" s="79" t="s">
        <v>1077</v>
      </c>
      <c r="S342" s="79" t="s">
        <v>1078</v>
      </c>
      <c r="T342" s="98" t="s">
        <v>1119</v>
      </c>
      <c r="U342" s="16">
        <v>45504</v>
      </c>
      <c r="V342" s="65">
        <v>202417000062893</v>
      </c>
      <c r="W342" s="66" t="s">
        <v>63</v>
      </c>
      <c r="X342" s="67" t="s">
        <v>136</v>
      </c>
      <c r="Y342" s="68">
        <v>45504</v>
      </c>
      <c r="Z342" s="69" t="s">
        <v>1126</v>
      </c>
      <c r="AA342" s="68">
        <v>45503</v>
      </c>
      <c r="AB342" s="70">
        <v>44533333</v>
      </c>
      <c r="AC342" s="71">
        <f t="shared" si="25"/>
        <v>0</v>
      </c>
      <c r="AD342" s="72">
        <v>1380</v>
      </c>
      <c r="AE342" s="16">
        <v>45504</v>
      </c>
      <c r="AF342" s="99">
        <v>44533333</v>
      </c>
      <c r="AG342" s="73">
        <f t="shared" si="26"/>
        <v>0</v>
      </c>
      <c r="AH342" s="103"/>
      <c r="AI342" s="104"/>
      <c r="AJ342" s="21"/>
      <c r="AK342" s="17">
        <f t="shared" si="27"/>
        <v>44533333</v>
      </c>
      <c r="AL342" s="76"/>
      <c r="AM342" s="17">
        <f t="shared" si="28"/>
        <v>0</v>
      </c>
      <c r="AN342" s="17">
        <f t="shared" si="29"/>
        <v>44533333</v>
      </c>
      <c r="AO342" s="19"/>
      <c r="AP342" s="79"/>
      <c r="AQ342" s="79"/>
      <c r="AR342" s="79"/>
    </row>
    <row r="343" spans="1:44" s="78" customFormat="1" ht="15.75" customHeight="1">
      <c r="A343" s="79">
        <v>15</v>
      </c>
      <c r="B343" s="97" t="s">
        <v>1127</v>
      </c>
      <c r="C343" s="80" t="s">
        <v>1071</v>
      </c>
      <c r="D343" s="80" t="s">
        <v>1072</v>
      </c>
      <c r="E343" s="80" t="s">
        <v>1073</v>
      </c>
      <c r="F343" s="80" t="s">
        <v>1074</v>
      </c>
      <c r="G343" s="80" t="s">
        <v>1075</v>
      </c>
      <c r="H343" s="80" t="s">
        <v>1117</v>
      </c>
      <c r="I343" s="80" t="s">
        <v>131</v>
      </c>
      <c r="J343" s="80" t="s">
        <v>1128</v>
      </c>
      <c r="K343" s="79" t="s">
        <v>58</v>
      </c>
      <c r="L343" s="79">
        <v>80161500</v>
      </c>
      <c r="M343" s="19">
        <v>9500000</v>
      </c>
      <c r="N343" s="79">
        <v>6</v>
      </c>
      <c r="O343" s="19">
        <v>52883333</v>
      </c>
      <c r="P343" s="79" t="s">
        <v>60</v>
      </c>
      <c r="Q343" s="79" t="s">
        <v>60</v>
      </c>
      <c r="R343" s="79" t="s">
        <v>1077</v>
      </c>
      <c r="S343" s="79" t="s">
        <v>1078</v>
      </c>
      <c r="T343" s="98" t="s">
        <v>1119</v>
      </c>
      <c r="U343" s="16">
        <v>45504</v>
      </c>
      <c r="V343" s="65">
        <v>202417000062893</v>
      </c>
      <c r="W343" s="66" t="s">
        <v>63</v>
      </c>
      <c r="X343" s="67" t="s">
        <v>136</v>
      </c>
      <c r="Y343" s="68">
        <v>45504</v>
      </c>
      <c r="Z343" s="69" t="s">
        <v>1129</v>
      </c>
      <c r="AA343" s="68">
        <v>45503</v>
      </c>
      <c r="AB343" s="70">
        <v>52883333</v>
      </c>
      <c r="AC343" s="71">
        <f t="shared" si="25"/>
        <v>0</v>
      </c>
      <c r="AD343" s="72">
        <v>1351</v>
      </c>
      <c r="AE343" s="16">
        <v>45504</v>
      </c>
      <c r="AF343" s="99">
        <v>52883333</v>
      </c>
      <c r="AG343" s="73">
        <f t="shared" si="26"/>
        <v>0</v>
      </c>
      <c r="AH343" s="103"/>
      <c r="AI343" s="104"/>
      <c r="AJ343" s="21"/>
      <c r="AK343" s="17">
        <f t="shared" si="27"/>
        <v>52883333</v>
      </c>
      <c r="AL343" s="76"/>
      <c r="AM343" s="17">
        <f t="shared" si="28"/>
        <v>0</v>
      </c>
      <c r="AN343" s="17">
        <f t="shared" si="29"/>
        <v>52883333</v>
      </c>
      <c r="AO343" s="19"/>
      <c r="AP343" s="79"/>
      <c r="AQ343" s="79"/>
      <c r="AR343" s="79"/>
    </row>
    <row r="344" spans="1:44" s="78" customFormat="1" ht="15.75" customHeight="1">
      <c r="A344" s="79">
        <v>16</v>
      </c>
      <c r="B344" s="97" t="s">
        <v>1130</v>
      </c>
      <c r="C344" s="80" t="s">
        <v>1071</v>
      </c>
      <c r="D344" s="80" t="s">
        <v>1072</v>
      </c>
      <c r="E344" s="80" t="s">
        <v>1073</v>
      </c>
      <c r="F344" s="80" t="s">
        <v>1074</v>
      </c>
      <c r="G344" s="80" t="s">
        <v>1075</v>
      </c>
      <c r="H344" s="80" t="s">
        <v>1117</v>
      </c>
      <c r="I344" s="80" t="s">
        <v>131</v>
      </c>
      <c r="J344" s="80" t="s">
        <v>1131</v>
      </c>
      <c r="K344" s="79" t="s">
        <v>58</v>
      </c>
      <c r="L344" s="79">
        <v>80161500</v>
      </c>
      <c r="M344" s="19">
        <v>8500000</v>
      </c>
      <c r="N344" s="79">
        <v>6</v>
      </c>
      <c r="O344" s="19">
        <v>47316667</v>
      </c>
      <c r="P344" s="79" t="s">
        <v>60</v>
      </c>
      <c r="Q344" s="79" t="s">
        <v>1132</v>
      </c>
      <c r="R344" s="79" t="s">
        <v>1077</v>
      </c>
      <c r="S344" s="79" t="s">
        <v>1078</v>
      </c>
      <c r="T344" s="98" t="s">
        <v>1119</v>
      </c>
      <c r="U344" s="16">
        <v>45504</v>
      </c>
      <c r="V344" s="65">
        <v>202417000062893</v>
      </c>
      <c r="W344" s="66" t="s">
        <v>63</v>
      </c>
      <c r="X344" s="67" t="s">
        <v>136</v>
      </c>
      <c r="Y344" s="68">
        <v>45504</v>
      </c>
      <c r="Z344" s="69" t="s">
        <v>1133</v>
      </c>
      <c r="AA344" s="68">
        <v>45503</v>
      </c>
      <c r="AB344" s="70">
        <v>47316667</v>
      </c>
      <c r="AC344" s="71">
        <f t="shared" si="25"/>
        <v>0</v>
      </c>
      <c r="AD344" s="72">
        <v>1364</v>
      </c>
      <c r="AE344" s="16">
        <v>45504</v>
      </c>
      <c r="AF344" s="99">
        <v>47316667</v>
      </c>
      <c r="AG344" s="73">
        <f t="shared" si="26"/>
        <v>0</v>
      </c>
      <c r="AH344" s="103"/>
      <c r="AI344" s="104"/>
      <c r="AJ344" s="21"/>
      <c r="AK344" s="17">
        <f t="shared" si="27"/>
        <v>47316667</v>
      </c>
      <c r="AL344" s="76"/>
      <c r="AM344" s="17">
        <f t="shared" si="28"/>
        <v>0</v>
      </c>
      <c r="AN344" s="17">
        <f t="shared" si="29"/>
        <v>47316667</v>
      </c>
      <c r="AO344" s="19"/>
      <c r="AP344" s="79"/>
      <c r="AQ344" s="79"/>
      <c r="AR344" s="79"/>
    </row>
    <row r="345" spans="1:44" s="78" customFormat="1" ht="15.75" customHeight="1">
      <c r="A345" s="79">
        <v>17</v>
      </c>
      <c r="B345" s="97" t="s">
        <v>1134</v>
      </c>
      <c r="C345" s="80" t="s">
        <v>1071</v>
      </c>
      <c r="D345" s="80" t="s">
        <v>1072</v>
      </c>
      <c r="E345" s="80" t="s">
        <v>1073</v>
      </c>
      <c r="F345" s="80" t="s">
        <v>1074</v>
      </c>
      <c r="G345" s="80" t="s">
        <v>1075</v>
      </c>
      <c r="H345" s="80" t="s">
        <v>201</v>
      </c>
      <c r="I345" s="80" t="s">
        <v>131</v>
      </c>
      <c r="J345" s="80" t="s">
        <v>1135</v>
      </c>
      <c r="K345" s="79" t="s">
        <v>58</v>
      </c>
      <c r="L345" s="79">
        <v>80161500</v>
      </c>
      <c r="M345" s="19">
        <v>6500000</v>
      </c>
      <c r="N345" s="79">
        <v>6</v>
      </c>
      <c r="O345" s="19">
        <v>36183333</v>
      </c>
      <c r="P345" s="79" t="s">
        <v>60</v>
      </c>
      <c r="Q345" s="79" t="s">
        <v>60</v>
      </c>
      <c r="R345" s="79" t="s">
        <v>1077</v>
      </c>
      <c r="S345" s="79" t="s">
        <v>1078</v>
      </c>
      <c r="T345" s="98" t="s">
        <v>1119</v>
      </c>
      <c r="U345" s="16">
        <v>45504</v>
      </c>
      <c r="V345" s="65">
        <v>202417000062893</v>
      </c>
      <c r="W345" s="66" t="s">
        <v>63</v>
      </c>
      <c r="X345" s="67" t="s">
        <v>136</v>
      </c>
      <c r="Y345" s="68">
        <v>45504</v>
      </c>
      <c r="Z345" s="69" t="s">
        <v>1136</v>
      </c>
      <c r="AA345" s="68">
        <v>45503</v>
      </c>
      <c r="AB345" s="70">
        <v>36183333</v>
      </c>
      <c r="AC345" s="71">
        <f t="shared" si="25"/>
        <v>0</v>
      </c>
      <c r="AD345" s="72">
        <v>1354</v>
      </c>
      <c r="AE345" s="16">
        <v>45504</v>
      </c>
      <c r="AF345" s="99">
        <v>36183333</v>
      </c>
      <c r="AG345" s="73">
        <f t="shared" si="26"/>
        <v>0</v>
      </c>
      <c r="AH345" s="103"/>
      <c r="AI345" s="104"/>
      <c r="AJ345" s="21"/>
      <c r="AK345" s="17">
        <f t="shared" si="27"/>
        <v>36183333</v>
      </c>
      <c r="AL345" s="76"/>
      <c r="AM345" s="17">
        <f t="shared" si="28"/>
        <v>0</v>
      </c>
      <c r="AN345" s="17">
        <f t="shared" si="29"/>
        <v>36183333</v>
      </c>
      <c r="AO345" s="19"/>
      <c r="AP345" s="79"/>
      <c r="AQ345" s="79"/>
      <c r="AR345" s="79"/>
    </row>
    <row r="346" spans="1:44" s="78" customFormat="1" ht="15.75" customHeight="1">
      <c r="A346" s="79">
        <v>18</v>
      </c>
      <c r="B346" s="97" t="s">
        <v>1137</v>
      </c>
      <c r="C346" s="80" t="s">
        <v>1071</v>
      </c>
      <c r="D346" s="80" t="s">
        <v>1072</v>
      </c>
      <c r="E346" s="80" t="s">
        <v>1073</v>
      </c>
      <c r="F346" s="80" t="s">
        <v>1074</v>
      </c>
      <c r="G346" s="80" t="s">
        <v>1075</v>
      </c>
      <c r="H346" s="80" t="s">
        <v>1117</v>
      </c>
      <c r="I346" s="80" t="s">
        <v>131</v>
      </c>
      <c r="J346" s="80" t="s">
        <v>1138</v>
      </c>
      <c r="K346" s="79" t="s">
        <v>58</v>
      </c>
      <c r="L346" s="79">
        <v>80161500</v>
      </c>
      <c r="M346" s="19">
        <v>7000000</v>
      </c>
      <c r="N346" s="79">
        <v>6</v>
      </c>
      <c r="O346" s="19">
        <v>38966667</v>
      </c>
      <c r="P346" s="79" t="s">
        <v>60</v>
      </c>
      <c r="Q346" s="79" t="s">
        <v>60</v>
      </c>
      <c r="R346" s="79" t="s">
        <v>1077</v>
      </c>
      <c r="S346" s="79" t="s">
        <v>1078</v>
      </c>
      <c r="T346" s="98" t="s">
        <v>1119</v>
      </c>
      <c r="U346" s="16">
        <v>45504</v>
      </c>
      <c r="V346" s="65">
        <v>202417000062893</v>
      </c>
      <c r="W346" s="66" t="s">
        <v>63</v>
      </c>
      <c r="X346" s="67" t="s">
        <v>136</v>
      </c>
      <c r="Y346" s="68">
        <v>45504</v>
      </c>
      <c r="Z346" s="69" t="s">
        <v>1139</v>
      </c>
      <c r="AA346" s="68">
        <v>45503</v>
      </c>
      <c r="AB346" s="70">
        <v>38966667</v>
      </c>
      <c r="AC346" s="71">
        <f t="shared" si="25"/>
        <v>0</v>
      </c>
      <c r="AD346" s="72">
        <v>1359</v>
      </c>
      <c r="AE346" s="16">
        <v>45504</v>
      </c>
      <c r="AF346" s="99">
        <v>38966667</v>
      </c>
      <c r="AG346" s="73">
        <f t="shared" si="26"/>
        <v>0</v>
      </c>
      <c r="AH346" s="103"/>
      <c r="AI346" s="104"/>
      <c r="AJ346" s="21"/>
      <c r="AK346" s="17">
        <f t="shared" si="27"/>
        <v>38966667</v>
      </c>
      <c r="AL346" s="76"/>
      <c r="AM346" s="17">
        <f t="shared" si="28"/>
        <v>0</v>
      </c>
      <c r="AN346" s="17">
        <f t="shared" si="29"/>
        <v>38966667</v>
      </c>
      <c r="AO346" s="19"/>
      <c r="AP346" s="79"/>
      <c r="AQ346" s="79"/>
      <c r="AR346" s="79"/>
    </row>
    <row r="347" spans="1:44" s="78" customFormat="1" ht="15.75" customHeight="1">
      <c r="A347" s="79">
        <v>19</v>
      </c>
      <c r="B347" s="97" t="s">
        <v>1140</v>
      </c>
      <c r="C347" s="80" t="s">
        <v>1071</v>
      </c>
      <c r="D347" s="80" t="s">
        <v>1072</v>
      </c>
      <c r="E347" s="80" t="s">
        <v>1073</v>
      </c>
      <c r="F347" s="80" t="s">
        <v>1074</v>
      </c>
      <c r="G347" s="80" t="s">
        <v>1075</v>
      </c>
      <c r="H347" s="80" t="s">
        <v>1117</v>
      </c>
      <c r="I347" s="80" t="s">
        <v>131</v>
      </c>
      <c r="J347" s="80" t="s">
        <v>1141</v>
      </c>
      <c r="K347" s="79" t="s">
        <v>58</v>
      </c>
      <c r="L347" s="79">
        <v>81101500</v>
      </c>
      <c r="M347" s="19">
        <v>11597222.166666666</v>
      </c>
      <c r="N347" s="79">
        <v>6</v>
      </c>
      <c r="O347" s="19">
        <v>69583333</v>
      </c>
      <c r="P347" s="79" t="s">
        <v>60</v>
      </c>
      <c r="Q347" s="79" t="s">
        <v>60</v>
      </c>
      <c r="R347" s="79" t="s">
        <v>1077</v>
      </c>
      <c r="S347" s="79" t="s">
        <v>1078</v>
      </c>
      <c r="T347" s="98" t="s">
        <v>1119</v>
      </c>
      <c r="U347" s="16">
        <v>45504</v>
      </c>
      <c r="V347" s="65">
        <v>202417000062893</v>
      </c>
      <c r="W347" s="66" t="s">
        <v>63</v>
      </c>
      <c r="X347" s="67" t="s">
        <v>136</v>
      </c>
      <c r="Y347" s="68">
        <v>45504</v>
      </c>
      <c r="Z347" s="69" t="s">
        <v>1142</v>
      </c>
      <c r="AA347" s="68">
        <v>45503</v>
      </c>
      <c r="AB347" s="70">
        <v>69583333</v>
      </c>
      <c r="AC347" s="71">
        <f t="shared" si="25"/>
        <v>0</v>
      </c>
      <c r="AD347" s="72">
        <v>1356</v>
      </c>
      <c r="AE347" s="16">
        <v>45504</v>
      </c>
      <c r="AF347" s="99">
        <v>69583333</v>
      </c>
      <c r="AG347" s="73">
        <f t="shared" si="26"/>
        <v>0</v>
      </c>
      <c r="AH347" s="103"/>
      <c r="AI347" s="104"/>
      <c r="AJ347" s="21"/>
      <c r="AK347" s="17">
        <f t="shared" si="27"/>
        <v>69583333</v>
      </c>
      <c r="AL347" s="76"/>
      <c r="AM347" s="17">
        <f t="shared" si="28"/>
        <v>0</v>
      </c>
      <c r="AN347" s="17">
        <f t="shared" si="29"/>
        <v>69583333</v>
      </c>
      <c r="AO347" s="19"/>
      <c r="AP347" s="79"/>
      <c r="AQ347" s="79"/>
      <c r="AR347" s="79"/>
    </row>
    <row r="348" spans="1:44" s="78" customFormat="1" ht="15.75" customHeight="1">
      <c r="A348" s="79">
        <v>20</v>
      </c>
      <c r="B348" s="97" t="s">
        <v>1143</v>
      </c>
      <c r="C348" s="80" t="s">
        <v>1071</v>
      </c>
      <c r="D348" s="80" t="s">
        <v>1072</v>
      </c>
      <c r="E348" s="80" t="s">
        <v>1073</v>
      </c>
      <c r="F348" s="80" t="s">
        <v>1074</v>
      </c>
      <c r="G348" s="80" t="s">
        <v>1075</v>
      </c>
      <c r="H348" s="80" t="s">
        <v>201</v>
      </c>
      <c r="I348" s="80" t="s">
        <v>131</v>
      </c>
      <c r="J348" s="80" t="s">
        <v>1144</v>
      </c>
      <c r="K348" s="79" t="s">
        <v>58</v>
      </c>
      <c r="L348" s="79">
        <v>80101702</v>
      </c>
      <c r="M348" s="19">
        <v>7500000</v>
      </c>
      <c r="N348" s="79">
        <v>6</v>
      </c>
      <c r="O348" s="19">
        <v>41750000</v>
      </c>
      <c r="P348" s="79" t="s">
        <v>60</v>
      </c>
      <c r="Q348" s="79" t="s">
        <v>60</v>
      </c>
      <c r="R348" s="79" t="s">
        <v>1077</v>
      </c>
      <c r="S348" s="79" t="s">
        <v>1078</v>
      </c>
      <c r="T348" s="98" t="s">
        <v>1119</v>
      </c>
      <c r="U348" s="16">
        <v>45504</v>
      </c>
      <c r="V348" s="65">
        <v>202417000062893</v>
      </c>
      <c r="W348" s="66" t="s">
        <v>63</v>
      </c>
      <c r="X348" s="67" t="s">
        <v>136</v>
      </c>
      <c r="Y348" s="68">
        <v>45504</v>
      </c>
      <c r="Z348" s="69" t="s">
        <v>1145</v>
      </c>
      <c r="AA348" s="68">
        <v>45503</v>
      </c>
      <c r="AB348" s="70">
        <v>41750000</v>
      </c>
      <c r="AC348" s="71">
        <f t="shared" si="25"/>
        <v>0</v>
      </c>
      <c r="AD348" s="72">
        <v>1343</v>
      </c>
      <c r="AE348" s="16">
        <v>45504</v>
      </c>
      <c r="AF348" s="99">
        <v>41750000</v>
      </c>
      <c r="AG348" s="73">
        <f t="shared" si="26"/>
        <v>0</v>
      </c>
      <c r="AH348" s="103"/>
      <c r="AI348" s="104"/>
      <c r="AJ348" s="21"/>
      <c r="AK348" s="17">
        <f t="shared" si="27"/>
        <v>41750000</v>
      </c>
      <c r="AL348" s="76"/>
      <c r="AM348" s="17">
        <f t="shared" si="28"/>
        <v>0</v>
      </c>
      <c r="AN348" s="17">
        <f t="shared" si="29"/>
        <v>41750000</v>
      </c>
      <c r="AO348" s="19"/>
      <c r="AP348" s="79"/>
      <c r="AQ348" s="79"/>
      <c r="AR348" s="79"/>
    </row>
    <row r="349" spans="1:44" s="78" customFormat="1" ht="15.75" customHeight="1">
      <c r="A349" s="79">
        <v>21</v>
      </c>
      <c r="B349" s="97" t="s">
        <v>1146</v>
      </c>
      <c r="C349" s="80" t="s">
        <v>1071</v>
      </c>
      <c r="D349" s="80" t="s">
        <v>1072</v>
      </c>
      <c r="E349" s="80" t="s">
        <v>1073</v>
      </c>
      <c r="F349" s="80" t="s">
        <v>1074</v>
      </c>
      <c r="G349" s="80" t="s">
        <v>1075</v>
      </c>
      <c r="H349" s="80" t="s">
        <v>1117</v>
      </c>
      <c r="I349" s="80" t="s">
        <v>131</v>
      </c>
      <c r="J349" s="80" t="s">
        <v>1147</v>
      </c>
      <c r="K349" s="79" t="s">
        <v>58</v>
      </c>
      <c r="L349" s="79">
        <v>80121704</v>
      </c>
      <c r="M349" s="19">
        <v>10000000</v>
      </c>
      <c r="N349" s="79">
        <v>6</v>
      </c>
      <c r="O349" s="19">
        <v>55666667</v>
      </c>
      <c r="P349" s="79" t="s">
        <v>60</v>
      </c>
      <c r="Q349" s="79" t="s">
        <v>60</v>
      </c>
      <c r="R349" s="79" t="s">
        <v>1077</v>
      </c>
      <c r="S349" s="79" t="s">
        <v>1078</v>
      </c>
      <c r="T349" s="98" t="s">
        <v>1119</v>
      </c>
      <c r="U349" s="16">
        <v>45496</v>
      </c>
      <c r="V349" s="65">
        <v>202417000060953</v>
      </c>
      <c r="W349" s="66" t="s">
        <v>63</v>
      </c>
      <c r="X349" s="67" t="s">
        <v>136</v>
      </c>
      <c r="Y349" s="68">
        <v>45496</v>
      </c>
      <c r="Z349" s="69" t="s">
        <v>1148</v>
      </c>
      <c r="AA349" s="68">
        <v>45503</v>
      </c>
      <c r="AB349" s="70">
        <v>55666667</v>
      </c>
      <c r="AC349" s="71">
        <f t="shared" si="25"/>
        <v>0</v>
      </c>
      <c r="AD349" s="72">
        <v>1315</v>
      </c>
      <c r="AE349" s="16">
        <v>45503</v>
      </c>
      <c r="AF349" s="99">
        <v>55666667</v>
      </c>
      <c r="AG349" s="73">
        <f t="shared" si="26"/>
        <v>0</v>
      </c>
      <c r="AH349" s="103"/>
      <c r="AI349" s="104"/>
      <c r="AJ349" s="21"/>
      <c r="AK349" s="17">
        <f t="shared" si="27"/>
        <v>55666667</v>
      </c>
      <c r="AL349" s="76"/>
      <c r="AM349" s="17">
        <f t="shared" si="28"/>
        <v>0</v>
      </c>
      <c r="AN349" s="17">
        <f t="shared" si="29"/>
        <v>55666667</v>
      </c>
      <c r="AO349" s="19"/>
      <c r="AP349" s="79"/>
      <c r="AQ349" s="79"/>
      <c r="AR349" s="79"/>
    </row>
    <row r="350" spans="1:44" s="78" customFormat="1" ht="15.75" customHeight="1">
      <c r="A350" s="79">
        <v>22</v>
      </c>
      <c r="B350" s="97" t="s">
        <v>1149</v>
      </c>
      <c r="C350" s="80" t="s">
        <v>1071</v>
      </c>
      <c r="D350" s="80" t="s">
        <v>1072</v>
      </c>
      <c r="E350" s="80" t="s">
        <v>1073</v>
      </c>
      <c r="F350" s="80" t="s">
        <v>1074</v>
      </c>
      <c r="G350" s="80" t="s">
        <v>1075</v>
      </c>
      <c r="H350" s="80" t="s">
        <v>1117</v>
      </c>
      <c r="I350" s="80" t="s">
        <v>131</v>
      </c>
      <c r="J350" s="80" t="s">
        <v>1150</v>
      </c>
      <c r="K350" s="79" t="s">
        <v>58</v>
      </c>
      <c r="L350" s="79">
        <v>80121704</v>
      </c>
      <c r="M350" s="19">
        <v>15000000</v>
      </c>
      <c r="N350" s="79">
        <v>6</v>
      </c>
      <c r="O350" s="19">
        <v>83500000</v>
      </c>
      <c r="P350" s="79" t="s">
        <v>60</v>
      </c>
      <c r="Q350" s="79" t="s">
        <v>60</v>
      </c>
      <c r="R350" s="79" t="s">
        <v>1077</v>
      </c>
      <c r="S350" s="79" t="s">
        <v>1078</v>
      </c>
      <c r="T350" s="98" t="s">
        <v>1119</v>
      </c>
      <c r="U350" s="16">
        <v>45496</v>
      </c>
      <c r="V350" s="65">
        <v>202417000060953</v>
      </c>
      <c r="W350" s="66" t="s">
        <v>63</v>
      </c>
      <c r="X350" s="67" t="s">
        <v>136</v>
      </c>
      <c r="Y350" s="68">
        <v>45496</v>
      </c>
      <c r="Z350" s="69" t="s">
        <v>1151</v>
      </c>
      <c r="AA350" s="68">
        <v>45497</v>
      </c>
      <c r="AB350" s="70">
        <v>83500000</v>
      </c>
      <c r="AC350" s="71">
        <f t="shared" si="25"/>
        <v>0</v>
      </c>
      <c r="AD350" s="72">
        <v>1244</v>
      </c>
      <c r="AE350" s="16">
        <v>45499</v>
      </c>
      <c r="AF350" s="99">
        <v>83500000</v>
      </c>
      <c r="AG350" s="73">
        <f t="shared" si="26"/>
        <v>0</v>
      </c>
      <c r="AH350" s="103"/>
      <c r="AI350" s="104"/>
      <c r="AJ350" s="21"/>
      <c r="AK350" s="17">
        <f t="shared" si="27"/>
        <v>83500000</v>
      </c>
      <c r="AL350" s="76"/>
      <c r="AM350" s="17">
        <f t="shared" si="28"/>
        <v>0</v>
      </c>
      <c r="AN350" s="17">
        <f t="shared" si="29"/>
        <v>83500000</v>
      </c>
      <c r="AO350" s="19"/>
      <c r="AP350" s="79"/>
      <c r="AQ350" s="79"/>
      <c r="AR350" s="79"/>
    </row>
    <row r="351" spans="1:44" s="78" customFormat="1" ht="15.75" customHeight="1">
      <c r="A351" s="79">
        <v>23</v>
      </c>
      <c r="B351" s="97" t="s">
        <v>1152</v>
      </c>
      <c r="C351" s="80" t="s">
        <v>1071</v>
      </c>
      <c r="D351" s="80" t="s">
        <v>1072</v>
      </c>
      <c r="E351" s="80" t="s">
        <v>1073</v>
      </c>
      <c r="F351" s="80" t="s">
        <v>1074</v>
      </c>
      <c r="G351" s="80" t="s">
        <v>1075</v>
      </c>
      <c r="H351" s="80" t="s">
        <v>1117</v>
      </c>
      <c r="I351" s="80" t="s">
        <v>131</v>
      </c>
      <c r="J351" s="80" t="s">
        <v>1153</v>
      </c>
      <c r="K351" s="79" t="s">
        <v>58</v>
      </c>
      <c r="L351" s="79">
        <v>80161500</v>
      </c>
      <c r="M351" s="19">
        <v>9500000</v>
      </c>
      <c r="N351" s="79">
        <v>6</v>
      </c>
      <c r="O351" s="19">
        <v>52833333</v>
      </c>
      <c r="P351" s="79" t="s">
        <v>60</v>
      </c>
      <c r="Q351" s="79" t="s">
        <v>60</v>
      </c>
      <c r="R351" s="79" t="s">
        <v>1077</v>
      </c>
      <c r="S351" s="79" t="s">
        <v>1078</v>
      </c>
      <c r="T351" s="98" t="s">
        <v>1119</v>
      </c>
      <c r="U351" s="16">
        <v>45496</v>
      </c>
      <c r="V351" s="65">
        <v>202417000060953</v>
      </c>
      <c r="W351" s="66" t="s">
        <v>63</v>
      </c>
      <c r="X351" s="67" t="s">
        <v>136</v>
      </c>
      <c r="Y351" s="68">
        <v>45496</v>
      </c>
      <c r="Z351" s="69" t="s">
        <v>1154</v>
      </c>
      <c r="AA351" s="68">
        <v>45503</v>
      </c>
      <c r="AB351" s="70">
        <v>52833333</v>
      </c>
      <c r="AC351" s="71">
        <f t="shared" si="25"/>
        <v>0</v>
      </c>
      <c r="AD351" s="72">
        <v>1316</v>
      </c>
      <c r="AE351" s="16">
        <v>45503</v>
      </c>
      <c r="AF351" s="99">
        <v>52833333</v>
      </c>
      <c r="AG351" s="73">
        <f t="shared" si="26"/>
        <v>0</v>
      </c>
      <c r="AH351" s="103"/>
      <c r="AI351" s="104"/>
      <c r="AJ351" s="21"/>
      <c r="AK351" s="17">
        <f t="shared" si="27"/>
        <v>52833333</v>
      </c>
      <c r="AL351" s="76"/>
      <c r="AM351" s="17">
        <f t="shared" si="28"/>
        <v>0</v>
      </c>
      <c r="AN351" s="17">
        <f t="shared" si="29"/>
        <v>52833333</v>
      </c>
      <c r="AO351" s="19"/>
      <c r="AP351" s="79"/>
      <c r="AQ351" s="79"/>
      <c r="AR351" s="79"/>
    </row>
    <row r="352" spans="1:44" s="78" customFormat="1" ht="15.75" customHeight="1">
      <c r="A352" s="79">
        <v>24</v>
      </c>
      <c r="B352" s="97" t="s">
        <v>1155</v>
      </c>
      <c r="C352" s="80" t="s">
        <v>1071</v>
      </c>
      <c r="D352" s="80" t="s">
        <v>1072</v>
      </c>
      <c r="E352" s="80" t="s">
        <v>1073</v>
      </c>
      <c r="F352" s="80" t="s">
        <v>1074</v>
      </c>
      <c r="G352" s="80" t="s">
        <v>1075</v>
      </c>
      <c r="H352" s="80" t="s">
        <v>1117</v>
      </c>
      <c r="I352" s="80" t="s">
        <v>131</v>
      </c>
      <c r="J352" s="80" t="s">
        <v>1156</v>
      </c>
      <c r="K352" s="79" t="s">
        <v>58</v>
      </c>
      <c r="L352" s="79">
        <v>80161500</v>
      </c>
      <c r="M352" s="19">
        <v>7793333.4000000004</v>
      </c>
      <c r="N352" s="79">
        <v>5</v>
      </c>
      <c r="O352" s="19">
        <v>38966667</v>
      </c>
      <c r="P352" s="79" t="s">
        <v>60</v>
      </c>
      <c r="Q352" s="79" t="s">
        <v>60</v>
      </c>
      <c r="R352" s="79" t="s">
        <v>1077</v>
      </c>
      <c r="S352" s="79" t="s">
        <v>1078</v>
      </c>
      <c r="T352" s="98" t="s">
        <v>1119</v>
      </c>
      <c r="U352" s="16" t="s">
        <v>1157</v>
      </c>
      <c r="V352" s="65" t="s">
        <v>1158</v>
      </c>
      <c r="W352" s="66" t="s">
        <v>63</v>
      </c>
      <c r="X352" s="67" t="s">
        <v>136</v>
      </c>
      <c r="Y352" s="68">
        <v>45499</v>
      </c>
      <c r="Z352" s="69" t="s">
        <v>1159</v>
      </c>
      <c r="AA352" s="68">
        <v>45503</v>
      </c>
      <c r="AB352" s="70">
        <v>38966667</v>
      </c>
      <c r="AC352" s="71">
        <f t="shared" si="25"/>
        <v>0</v>
      </c>
      <c r="AD352" s="72">
        <v>1363</v>
      </c>
      <c r="AE352" s="16">
        <v>45504</v>
      </c>
      <c r="AF352" s="99">
        <v>38966667</v>
      </c>
      <c r="AG352" s="73">
        <f t="shared" si="26"/>
        <v>0</v>
      </c>
      <c r="AH352" s="103"/>
      <c r="AI352" s="104"/>
      <c r="AJ352" s="21"/>
      <c r="AK352" s="17">
        <f t="shared" si="27"/>
        <v>38966667</v>
      </c>
      <c r="AL352" s="76"/>
      <c r="AM352" s="17">
        <f t="shared" si="28"/>
        <v>0</v>
      </c>
      <c r="AN352" s="17">
        <f t="shared" si="29"/>
        <v>38966667</v>
      </c>
      <c r="AO352" s="19"/>
      <c r="AP352" s="79"/>
      <c r="AQ352" s="79"/>
      <c r="AR352" s="79"/>
    </row>
    <row r="353" spans="1:44" s="78" customFormat="1" ht="15.75" customHeight="1">
      <c r="A353" s="79">
        <v>25</v>
      </c>
      <c r="B353" s="97" t="s">
        <v>1160</v>
      </c>
      <c r="C353" s="80" t="s">
        <v>1071</v>
      </c>
      <c r="D353" s="80" t="s">
        <v>1072</v>
      </c>
      <c r="E353" s="80" t="s">
        <v>1073</v>
      </c>
      <c r="F353" s="80" t="s">
        <v>1074</v>
      </c>
      <c r="G353" s="80" t="s">
        <v>1075</v>
      </c>
      <c r="H353" s="80" t="s">
        <v>1117</v>
      </c>
      <c r="I353" s="80" t="s">
        <v>131</v>
      </c>
      <c r="J353" s="80" t="s">
        <v>1161</v>
      </c>
      <c r="K353" s="79" t="s">
        <v>58</v>
      </c>
      <c r="L353" s="79">
        <v>80161500</v>
      </c>
      <c r="M353" s="19">
        <v>5109438.833333333</v>
      </c>
      <c r="N353" s="79">
        <v>6</v>
      </c>
      <c r="O353" s="19">
        <v>30656633</v>
      </c>
      <c r="P353" s="79" t="s">
        <v>60</v>
      </c>
      <c r="Q353" s="79" t="s">
        <v>60</v>
      </c>
      <c r="R353" s="79" t="s">
        <v>1077</v>
      </c>
      <c r="S353" s="79" t="s">
        <v>1078</v>
      </c>
      <c r="T353" s="98" t="s">
        <v>1119</v>
      </c>
      <c r="U353" s="16" t="s">
        <v>1157</v>
      </c>
      <c r="V353" s="65" t="s">
        <v>1158</v>
      </c>
      <c r="W353" s="66" t="s">
        <v>63</v>
      </c>
      <c r="X353" s="67" t="s">
        <v>136</v>
      </c>
      <c r="Y353" s="68">
        <v>45499</v>
      </c>
      <c r="Z353" s="69" t="s">
        <v>1162</v>
      </c>
      <c r="AA353" s="68">
        <v>45503</v>
      </c>
      <c r="AB353" s="70">
        <v>30656633</v>
      </c>
      <c r="AC353" s="71">
        <f t="shared" si="25"/>
        <v>0</v>
      </c>
      <c r="AD353" s="72">
        <v>1362</v>
      </c>
      <c r="AE353" s="16">
        <v>45504</v>
      </c>
      <c r="AF353" s="99">
        <v>30656633</v>
      </c>
      <c r="AG353" s="73">
        <f t="shared" si="26"/>
        <v>0</v>
      </c>
      <c r="AH353" s="103"/>
      <c r="AI353" s="104"/>
      <c r="AJ353" s="21"/>
      <c r="AK353" s="17">
        <f t="shared" si="27"/>
        <v>30656633</v>
      </c>
      <c r="AL353" s="76"/>
      <c r="AM353" s="17">
        <f t="shared" si="28"/>
        <v>0</v>
      </c>
      <c r="AN353" s="17">
        <f t="shared" si="29"/>
        <v>30656633</v>
      </c>
      <c r="AO353" s="19"/>
      <c r="AP353" s="79"/>
      <c r="AQ353" s="79"/>
      <c r="AR353" s="79"/>
    </row>
    <row r="354" spans="1:44" s="78" customFormat="1" ht="15.75" customHeight="1">
      <c r="A354" s="79">
        <v>26</v>
      </c>
      <c r="B354" s="97" t="s">
        <v>1163</v>
      </c>
      <c r="C354" s="80" t="s">
        <v>1071</v>
      </c>
      <c r="D354" s="80" t="s">
        <v>1072</v>
      </c>
      <c r="E354" s="80" t="s">
        <v>1073</v>
      </c>
      <c r="F354" s="80" t="s">
        <v>1074</v>
      </c>
      <c r="G354" s="80" t="s">
        <v>1075</v>
      </c>
      <c r="H354" s="80" t="s">
        <v>331</v>
      </c>
      <c r="I354" s="80" t="s">
        <v>131</v>
      </c>
      <c r="J354" s="80" t="s">
        <v>1164</v>
      </c>
      <c r="K354" s="79" t="s">
        <v>58</v>
      </c>
      <c r="L354" s="79">
        <v>80121704</v>
      </c>
      <c r="M354" s="19">
        <v>10000000</v>
      </c>
      <c r="N354" s="79">
        <v>6</v>
      </c>
      <c r="O354" s="19">
        <v>55666667</v>
      </c>
      <c r="P354" s="79" t="s">
        <v>60</v>
      </c>
      <c r="Q354" s="79" t="s">
        <v>60</v>
      </c>
      <c r="R354" s="79" t="s">
        <v>1077</v>
      </c>
      <c r="S354" s="79" t="s">
        <v>1078</v>
      </c>
      <c r="T354" s="98" t="s">
        <v>1165</v>
      </c>
      <c r="U354" s="16">
        <v>45490</v>
      </c>
      <c r="V354" s="65">
        <v>202417000058983</v>
      </c>
      <c r="W354" s="66" t="s">
        <v>63</v>
      </c>
      <c r="X354" s="67" t="s">
        <v>136</v>
      </c>
      <c r="Y354" s="68">
        <v>45491</v>
      </c>
      <c r="Z354" s="69" t="s">
        <v>1166</v>
      </c>
      <c r="AA354" s="68">
        <v>45491</v>
      </c>
      <c r="AB354" s="70">
        <v>55666667</v>
      </c>
      <c r="AC354" s="71">
        <f t="shared" si="25"/>
        <v>0</v>
      </c>
      <c r="AD354" s="72">
        <v>1061</v>
      </c>
      <c r="AE354" s="16">
        <v>45495</v>
      </c>
      <c r="AF354" s="99">
        <v>55666667</v>
      </c>
      <c r="AG354" s="73">
        <f t="shared" si="26"/>
        <v>0</v>
      </c>
      <c r="AH354" s="103"/>
      <c r="AI354" s="104"/>
      <c r="AJ354" s="21"/>
      <c r="AK354" s="17">
        <f t="shared" si="27"/>
        <v>55666667</v>
      </c>
      <c r="AL354" s="76"/>
      <c r="AM354" s="17">
        <f t="shared" si="28"/>
        <v>0</v>
      </c>
      <c r="AN354" s="17">
        <f t="shared" si="29"/>
        <v>55666667</v>
      </c>
      <c r="AO354" s="19"/>
      <c r="AP354" s="79"/>
      <c r="AQ354" s="79"/>
      <c r="AR354" s="79"/>
    </row>
    <row r="355" spans="1:44" s="78" customFormat="1" ht="15.75" customHeight="1">
      <c r="A355" s="79">
        <v>27</v>
      </c>
      <c r="B355" s="97" t="s">
        <v>1167</v>
      </c>
      <c r="C355" s="80" t="s">
        <v>1071</v>
      </c>
      <c r="D355" s="80" t="s">
        <v>1072</v>
      </c>
      <c r="E355" s="80" t="s">
        <v>1073</v>
      </c>
      <c r="F355" s="80" t="s">
        <v>1074</v>
      </c>
      <c r="G355" s="80" t="s">
        <v>1075</v>
      </c>
      <c r="H355" s="80" t="s">
        <v>331</v>
      </c>
      <c r="I355" s="80" t="s">
        <v>131</v>
      </c>
      <c r="J355" s="80" t="s">
        <v>1164</v>
      </c>
      <c r="K355" s="79" t="s">
        <v>58</v>
      </c>
      <c r="L355" s="79">
        <v>80121704</v>
      </c>
      <c r="M355" s="19">
        <v>8000000</v>
      </c>
      <c r="N355" s="79">
        <v>6</v>
      </c>
      <c r="O355" s="19">
        <v>44533332</v>
      </c>
      <c r="P355" s="79" t="s">
        <v>60</v>
      </c>
      <c r="Q355" s="79" t="s">
        <v>60</v>
      </c>
      <c r="R355" s="79" t="s">
        <v>1077</v>
      </c>
      <c r="S355" s="79" t="s">
        <v>1078</v>
      </c>
      <c r="T355" s="98" t="s">
        <v>1165</v>
      </c>
      <c r="U355" s="16">
        <v>45490</v>
      </c>
      <c r="V355" s="65">
        <v>202417000058983</v>
      </c>
      <c r="W355" s="66" t="s">
        <v>63</v>
      </c>
      <c r="X355" s="67" t="s">
        <v>136</v>
      </c>
      <c r="Y355" s="68">
        <v>45491</v>
      </c>
      <c r="Z355" s="69" t="s">
        <v>1168</v>
      </c>
      <c r="AA355" s="68">
        <v>45491</v>
      </c>
      <c r="AB355" s="70">
        <v>44533332</v>
      </c>
      <c r="AC355" s="71">
        <f t="shared" si="25"/>
        <v>0</v>
      </c>
      <c r="AD355" s="72">
        <v>1062</v>
      </c>
      <c r="AE355" s="16">
        <v>45492</v>
      </c>
      <c r="AF355" s="99">
        <v>44533332</v>
      </c>
      <c r="AG355" s="73">
        <f t="shared" si="26"/>
        <v>0</v>
      </c>
      <c r="AH355" s="103"/>
      <c r="AI355" s="104"/>
      <c r="AJ355" s="21"/>
      <c r="AK355" s="17">
        <f t="shared" si="27"/>
        <v>44533332</v>
      </c>
      <c r="AL355" s="76"/>
      <c r="AM355" s="17">
        <f t="shared" si="28"/>
        <v>0</v>
      </c>
      <c r="AN355" s="17">
        <f t="shared" si="29"/>
        <v>44533332</v>
      </c>
      <c r="AO355" s="19"/>
      <c r="AP355" s="79"/>
      <c r="AQ355" s="79"/>
      <c r="AR355" s="79"/>
    </row>
    <row r="356" spans="1:44" s="78" customFormat="1" ht="15.75" customHeight="1">
      <c r="A356" s="79">
        <v>28</v>
      </c>
      <c r="B356" s="97" t="s">
        <v>1169</v>
      </c>
      <c r="C356" s="80" t="s">
        <v>1071</v>
      </c>
      <c r="D356" s="80" t="s">
        <v>1072</v>
      </c>
      <c r="E356" s="80" t="s">
        <v>1073</v>
      </c>
      <c r="F356" s="80" t="s">
        <v>1074</v>
      </c>
      <c r="G356" s="80" t="s">
        <v>1075</v>
      </c>
      <c r="H356" s="80" t="s">
        <v>331</v>
      </c>
      <c r="I356" s="80" t="s">
        <v>131</v>
      </c>
      <c r="J356" s="80" t="s">
        <v>1164</v>
      </c>
      <c r="K356" s="79" t="s">
        <v>58</v>
      </c>
      <c r="L356" s="79">
        <v>80121704</v>
      </c>
      <c r="M356" s="19">
        <v>8000000</v>
      </c>
      <c r="N356" s="79">
        <v>6</v>
      </c>
      <c r="O356" s="19">
        <v>44533332</v>
      </c>
      <c r="P356" s="79" t="s">
        <v>60</v>
      </c>
      <c r="Q356" s="79" t="s">
        <v>60</v>
      </c>
      <c r="R356" s="79" t="s">
        <v>1077</v>
      </c>
      <c r="S356" s="79" t="s">
        <v>1078</v>
      </c>
      <c r="T356" s="98" t="s">
        <v>1165</v>
      </c>
      <c r="U356" s="16">
        <v>45490</v>
      </c>
      <c r="V356" s="65">
        <v>202417000058983</v>
      </c>
      <c r="W356" s="66" t="s">
        <v>63</v>
      </c>
      <c r="X356" s="67" t="s">
        <v>136</v>
      </c>
      <c r="Y356" s="68">
        <v>45491</v>
      </c>
      <c r="Z356" s="69" t="s">
        <v>1170</v>
      </c>
      <c r="AA356" s="68">
        <v>45491</v>
      </c>
      <c r="AB356" s="70">
        <v>44533332</v>
      </c>
      <c r="AC356" s="71">
        <f t="shared" si="25"/>
        <v>0</v>
      </c>
      <c r="AD356" s="72">
        <v>1063</v>
      </c>
      <c r="AE356" s="16">
        <v>45492</v>
      </c>
      <c r="AF356" s="99">
        <v>44533332</v>
      </c>
      <c r="AG356" s="73">
        <f t="shared" si="26"/>
        <v>0</v>
      </c>
      <c r="AH356" s="103"/>
      <c r="AI356" s="104"/>
      <c r="AJ356" s="21"/>
      <c r="AK356" s="17">
        <f t="shared" si="27"/>
        <v>44533332</v>
      </c>
      <c r="AL356" s="76"/>
      <c r="AM356" s="17">
        <f t="shared" si="28"/>
        <v>0</v>
      </c>
      <c r="AN356" s="17">
        <f t="shared" si="29"/>
        <v>44533332</v>
      </c>
      <c r="AO356" s="19"/>
      <c r="AP356" s="79"/>
      <c r="AQ356" s="79"/>
      <c r="AR356" s="79"/>
    </row>
    <row r="357" spans="1:44" s="78" customFormat="1" ht="15.75" customHeight="1">
      <c r="A357" s="79">
        <v>29</v>
      </c>
      <c r="B357" s="97" t="s">
        <v>1171</v>
      </c>
      <c r="C357" s="80" t="s">
        <v>1071</v>
      </c>
      <c r="D357" s="80" t="s">
        <v>1072</v>
      </c>
      <c r="E357" s="80" t="s">
        <v>1073</v>
      </c>
      <c r="F357" s="80" t="s">
        <v>1074</v>
      </c>
      <c r="G357" s="80" t="s">
        <v>1075</v>
      </c>
      <c r="H357" s="80" t="s">
        <v>331</v>
      </c>
      <c r="I357" s="80" t="s">
        <v>131</v>
      </c>
      <c r="J357" s="80" t="s">
        <v>1164</v>
      </c>
      <c r="K357" s="79" t="s">
        <v>58</v>
      </c>
      <c r="L357" s="79">
        <v>80121704</v>
      </c>
      <c r="M357" s="19">
        <v>11000000</v>
      </c>
      <c r="N357" s="79">
        <v>6</v>
      </c>
      <c r="O357" s="19">
        <v>61233332</v>
      </c>
      <c r="P357" s="79" t="s">
        <v>60</v>
      </c>
      <c r="Q357" s="79" t="s">
        <v>60</v>
      </c>
      <c r="R357" s="79" t="s">
        <v>1077</v>
      </c>
      <c r="S357" s="79" t="s">
        <v>1078</v>
      </c>
      <c r="T357" s="98" t="s">
        <v>1165</v>
      </c>
      <c r="U357" s="16">
        <v>45490</v>
      </c>
      <c r="V357" s="65">
        <v>202417000058983</v>
      </c>
      <c r="W357" s="66" t="s">
        <v>63</v>
      </c>
      <c r="X357" s="67" t="s">
        <v>136</v>
      </c>
      <c r="Y357" s="68">
        <v>45491</v>
      </c>
      <c r="Z357" s="69" t="s">
        <v>1172</v>
      </c>
      <c r="AA357" s="68">
        <v>45491</v>
      </c>
      <c r="AB357" s="70">
        <v>61233332</v>
      </c>
      <c r="AC357" s="71">
        <f t="shared" si="25"/>
        <v>0</v>
      </c>
      <c r="AD357" s="72">
        <v>1064</v>
      </c>
      <c r="AE357" s="16">
        <v>45492</v>
      </c>
      <c r="AF357" s="99">
        <v>61233332</v>
      </c>
      <c r="AG357" s="73">
        <f t="shared" si="26"/>
        <v>0</v>
      </c>
      <c r="AH357" s="103"/>
      <c r="AI357" s="104"/>
      <c r="AJ357" s="21"/>
      <c r="AK357" s="17">
        <f t="shared" si="27"/>
        <v>61233332</v>
      </c>
      <c r="AL357" s="76"/>
      <c r="AM357" s="17">
        <f t="shared" si="28"/>
        <v>0</v>
      </c>
      <c r="AN357" s="17">
        <f t="shared" si="29"/>
        <v>61233332</v>
      </c>
      <c r="AO357" s="19"/>
      <c r="AP357" s="79"/>
      <c r="AQ357" s="79"/>
      <c r="AR357" s="79"/>
    </row>
    <row r="358" spans="1:44" s="78" customFormat="1" ht="15.75" customHeight="1">
      <c r="A358" s="79">
        <v>30</v>
      </c>
      <c r="B358" s="97" t="s">
        <v>1173</v>
      </c>
      <c r="C358" s="80" t="s">
        <v>1071</v>
      </c>
      <c r="D358" s="80" t="s">
        <v>1072</v>
      </c>
      <c r="E358" s="80" t="s">
        <v>1073</v>
      </c>
      <c r="F358" s="80" t="s">
        <v>1074</v>
      </c>
      <c r="G358" s="80" t="s">
        <v>1075</v>
      </c>
      <c r="H358" s="80" t="s">
        <v>1117</v>
      </c>
      <c r="I358" s="80" t="s">
        <v>131</v>
      </c>
      <c r="J358" s="80" t="s">
        <v>1174</v>
      </c>
      <c r="K358" s="79" t="s">
        <v>58</v>
      </c>
      <c r="L358" s="79">
        <v>80161500</v>
      </c>
      <c r="M358" s="19">
        <v>8568000</v>
      </c>
      <c r="N358" s="79">
        <v>6</v>
      </c>
      <c r="O358" s="19">
        <v>47695200</v>
      </c>
      <c r="P358" s="79" t="s">
        <v>60</v>
      </c>
      <c r="Q358" s="79" t="s">
        <v>60</v>
      </c>
      <c r="R358" s="79" t="s">
        <v>1077</v>
      </c>
      <c r="S358" s="79" t="s">
        <v>1078</v>
      </c>
      <c r="T358" s="98" t="s">
        <v>1165</v>
      </c>
      <c r="U358" s="16">
        <v>45490</v>
      </c>
      <c r="V358" s="65">
        <v>202417000058983</v>
      </c>
      <c r="W358" s="66" t="s">
        <v>63</v>
      </c>
      <c r="X358" s="67" t="s">
        <v>136</v>
      </c>
      <c r="Y358" s="68">
        <v>45491</v>
      </c>
      <c r="Z358" s="69" t="s">
        <v>1175</v>
      </c>
      <c r="AA358" s="68">
        <v>45491</v>
      </c>
      <c r="AB358" s="70">
        <v>47695200</v>
      </c>
      <c r="AC358" s="71">
        <f t="shared" si="25"/>
        <v>0</v>
      </c>
      <c r="AD358" s="72">
        <v>1021</v>
      </c>
      <c r="AE358" s="16">
        <v>45492</v>
      </c>
      <c r="AF358" s="99">
        <v>47695200</v>
      </c>
      <c r="AG358" s="73">
        <f t="shared" si="26"/>
        <v>0</v>
      </c>
      <c r="AH358" s="103">
        <v>3211</v>
      </c>
      <c r="AI358" s="104">
        <v>45495</v>
      </c>
      <c r="AJ358" s="21">
        <v>47695200</v>
      </c>
      <c r="AK358" s="17">
        <f t="shared" si="27"/>
        <v>0</v>
      </c>
      <c r="AL358" s="76">
        <v>0</v>
      </c>
      <c r="AM358" s="17">
        <f t="shared" si="28"/>
        <v>47695200</v>
      </c>
      <c r="AN358" s="17">
        <f t="shared" si="29"/>
        <v>0</v>
      </c>
      <c r="AO358" s="19" t="s">
        <v>440</v>
      </c>
      <c r="AP358" s="79">
        <v>465</v>
      </c>
      <c r="AQ358" s="79" t="s">
        <v>1176</v>
      </c>
      <c r="AR358" s="79"/>
    </row>
    <row r="359" spans="1:44" s="78" customFormat="1" ht="15.75" customHeight="1">
      <c r="A359" s="79">
        <v>31</v>
      </c>
      <c r="B359" s="97" t="s">
        <v>1177</v>
      </c>
      <c r="C359" s="80" t="s">
        <v>1071</v>
      </c>
      <c r="D359" s="80" t="s">
        <v>1072</v>
      </c>
      <c r="E359" s="80" t="s">
        <v>1073</v>
      </c>
      <c r="F359" s="80" t="s">
        <v>1074</v>
      </c>
      <c r="G359" s="80" t="s">
        <v>1075</v>
      </c>
      <c r="H359" s="80" t="s">
        <v>331</v>
      </c>
      <c r="I359" s="80" t="s">
        <v>131</v>
      </c>
      <c r="J359" s="80" t="s">
        <v>1164</v>
      </c>
      <c r="K359" s="79" t="s">
        <v>58</v>
      </c>
      <c r="L359" s="79">
        <v>80121704</v>
      </c>
      <c r="M359" s="19">
        <v>6950000</v>
      </c>
      <c r="N359" s="79">
        <v>6</v>
      </c>
      <c r="O359" s="19">
        <v>38688332</v>
      </c>
      <c r="P359" s="79" t="s">
        <v>60</v>
      </c>
      <c r="Q359" s="79" t="s">
        <v>60</v>
      </c>
      <c r="R359" s="79" t="s">
        <v>1077</v>
      </c>
      <c r="S359" s="79" t="s">
        <v>1078</v>
      </c>
      <c r="T359" s="98" t="s">
        <v>1165</v>
      </c>
      <c r="U359" s="16">
        <v>45490</v>
      </c>
      <c r="V359" s="65">
        <v>202417000058983</v>
      </c>
      <c r="W359" s="66" t="s">
        <v>63</v>
      </c>
      <c r="X359" s="67" t="s">
        <v>136</v>
      </c>
      <c r="Y359" s="68">
        <v>45491</v>
      </c>
      <c r="Z359" s="69" t="s">
        <v>1178</v>
      </c>
      <c r="AA359" s="68">
        <v>45491</v>
      </c>
      <c r="AB359" s="70">
        <v>38688332</v>
      </c>
      <c r="AC359" s="71">
        <f t="shared" si="25"/>
        <v>0</v>
      </c>
      <c r="AD359" s="72">
        <v>1066</v>
      </c>
      <c r="AE359" s="16">
        <v>45492</v>
      </c>
      <c r="AF359" s="99">
        <v>38688332</v>
      </c>
      <c r="AG359" s="73">
        <f t="shared" si="26"/>
        <v>0</v>
      </c>
      <c r="AH359" s="103"/>
      <c r="AI359" s="104"/>
      <c r="AJ359" s="21"/>
      <c r="AK359" s="17">
        <f t="shared" si="27"/>
        <v>38688332</v>
      </c>
      <c r="AL359" s="76"/>
      <c r="AM359" s="17">
        <f t="shared" si="28"/>
        <v>0</v>
      </c>
      <c r="AN359" s="17">
        <f t="shared" si="29"/>
        <v>38688332</v>
      </c>
      <c r="AO359" s="19"/>
      <c r="AP359" s="79"/>
      <c r="AQ359" s="79"/>
      <c r="AR359" s="79"/>
    </row>
    <row r="360" spans="1:44" s="78" customFormat="1" ht="15.75" customHeight="1">
      <c r="A360" s="79">
        <v>32</v>
      </c>
      <c r="B360" s="97" t="s">
        <v>1179</v>
      </c>
      <c r="C360" s="80" t="s">
        <v>1071</v>
      </c>
      <c r="D360" s="80" t="s">
        <v>1072</v>
      </c>
      <c r="E360" s="80" t="s">
        <v>1073</v>
      </c>
      <c r="F360" s="80" t="s">
        <v>1074</v>
      </c>
      <c r="G360" s="80" t="s">
        <v>1075</v>
      </c>
      <c r="H360" s="80" t="s">
        <v>331</v>
      </c>
      <c r="I360" s="80" t="s">
        <v>131</v>
      </c>
      <c r="J360" s="80" t="s">
        <v>1164</v>
      </c>
      <c r="K360" s="79" t="s">
        <v>58</v>
      </c>
      <c r="L360" s="79">
        <v>80121704</v>
      </c>
      <c r="M360" s="19">
        <v>11000000</v>
      </c>
      <c r="N360" s="79">
        <v>6</v>
      </c>
      <c r="O360" s="19">
        <v>61233332</v>
      </c>
      <c r="P360" s="79" t="s">
        <v>60</v>
      </c>
      <c r="Q360" s="79" t="s">
        <v>60</v>
      </c>
      <c r="R360" s="79" t="s">
        <v>1077</v>
      </c>
      <c r="S360" s="79" t="s">
        <v>1078</v>
      </c>
      <c r="T360" s="98" t="s">
        <v>1165</v>
      </c>
      <c r="U360" s="16">
        <v>45490</v>
      </c>
      <c r="V360" s="65">
        <v>202417000058983</v>
      </c>
      <c r="W360" s="66" t="s">
        <v>63</v>
      </c>
      <c r="X360" s="67" t="s">
        <v>136</v>
      </c>
      <c r="Y360" s="68">
        <v>45491</v>
      </c>
      <c r="Z360" s="69" t="s">
        <v>1180</v>
      </c>
      <c r="AA360" s="68">
        <v>45491</v>
      </c>
      <c r="AB360" s="70">
        <v>61233332</v>
      </c>
      <c r="AC360" s="71">
        <f t="shared" si="25"/>
        <v>0</v>
      </c>
      <c r="AD360" s="72">
        <v>1067</v>
      </c>
      <c r="AE360" s="16">
        <v>45492</v>
      </c>
      <c r="AF360" s="99">
        <v>61233332</v>
      </c>
      <c r="AG360" s="73">
        <f t="shared" si="26"/>
        <v>0</v>
      </c>
      <c r="AH360" s="103"/>
      <c r="AI360" s="104"/>
      <c r="AJ360" s="21"/>
      <c r="AK360" s="17">
        <f t="shared" si="27"/>
        <v>61233332</v>
      </c>
      <c r="AL360" s="76"/>
      <c r="AM360" s="17">
        <f t="shared" si="28"/>
        <v>0</v>
      </c>
      <c r="AN360" s="17">
        <f t="shared" si="29"/>
        <v>61233332</v>
      </c>
      <c r="AO360" s="19"/>
      <c r="AP360" s="79"/>
      <c r="AQ360" s="79"/>
      <c r="AR360" s="79"/>
    </row>
    <row r="361" spans="1:44" s="78" customFormat="1" ht="15.75" customHeight="1">
      <c r="A361" s="79">
        <v>33</v>
      </c>
      <c r="B361" s="97" t="s">
        <v>1181</v>
      </c>
      <c r="C361" s="80" t="s">
        <v>1071</v>
      </c>
      <c r="D361" s="80" t="s">
        <v>1072</v>
      </c>
      <c r="E361" s="80" t="s">
        <v>1073</v>
      </c>
      <c r="F361" s="80" t="s">
        <v>1074</v>
      </c>
      <c r="G361" s="80" t="s">
        <v>1075</v>
      </c>
      <c r="H361" s="80" t="s">
        <v>331</v>
      </c>
      <c r="I361" s="80" t="s">
        <v>131</v>
      </c>
      <c r="J361" s="80" t="s">
        <v>1164</v>
      </c>
      <c r="K361" s="79" t="s">
        <v>58</v>
      </c>
      <c r="L361" s="79">
        <v>80121704</v>
      </c>
      <c r="M361" s="19">
        <v>5000000</v>
      </c>
      <c r="N361" s="79">
        <v>6</v>
      </c>
      <c r="O361" s="19">
        <v>27833332</v>
      </c>
      <c r="P361" s="79" t="s">
        <v>60</v>
      </c>
      <c r="Q361" s="79" t="s">
        <v>60</v>
      </c>
      <c r="R361" s="79" t="s">
        <v>1077</v>
      </c>
      <c r="S361" s="79" t="s">
        <v>1078</v>
      </c>
      <c r="T361" s="98" t="s">
        <v>1165</v>
      </c>
      <c r="U361" s="16">
        <v>45497</v>
      </c>
      <c r="V361" s="65">
        <v>202417000061343</v>
      </c>
      <c r="W361" s="66" t="s">
        <v>63</v>
      </c>
      <c r="X361" s="67" t="s">
        <v>136</v>
      </c>
      <c r="Y361" s="68">
        <v>45498</v>
      </c>
      <c r="Z361" s="69" t="s">
        <v>1182</v>
      </c>
      <c r="AA361" s="68">
        <v>45498</v>
      </c>
      <c r="AB361" s="70">
        <v>27833332</v>
      </c>
      <c r="AC361" s="71">
        <f t="shared" si="25"/>
        <v>0</v>
      </c>
      <c r="AD361" s="72">
        <v>1172</v>
      </c>
      <c r="AE361" s="16">
        <v>45498</v>
      </c>
      <c r="AF361" s="99">
        <v>27833332</v>
      </c>
      <c r="AG361" s="73">
        <f t="shared" si="26"/>
        <v>0</v>
      </c>
      <c r="AH361" s="103">
        <v>3353</v>
      </c>
      <c r="AI361" s="104">
        <v>45503</v>
      </c>
      <c r="AJ361" s="21">
        <v>27833332</v>
      </c>
      <c r="AK361" s="17">
        <f t="shared" si="27"/>
        <v>0</v>
      </c>
      <c r="AL361" s="76">
        <v>0</v>
      </c>
      <c r="AM361" s="17">
        <f t="shared" si="28"/>
        <v>27833332</v>
      </c>
      <c r="AN361" s="17">
        <f t="shared" si="29"/>
        <v>0</v>
      </c>
      <c r="AO361" s="19" t="s">
        <v>440</v>
      </c>
      <c r="AP361" s="79">
        <v>533</v>
      </c>
      <c r="AQ361" s="79" t="s">
        <v>1183</v>
      </c>
      <c r="AR361" s="79"/>
    </row>
    <row r="362" spans="1:44" s="78" customFormat="1" ht="15.75" customHeight="1">
      <c r="A362" s="79">
        <v>34</v>
      </c>
      <c r="B362" s="97" t="s">
        <v>1184</v>
      </c>
      <c r="C362" s="80" t="s">
        <v>1071</v>
      </c>
      <c r="D362" s="80" t="s">
        <v>1072</v>
      </c>
      <c r="E362" s="80" t="s">
        <v>1073</v>
      </c>
      <c r="F362" s="80" t="s">
        <v>1074</v>
      </c>
      <c r="G362" s="80" t="s">
        <v>1075</v>
      </c>
      <c r="H362" s="80" t="s">
        <v>331</v>
      </c>
      <c r="I362" s="80" t="s">
        <v>131</v>
      </c>
      <c r="J362" s="80" t="s">
        <v>1185</v>
      </c>
      <c r="K362" s="79" t="s">
        <v>58</v>
      </c>
      <c r="L362" s="79">
        <v>80121704</v>
      </c>
      <c r="M362" s="19">
        <v>6000000</v>
      </c>
      <c r="N362" s="79">
        <v>6</v>
      </c>
      <c r="O362" s="19">
        <v>33400000</v>
      </c>
      <c r="P362" s="79" t="s">
        <v>60</v>
      </c>
      <c r="Q362" s="79" t="s">
        <v>60</v>
      </c>
      <c r="R362" s="79" t="s">
        <v>1077</v>
      </c>
      <c r="S362" s="79" t="s">
        <v>1078</v>
      </c>
      <c r="T362" s="98" t="s">
        <v>1165</v>
      </c>
      <c r="U362" s="16">
        <v>45490</v>
      </c>
      <c r="V362" s="65">
        <v>202417000058983</v>
      </c>
      <c r="W362" s="66" t="s">
        <v>63</v>
      </c>
      <c r="X362" s="67" t="s">
        <v>136</v>
      </c>
      <c r="Y362" s="68">
        <v>45491</v>
      </c>
      <c r="Z362" s="69" t="s">
        <v>1186</v>
      </c>
      <c r="AA362" s="68">
        <v>45491</v>
      </c>
      <c r="AB362" s="70">
        <v>33400000</v>
      </c>
      <c r="AC362" s="71">
        <f t="shared" si="25"/>
        <v>0</v>
      </c>
      <c r="AD362" s="72">
        <v>1031</v>
      </c>
      <c r="AE362" s="16">
        <v>45492</v>
      </c>
      <c r="AF362" s="99">
        <v>33400000</v>
      </c>
      <c r="AG362" s="73">
        <f t="shared" si="26"/>
        <v>0</v>
      </c>
      <c r="AH362" s="103">
        <v>3214</v>
      </c>
      <c r="AI362" s="104">
        <v>45496</v>
      </c>
      <c r="AJ362" s="21">
        <v>33400000</v>
      </c>
      <c r="AK362" s="17">
        <f t="shared" si="27"/>
        <v>0</v>
      </c>
      <c r="AL362" s="76">
        <v>0</v>
      </c>
      <c r="AM362" s="17">
        <f t="shared" si="28"/>
        <v>33400000</v>
      </c>
      <c r="AN362" s="17">
        <f t="shared" si="29"/>
        <v>0</v>
      </c>
      <c r="AO362" s="19" t="s">
        <v>440</v>
      </c>
      <c r="AP362" s="79" t="s">
        <v>1187</v>
      </c>
      <c r="AQ362" s="79" t="s">
        <v>1188</v>
      </c>
      <c r="AR362" s="79"/>
    </row>
    <row r="363" spans="1:44" s="78" customFormat="1" ht="15.75" customHeight="1">
      <c r="A363" s="79">
        <v>35</v>
      </c>
      <c r="B363" s="97" t="s">
        <v>1189</v>
      </c>
      <c r="C363" s="80" t="s">
        <v>1071</v>
      </c>
      <c r="D363" s="80" t="s">
        <v>1072</v>
      </c>
      <c r="E363" s="80" t="s">
        <v>1073</v>
      </c>
      <c r="F363" s="80" t="s">
        <v>1074</v>
      </c>
      <c r="G363" s="80" t="s">
        <v>1075</v>
      </c>
      <c r="H363" s="80" t="s">
        <v>331</v>
      </c>
      <c r="I363" s="80" t="s">
        <v>131</v>
      </c>
      <c r="J363" s="80" t="s">
        <v>1190</v>
      </c>
      <c r="K363" s="79" t="s">
        <v>58</v>
      </c>
      <c r="L363" s="79">
        <v>80121704</v>
      </c>
      <c r="M363" s="19">
        <v>4000000</v>
      </c>
      <c r="N363" s="79">
        <v>6</v>
      </c>
      <c r="O363" s="19">
        <v>22266667</v>
      </c>
      <c r="P363" s="79" t="s">
        <v>60</v>
      </c>
      <c r="Q363" s="79" t="s">
        <v>60</v>
      </c>
      <c r="R363" s="79" t="s">
        <v>1077</v>
      </c>
      <c r="S363" s="79" t="s">
        <v>1078</v>
      </c>
      <c r="T363" s="98" t="s">
        <v>1165</v>
      </c>
      <c r="U363" s="16">
        <v>45490</v>
      </c>
      <c r="V363" s="65">
        <v>202417000058983</v>
      </c>
      <c r="W363" s="66" t="s">
        <v>63</v>
      </c>
      <c r="X363" s="67" t="s">
        <v>136</v>
      </c>
      <c r="Y363" s="68">
        <v>45491</v>
      </c>
      <c r="Z363" s="69" t="s">
        <v>1191</v>
      </c>
      <c r="AA363" s="68">
        <v>45491</v>
      </c>
      <c r="AB363" s="70">
        <v>22266667</v>
      </c>
      <c r="AC363" s="71">
        <f t="shared" si="25"/>
        <v>0</v>
      </c>
      <c r="AD363" s="72">
        <v>1068</v>
      </c>
      <c r="AE363" s="16">
        <v>45492</v>
      </c>
      <c r="AF363" s="99">
        <v>22266667</v>
      </c>
      <c r="AG363" s="73">
        <f t="shared" si="26"/>
        <v>0</v>
      </c>
      <c r="AH363" s="103"/>
      <c r="AI363" s="104"/>
      <c r="AJ363" s="21"/>
      <c r="AK363" s="17">
        <f t="shared" si="27"/>
        <v>22266667</v>
      </c>
      <c r="AL363" s="76"/>
      <c r="AM363" s="17">
        <f t="shared" si="28"/>
        <v>0</v>
      </c>
      <c r="AN363" s="17">
        <f t="shared" si="29"/>
        <v>22266667</v>
      </c>
      <c r="AO363" s="19"/>
      <c r="AP363" s="79"/>
      <c r="AQ363" s="79"/>
      <c r="AR363" s="79"/>
    </row>
    <row r="364" spans="1:44" s="78" customFormat="1" ht="15.75" customHeight="1">
      <c r="A364" s="79">
        <v>36</v>
      </c>
      <c r="B364" s="97" t="s">
        <v>1192</v>
      </c>
      <c r="C364" s="80" t="s">
        <v>1071</v>
      </c>
      <c r="D364" s="80" t="s">
        <v>1072</v>
      </c>
      <c r="E364" s="80" t="s">
        <v>1073</v>
      </c>
      <c r="F364" s="80" t="s">
        <v>1074</v>
      </c>
      <c r="G364" s="80" t="s">
        <v>1075</v>
      </c>
      <c r="H364" s="80" t="s">
        <v>331</v>
      </c>
      <c r="I364" s="80" t="s">
        <v>131</v>
      </c>
      <c r="J364" s="80" t="s">
        <v>1164</v>
      </c>
      <c r="K364" s="79" t="s">
        <v>58</v>
      </c>
      <c r="L364" s="79">
        <v>80161500</v>
      </c>
      <c r="M364" s="19">
        <v>6500000</v>
      </c>
      <c r="N364" s="79">
        <v>6</v>
      </c>
      <c r="O364" s="19">
        <v>36183332</v>
      </c>
      <c r="P364" s="79" t="s">
        <v>60</v>
      </c>
      <c r="Q364" s="79" t="s">
        <v>60</v>
      </c>
      <c r="R364" s="79" t="s">
        <v>1077</v>
      </c>
      <c r="S364" s="79" t="s">
        <v>1078</v>
      </c>
      <c r="T364" s="98" t="s">
        <v>1165</v>
      </c>
      <c r="U364" s="16"/>
      <c r="V364" s="65"/>
      <c r="W364" s="66"/>
      <c r="X364" s="67"/>
      <c r="Y364" s="68"/>
      <c r="Z364" s="69"/>
      <c r="AA364" s="68"/>
      <c r="AB364" s="70"/>
      <c r="AC364" s="71">
        <f t="shared" si="25"/>
        <v>36183332</v>
      </c>
      <c r="AD364" s="72"/>
      <c r="AE364" s="16"/>
      <c r="AF364" s="99"/>
      <c r="AG364" s="73">
        <f t="shared" si="26"/>
        <v>0</v>
      </c>
      <c r="AH364" s="103"/>
      <c r="AI364" s="104"/>
      <c r="AJ364" s="21"/>
      <c r="AK364" s="17">
        <f t="shared" si="27"/>
        <v>0</v>
      </c>
      <c r="AL364" s="76"/>
      <c r="AM364" s="17">
        <f t="shared" si="28"/>
        <v>0</v>
      </c>
      <c r="AN364" s="17">
        <f t="shared" si="29"/>
        <v>36183332</v>
      </c>
      <c r="AO364" s="19"/>
      <c r="AP364" s="79"/>
      <c r="AQ364" s="79"/>
      <c r="AR364" s="79"/>
    </row>
    <row r="365" spans="1:44" s="78" customFormat="1" ht="15.75" customHeight="1">
      <c r="A365" s="79">
        <v>37</v>
      </c>
      <c r="B365" s="97" t="s">
        <v>1193</v>
      </c>
      <c r="C365" s="80" t="s">
        <v>1071</v>
      </c>
      <c r="D365" s="80" t="s">
        <v>1072</v>
      </c>
      <c r="E365" s="80" t="s">
        <v>1073</v>
      </c>
      <c r="F365" s="80" t="s">
        <v>1074</v>
      </c>
      <c r="G365" s="80" t="s">
        <v>1075</v>
      </c>
      <c r="H365" s="80" t="s">
        <v>1194</v>
      </c>
      <c r="I365" s="80" t="s">
        <v>131</v>
      </c>
      <c r="J365" s="80" t="s">
        <v>1195</v>
      </c>
      <c r="K365" s="79" t="s">
        <v>58</v>
      </c>
      <c r="L365" s="79">
        <v>80161500</v>
      </c>
      <c r="M365" s="19">
        <v>6400000</v>
      </c>
      <c r="N365" s="79">
        <v>5</v>
      </c>
      <c r="O365" s="19">
        <v>32000000</v>
      </c>
      <c r="P365" s="79" t="s">
        <v>60</v>
      </c>
      <c r="Q365" s="79" t="s">
        <v>60</v>
      </c>
      <c r="R365" s="79" t="s">
        <v>1196</v>
      </c>
      <c r="S365" s="79" t="s">
        <v>1197</v>
      </c>
      <c r="T365" s="98" t="s">
        <v>1198</v>
      </c>
      <c r="U365" s="16">
        <v>45491</v>
      </c>
      <c r="V365" s="65">
        <v>202417000059113</v>
      </c>
      <c r="W365" s="66" t="s">
        <v>63</v>
      </c>
      <c r="X365" s="67" t="s">
        <v>136</v>
      </c>
      <c r="Y365" s="68">
        <v>45491</v>
      </c>
      <c r="Z365" s="69" t="s">
        <v>1199</v>
      </c>
      <c r="AA365" s="68">
        <v>45492</v>
      </c>
      <c r="AB365" s="70">
        <v>32000000</v>
      </c>
      <c r="AC365" s="71">
        <f t="shared" si="25"/>
        <v>0</v>
      </c>
      <c r="AD365" s="72">
        <v>1151</v>
      </c>
      <c r="AE365" s="16">
        <v>45495</v>
      </c>
      <c r="AF365" s="99">
        <v>32000000</v>
      </c>
      <c r="AG365" s="73">
        <f t="shared" si="26"/>
        <v>0</v>
      </c>
      <c r="AH365" s="103"/>
      <c r="AI365" s="104"/>
      <c r="AJ365" s="21"/>
      <c r="AK365" s="17">
        <f t="shared" si="27"/>
        <v>32000000</v>
      </c>
      <c r="AL365" s="76"/>
      <c r="AM365" s="17">
        <f t="shared" si="28"/>
        <v>0</v>
      </c>
      <c r="AN365" s="17">
        <f t="shared" si="29"/>
        <v>32000000</v>
      </c>
      <c r="AO365" s="19"/>
      <c r="AP365" s="79"/>
      <c r="AQ365" s="79"/>
      <c r="AR365" s="79"/>
    </row>
    <row r="366" spans="1:44" s="78" customFormat="1" ht="15.75" customHeight="1">
      <c r="A366" s="79">
        <v>38</v>
      </c>
      <c r="B366" s="97" t="s">
        <v>1200</v>
      </c>
      <c r="C366" s="80" t="s">
        <v>1071</v>
      </c>
      <c r="D366" s="80" t="s">
        <v>1072</v>
      </c>
      <c r="E366" s="80" t="s">
        <v>1073</v>
      </c>
      <c r="F366" s="80" t="s">
        <v>1074</v>
      </c>
      <c r="G366" s="80" t="s">
        <v>1075</v>
      </c>
      <c r="H366" s="80" t="s">
        <v>1194</v>
      </c>
      <c r="I366" s="80" t="s">
        <v>131</v>
      </c>
      <c r="J366" s="80" t="s">
        <v>1201</v>
      </c>
      <c r="K366" s="79" t="s">
        <v>58</v>
      </c>
      <c r="L366" s="79">
        <v>80161500</v>
      </c>
      <c r="M366" s="19">
        <v>5500000</v>
      </c>
      <c r="N366" s="79">
        <v>6</v>
      </c>
      <c r="O366" s="19">
        <v>30616667</v>
      </c>
      <c r="P366" s="79" t="s">
        <v>60</v>
      </c>
      <c r="Q366" s="79" t="s">
        <v>60</v>
      </c>
      <c r="R366" s="79" t="s">
        <v>1196</v>
      </c>
      <c r="S366" s="79" t="s">
        <v>1197</v>
      </c>
      <c r="T366" s="98" t="s">
        <v>1198</v>
      </c>
      <c r="U366" s="16">
        <v>45491</v>
      </c>
      <c r="V366" s="65">
        <v>202417000059113</v>
      </c>
      <c r="W366" s="66" t="s">
        <v>63</v>
      </c>
      <c r="X366" s="67" t="s">
        <v>136</v>
      </c>
      <c r="Y366" s="68">
        <v>45491</v>
      </c>
      <c r="Z366" s="69" t="s">
        <v>1202</v>
      </c>
      <c r="AA366" s="68">
        <v>45492</v>
      </c>
      <c r="AB366" s="70">
        <v>30616667</v>
      </c>
      <c r="AC366" s="71">
        <f t="shared" si="25"/>
        <v>0</v>
      </c>
      <c r="AD366" s="72">
        <v>1152</v>
      </c>
      <c r="AE366" s="16">
        <v>45495</v>
      </c>
      <c r="AF366" s="99">
        <v>30616667</v>
      </c>
      <c r="AG366" s="73">
        <f t="shared" si="26"/>
        <v>0</v>
      </c>
      <c r="AH366" s="103">
        <v>3334</v>
      </c>
      <c r="AI366" s="104">
        <v>45503</v>
      </c>
      <c r="AJ366" s="21">
        <v>30616667</v>
      </c>
      <c r="AK366" s="17">
        <f t="shared" si="27"/>
        <v>0</v>
      </c>
      <c r="AL366" s="76">
        <v>0</v>
      </c>
      <c r="AM366" s="17">
        <f t="shared" si="28"/>
        <v>30616667</v>
      </c>
      <c r="AN366" s="17">
        <f t="shared" si="29"/>
        <v>0</v>
      </c>
      <c r="AO366" s="19" t="s">
        <v>440</v>
      </c>
      <c r="AP366" s="79" t="s">
        <v>1203</v>
      </c>
      <c r="AQ366" s="79" t="s">
        <v>1204</v>
      </c>
      <c r="AR366" s="79"/>
    </row>
    <row r="367" spans="1:44" s="78" customFormat="1" ht="15.75" customHeight="1">
      <c r="A367" s="79">
        <v>39</v>
      </c>
      <c r="B367" s="97" t="s">
        <v>1205</v>
      </c>
      <c r="C367" s="80" t="s">
        <v>1071</v>
      </c>
      <c r="D367" s="80" t="s">
        <v>1072</v>
      </c>
      <c r="E367" s="80" t="s">
        <v>1073</v>
      </c>
      <c r="F367" s="80" t="s">
        <v>1074</v>
      </c>
      <c r="G367" s="80" t="s">
        <v>1075</v>
      </c>
      <c r="H367" s="80" t="s">
        <v>1194</v>
      </c>
      <c r="I367" s="80" t="s">
        <v>131</v>
      </c>
      <c r="J367" s="80" t="s">
        <v>1206</v>
      </c>
      <c r="K367" s="79" t="s">
        <v>58</v>
      </c>
      <c r="L367" s="79">
        <v>80161500</v>
      </c>
      <c r="M367" s="19">
        <v>6500000</v>
      </c>
      <c r="N367" s="79">
        <v>6</v>
      </c>
      <c r="O367" s="19">
        <v>36183332</v>
      </c>
      <c r="P367" s="79" t="s">
        <v>60</v>
      </c>
      <c r="Q367" s="79" t="s">
        <v>60</v>
      </c>
      <c r="R367" s="79" t="s">
        <v>1196</v>
      </c>
      <c r="S367" s="79" t="s">
        <v>1197</v>
      </c>
      <c r="T367" s="98" t="s">
        <v>1198</v>
      </c>
      <c r="U367" s="16">
        <v>45491</v>
      </c>
      <c r="V367" s="65">
        <v>202417000059113</v>
      </c>
      <c r="W367" s="66" t="s">
        <v>63</v>
      </c>
      <c r="X367" s="67" t="s">
        <v>136</v>
      </c>
      <c r="Y367" s="68">
        <v>45491</v>
      </c>
      <c r="Z367" s="69" t="s">
        <v>1207</v>
      </c>
      <c r="AA367" s="68">
        <v>45492</v>
      </c>
      <c r="AB367" s="70">
        <v>36183332</v>
      </c>
      <c r="AC367" s="71">
        <f t="shared" si="25"/>
        <v>0</v>
      </c>
      <c r="AD367" s="72">
        <v>1153</v>
      </c>
      <c r="AE367" s="16">
        <v>45495</v>
      </c>
      <c r="AF367" s="99">
        <v>36183332</v>
      </c>
      <c r="AG367" s="73">
        <f t="shared" si="26"/>
        <v>0</v>
      </c>
      <c r="AH367" s="103">
        <v>3333</v>
      </c>
      <c r="AI367" s="104">
        <v>45503</v>
      </c>
      <c r="AJ367" s="21">
        <v>36183332</v>
      </c>
      <c r="AK367" s="17">
        <f t="shared" si="27"/>
        <v>0</v>
      </c>
      <c r="AL367" s="76">
        <v>0</v>
      </c>
      <c r="AM367" s="17">
        <f t="shared" si="28"/>
        <v>36183332</v>
      </c>
      <c r="AN367" s="17">
        <f t="shared" si="29"/>
        <v>0</v>
      </c>
      <c r="AO367" s="19" t="s">
        <v>440</v>
      </c>
      <c r="AP367" s="79" t="s">
        <v>1208</v>
      </c>
      <c r="AQ367" s="79" t="s">
        <v>1209</v>
      </c>
      <c r="AR367" s="79"/>
    </row>
    <row r="368" spans="1:44" s="78" customFormat="1" ht="15.75" customHeight="1">
      <c r="A368" s="79">
        <v>40</v>
      </c>
      <c r="B368" s="97" t="s">
        <v>1210</v>
      </c>
      <c r="C368" s="80" t="s">
        <v>1071</v>
      </c>
      <c r="D368" s="80" t="s">
        <v>1072</v>
      </c>
      <c r="E368" s="80" t="s">
        <v>1073</v>
      </c>
      <c r="F368" s="80" t="s">
        <v>1074</v>
      </c>
      <c r="G368" s="80" t="s">
        <v>1075</v>
      </c>
      <c r="H368" s="80" t="s">
        <v>1194</v>
      </c>
      <c r="I368" s="80" t="s">
        <v>131</v>
      </c>
      <c r="J368" s="80" t="s">
        <v>1211</v>
      </c>
      <c r="K368" s="79" t="s">
        <v>58</v>
      </c>
      <c r="L368" s="79">
        <v>80161500</v>
      </c>
      <c r="M368" s="19">
        <v>7500000</v>
      </c>
      <c r="N368" s="79">
        <v>5</v>
      </c>
      <c r="O368" s="19">
        <v>37500000</v>
      </c>
      <c r="P368" s="79" t="s">
        <v>60</v>
      </c>
      <c r="Q368" s="79" t="s">
        <v>60</v>
      </c>
      <c r="R368" s="79" t="s">
        <v>1196</v>
      </c>
      <c r="S368" s="79" t="s">
        <v>1197</v>
      </c>
      <c r="T368" s="98" t="s">
        <v>1198</v>
      </c>
      <c r="U368" s="16">
        <v>45491</v>
      </c>
      <c r="V368" s="65">
        <v>202417000059113</v>
      </c>
      <c r="W368" s="66" t="s">
        <v>63</v>
      </c>
      <c r="X368" s="67" t="s">
        <v>136</v>
      </c>
      <c r="Y368" s="68">
        <v>45503</v>
      </c>
      <c r="Z368" s="69" t="s">
        <v>1212</v>
      </c>
      <c r="AA368" s="68">
        <v>45503</v>
      </c>
      <c r="AB368" s="70">
        <v>37500000</v>
      </c>
      <c r="AC368" s="71">
        <f t="shared" si="25"/>
        <v>0</v>
      </c>
      <c r="AD368" s="72">
        <v>1352</v>
      </c>
      <c r="AE368" s="16">
        <v>45504</v>
      </c>
      <c r="AF368" s="99">
        <v>37500000</v>
      </c>
      <c r="AG368" s="73">
        <f t="shared" si="26"/>
        <v>0</v>
      </c>
      <c r="AH368" s="103"/>
      <c r="AI368" s="104"/>
      <c r="AJ368" s="21"/>
      <c r="AK368" s="17">
        <f t="shared" si="27"/>
        <v>37500000</v>
      </c>
      <c r="AL368" s="76"/>
      <c r="AM368" s="17">
        <f t="shared" si="28"/>
        <v>0</v>
      </c>
      <c r="AN368" s="17">
        <f t="shared" si="29"/>
        <v>37500000</v>
      </c>
      <c r="AO368" s="19"/>
      <c r="AP368" s="79"/>
      <c r="AQ368" s="79"/>
      <c r="AR368" s="79" t="s">
        <v>1213</v>
      </c>
    </row>
    <row r="369" spans="1:44" s="78" customFormat="1" ht="15.75" customHeight="1">
      <c r="A369" s="79">
        <v>41</v>
      </c>
      <c r="B369" s="97" t="s">
        <v>1214</v>
      </c>
      <c r="C369" s="80" t="s">
        <v>1071</v>
      </c>
      <c r="D369" s="80" t="s">
        <v>1072</v>
      </c>
      <c r="E369" s="80" t="s">
        <v>1073</v>
      </c>
      <c r="F369" s="80" t="s">
        <v>1074</v>
      </c>
      <c r="G369" s="80" t="s">
        <v>1075</v>
      </c>
      <c r="H369" s="80" t="s">
        <v>1194</v>
      </c>
      <c r="I369" s="80" t="s">
        <v>131</v>
      </c>
      <c r="J369" s="80" t="s">
        <v>1215</v>
      </c>
      <c r="K369" s="79" t="s">
        <v>58</v>
      </c>
      <c r="L369" s="79">
        <v>80161500</v>
      </c>
      <c r="M369" s="19">
        <v>6600000</v>
      </c>
      <c r="N369" s="79">
        <v>6</v>
      </c>
      <c r="O369" s="19">
        <v>36740000</v>
      </c>
      <c r="P369" s="79" t="s">
        <v>60</v>
      </c>
      <c r="Q369" s="79" t="s">
        <v>60</v>
      </c>
      <c r="R369" s="79" t="s">
        <v>1196</v>
      </c>
      <c r="S369" s="79" t="s">
        <v>1197</v>
      </c>
      <c r="T369" s="98" t="s">
        <v>1198</v>
      </c>
      <c r="U369" s="16">
        <v>45491</v>
      </c>
      <c r="V369" s="65">
        <v>202417000059113</v>
      </c>
      <c r="W369" s="66" t="s">
        <v>63</v>
      </c>
      <c r="X369" s="67" t="s">
        <v>136</v>
      </c>
      <c r="Y369" s="68">
        <v>45491</v>
      </c>
      <c r="Z369" s="69" t="s">
        <v>1216</v>
      </c>
      <c r="AA369" s="68">
        <v>45492</v>
      </c>
      <c r="AB369" s="70">
        <v>36740000</v>
      </c>
      <c r="AC369" s="71">
        <f t="shared" si="25"/>
        <v>0</v>
      </c>
      <c r="AD369" s="72">
        <v>1154</v>
      </c>
      <c r="AE369" s="16">
        <v>45495</v>
      </c>
      <c r="AF369" s="99">
        <v>36740000</v>
      </c>
      <c r="AG369" s="73">
        <f t="shared" si="26"/>
        <v>0</v>
      </c>
      <c r="AH369" s="103"/>
      <c r="AI369" s="104"/>
      <c r="AJ369" s="21"/>
      <c r="AK369" s="17">
        <f t="shared" si="27"/>
        <v>36740000</v>
      </c>
      <c r="AL369" s="76"/>
      <c r="AM369" s="17">
        <f t="shared" si="28"/>
        <v>0</v>
      </c>
      <c r="AN369" s="17">
        <f t="shared" si="29"/>
        <v>36740000</v>
      </c>
      <c r="AO369" s="19"/>
      <c r="AP369" s="79"/>
      <c r="AQ369" s="79"/>
      <c r="AR369" s="79"/>
    </row>
    <row r="370" spans="1:44" s="78" customFormat="1" ht="15.75" customHeight="1">
      <c r="A370" s="79">
        <v>42</v>
      </c>
      <c r="B370" s="97" t="s">
        <v>1217</v>
      </c>
      <c r="C370" s="80" t="s">
        <v>1071</v>
      </c>
      <c r="D370" s="80" t="s">
        <v>1072</v>
      </c>
      <c r="E370" s="80" t="s">
        <v>1073</v>
      </c>
      <c r="F370" s="80" t="s">
        <v>1074</v>
      </c>
      <c r="G370" s="80" t="s">
        <v>1075</v>
      </c>
      <c r="H370" s="80" t="s">
        <v>1194</v>
      </c>
      <c r="I370" s="80" t="s">
        <v>131</v>
      </c>
      <c r="J370" s="80" t="s">
        <v>1218</v>
      </c>
      <c r="K370" s="79" t="s">
        <v>58</v>
      </c>
      <c r="L370" s="79">
        <v>80161500</v>
      </c>
      <c r="M370" s="19">
        <v>5500000</v>
      </c>
      <c r="N370" s="79">
        <v>5</v>
      </c>
      <c r="O370" s="19">
        <v>27500000</v>
      </c>
      <c r="P370" s="79" t="s">
        <v>60</v>
      </c>
      <c r="Q370" s="79" t="s">
        <v>60</v>
      </c>
      <c r="R370" s="79" t="s">
        <v>1196</v>
      </c>
      <c r="S370" s="79" t="s">
        <v>1197</v>
      </c>
      <c r="T370" s="98" t="s">
        <v>1198</v>
      </c>
      <c r="U370" s="16">
        <v>45491</v>
      </c>
      <c r="V370" s="65">
        <v>202417000059113</v>
      </c>
      <c r="W370" s="66" t="s">
        <v>63</v>
      </c>
      <c r="X370" s="67" t="s">
        <v>136</v>
      </c>
      <c r="Y370" s="68">
        <v>45491</v>
      </c>
      <c r="Z370" s="69" t="s">
        <v>1219</v>
      </c>
      <c r="AA370" s="68">
        <v>45492</v>
      </c>
      <c r="AB370" s="70">
        <v>27500000</v>
      </c>
      <c r="AC370" s="71">
        <f t="shared" si="25"/>
        <v>0</v>
      </c>
      <c r="AD370" s="72">
        <v>1155</v>
      </c>
      <c r="AE370" s="16">
        <v>45495</v>
      </c>
      <c r="AF370" s="99">
        <v>27500000</v>
      </c>
      <c r="AG370" s="73">
        <f t="shared" si="26"/>
        <v>0</v>
      </c>
      <c r="AH370" s="103"/>
      <c r="AI370" s="104"/>
      <c r="AJ370" s="21"/>
      <c r="AK370" s="17">
        <f t="shared" si="27"/>
        <v>27500000</v>
      </c>
      <c r="AL370" s="76"/>
      <c r="AM370" s="17">
        <f t="shared" si="28"/>
        <v>0</v>
      </c>
      <c r="AN370" s="17">
        <f t="shared" si="29"/>
        <v>27500000</v>
      </c>
      <c r="AO370" s="19"/>
      <c r="AP370" s="79"/>
      <c r="AQ370" s="79"/>
      <c r="AR370" s="79"/>
    </row>
    <row r="371" spans="1:44" s="78" customFormat="1" ht="15.75" customHeight="1">
      <c r="A371" s="79">
        <v>43</v>
      </c>
      <c r="B371" s="97" t="s">
        <v>1220</v>
      </c>
      <c r="C371" s="80" t="s">
        <v>1071</v>
      </c>
      <c r="D371" s="80" t="s">
        <v>1072</v>
      </c>
      <c r="E371" s="80" t="s">
        <v>1073</v>
      </c>
      <c r="F371" s="80" t="s">
        <v>1221</v>
      </c>
      <c r="G371" s="80" t="s">
        <v>1222</v>
      </c>
      <c r="H371" s="80" t="s">
        <v>1223</v>
      </c>
      <c r="I371" s="80" t="s">
        <v>131</v>
      </c>
      <c r="J371" s="80" t="s">
        <v>1224</v>
      </c>
      <c r="K371" s="79" t="s">
        <v>408</v>
      </c>
      <c r="L371" s="79">
        <v>43211500</v>
      </c>
      <c r="M371" s="19">
        <v>1097735600</v>
      </c>
      <c r="N371" s="79">
        <v>1</v>
      </c>
      <c r="O371" s="19">
        <v>1097735600</v>
      </c>
      <c r="P371" s="79" t="s">
        <v>60</v>
      </c>
      <c r="Q371" s="79" t="s">
        <v>60</v>
      </c>
      <c r="R371" s="79" t="s">
        <v>1196</v>
      </c>
      <c r="S371" s="79" t="s">
        <v>1197</v>
      </c>
      <c r="T371" s="98" t="s">
        <v>1225</v>
      </c>
      <c r="U371" s="16">
        <v>45499</v>
      </c>
      <c r="V371" s="65">
        <v>202417000062243</v>
      </c>
      <c r="W371" s="66" t="s">
        <v>63</v>
      </c>
      <c r="X371" s="67" t="s">
        <v>136</v>
      </c>
      <c r="Y371" s="68">
        <v>45502</v>
      </c>
      <c r="Z371" s="69" t="s">
        <v>1226</v>
      </c>
      <c r="AA371" s="68">
        <v>45502</v>
      </c>
      <c r="AB371" s="70">
        <v>1079914160</v>
      </c>
      <c r="AC371" s="71">
        <f t="shared" si="25"/>
        <v>17821440</v>
      </c>
      <c r="AD371" s="72">
        <v>1309</v>
      </c>
      <c r="AE371" s="16">
        <v>45503</v>
      </c>
      <c r="AF371" s="99">
        <v>1079914160</v>
      </c>
      <c r="AG371" s="73">
        <f t="shared" si="26"/>
        <v>0</v>
      </c>
      <c r="AH371" s="103"/>
      <c r="AI371" s="104"/>
      <c r="AJ371" s="21"/>
      <c r="AK371" s="17">
        <f t="shared" si="27"/>
        <v>1079914160</v>
      </c>
      <c r="AL371" s="76"/>
      <c r="AM371" s="17">
        <f t="shared" si="28"/>
        <v>0</v>
      </c>
      <c r="AN371" s="17">
        <f t="shared" si="29"/>
        <v>1097735600</v>
      </c>
      <c r="AO371" s="19"/>
      <c r="AP371" s="79"/>
      <c r="AQ371" s="79"/>
      <c r="AR371" s="79"/>
    </row>
    <row r="372" spans="1:44" s="78" customFormat="1" ht="15.75" customHeight="1">
      <c r="A372" s="79">
        <v>44</v>
      </c>
      <c r="B372" s="97" t="s">
        <v>1227</v>
      </c>
      <c r="C372" s="80" t="s">
        <v>1071</v>
      </c>
      <c r="D372" s="80" t="s">
        <v>1072</v>
      </c>
      <c r="E372" s="80" t="s">
        <v>1073</v>
      </c>
      <c r="F372" s="80" t="s">
        <v>1221</v>
      </c>
      <c r="G372" s="80" t="s">
        <v>1222</v>
      </c>
      <c r="H372" s="80" t="s">
        <v>1223</v>
      </c>
      <c r="I372" s="80" t="s">
        <v>131</v>
      </c>
      <c r="J372" s="80" t="s">
        <v>1228</v>
      </c>
      <c r="K372" s="79" t="s">
        <v>1229</v>
      </c>
      <c r="L372" s="79">
        <v>43211500</v>
      </c>
      <c r="M372" s="19">
        <v>103688126</v>
      </c>
      <c r="N372" s="79">
        <v>1</v>
      </c>
      <c r="O372" s="19">
        <v>103688126</v>
      </c>
      <c r="P372" s="79" t="s">
        <v>60</v>
      </c>
      <c r="Q372" s="79" t="s">
        <v>60</v>
      </c>
      <c r="R372" s="79" t="s">
        <v>1196</v>
      </c>
      <c r="S372" s="79" t="s">
        <v>1197</v>
      </c>
      <c r="T372" s="98" t="s">
        <v>1225</v>
      </c>
      <c r="U372" s="16"/>
      <c r="V372" s="65"/>
      <c r="W372" s="66"/>
      <c r="X372" s="67"/>
      <c r="Y372" s="68"/>
      <c r="Z372" s="69"/>
      <c r="AA372" s="68"/>
      <c r="AB372" s="70"/>
      <c r="AC372" s="71">
        <f t="shared" si="25"/>
        <v>103688126</v>
      </c>
      <c r="AD372" s="72"/>
      <c r="AE372" s="16"/>
      <c r="AF372" s="99"/>
      <c r="AG372" s="73">
        <f t="shared" si="26"/>
        <v>0</v>
      </c>
      <c r="AH372" s="103"/>
      <c r="AI372" s="104"/>
      <c r="AJ372" s="21"/>
      <c r="AK372" s="17">
        <f t="shared" si="27"/>
        <v>0</v>
      </c>
      <c r="AL372" s="76"/>
      <c r="AM372" s="17">
        <f t="shared" si="28"/>
        <v>0</v>
      </c>
      <c r="AN372" s="17">
        <f t="shared" si="29"/>
        <v>103688126</v>
      </c>
      <c r="AO372" s="19"/>
      <c r="AP372" s="79"/>
      <c r="AQ372" s="79"/>
      <c r="AR372" s="79"/>
    </row>
    <row r="373" spans="1:44" s="78" customFormat="1" ht="15.75" customHeight="1">
      <c r="A373" s="79">
        <v>45</v>
      </c>
      <c r="B373" s="97" t="s">
        <v>1230</v>
      </c>
      <c r="C373" s="80" t="s">
        <v>1071</v>
      </c>
      <c r="D373" s="80" t="s">
        <v>1072</v>
      </c>
      <c r="E373" s="80" t="s">
        <v>1073</v>
      </c>
      <c r="F373" s="80" t="s">
        <v>1221</v>
      </c>
      <c r="G373" s="80" t="s">
        <v>1222</v>
      </c>
      <c r="H373" s="80" t="s">
        <v>1231</v>
      </c>
      <c r="I373" s="80" t="s">
        <v>131</v>
      </c>
      <c r="J373" s="80" t="s">
        <v>1232</v>
      </c>
      <c r="K373" s="79" t="s">
        <v>1229</v>
      </c>
      <c r="L373" s="79">
        <v>43232100</v>
      </c>
      <c r="M373" s="19">
        <v>47285000</v>
      </c>
      <c r="N373" s="79">
        <v>1</v>
      </c>
      <c r="O373" s="19">
        <v>47285000</v>
      </c>
      <c r="P373" s="79" t="s">
        <v>60</v>
      </c>
      <c r="Q373" s="79" t="s">
        <v>60</v>
      </c>
      <c r="R373" s="79" t="s">
        <v>1196</v>
      </c>
      <c r="S373" s="79" t="s">
        <v>1197</v>
      </c>
      <c r="T373" s="98" t="s">
        <v>1225</v>
      </c>
      <c r="U373" s="16"/>
      <c r="V373" s="65"/>
      <c r="W373" s="66"/>
      <c r="X373" s="67"/>
      <c r="Y373" s="68"/>
      <c r="Z373" s="69"/>
      <c r="AA373" s="68"/>
      <c r="AB373" s="70"/>
      <c r="AC373" s="71">
        <f t="shared" si="25"/>
        <v>47285000</v>
      </c>
      <c r="AD373" s="72"/>
      <c r="AE373" s="16"/>
      <c r="AF373" s="99"/>
      <c r="AG373" s="73">
        <f t="shared" si="26"/>
        <v>0</v>
      </c>
      <c r="AH373" s="103"/>
      <c r="AI373" s="104"/>
      <c r="AJ373" s="21"/>
      <c r="AK373" s="17">
        <f t="shared" si="27"/>
        <v>0</v>
      </c>
      <c r="AL373" s="76"/>
      <c r="AM373" s="17">
        <f t="shared" si="28"/>
        <v>0</v>
      </c>
      <c r="AN373" s="17">
        <f t="shared" si="29"/>
        <v>47285000</v>
      </c>
      <c r="AO373" s="19"/>
      <c r="AP373" s="79"/>
      <c r="AQ373" s="79"/>
      <c r="AR373" s="79"/>
    </row>
    <row r="374" spans="1:44" s="78" customFormat="1" ht="15.75" customHeight="1">
      <c r="A374" s="79">
        <v>46</v>
      </c>
      <c r="B374" s="97" t="s">
        <v>1233</v>
      </c>
      <c r="C374" s="80" t="s">
        <v>1071</v>
      </c>
      <c r="D374" s="80" t="s">
        <v>1072</v>
      </c>
      <c r="E374" s="80" t="s">
        <v>1073</v>
      </c>
      <c r="F374" s="80" t="s">
        <v>1221</v>
      </c>
      <c r="G374" s="80" t="s">
        <v>1222</v>
      </c>
      <c r="H374" s="80" t="s">
        <v>1231</v>
      </c>
      <c r="I374" s="80" t="s">
        <v>131</v>
      </c>
      <c r="J374" s="80" t="s">
        <v>1234</v>
      </c>
      <c r="K374" s="79" t="s">
        <v>653</v>
      </c>
      <c r="L374" s="79">
        <v>43233200</v>
      </c>
      <c r="M374" s="19">
        <v>260000000</v>
      </c>
      <c r="N374" s="79">
        <v>1</v>
      </c>
      <c r="O374" s="19">
        <v>260000000</v>
      </c>
      <c r="P374" s="79" t="s">
        <v>60</v>
      </c>
      <c r="Q374" s="79" t="s">
        <v>60</v>
      </c>
      <c r="R374" s="79" t="s">
        <v>1196</v>
      </c>
      <c r="S374" s="79" t="s">
        <v>1197</v>
      </c>
      <c r="T374" s="98" t="s">
        <v>1225</v>
      </c>
      <c r="U374" s="16"/>
      <c r="V374" s="65"/>
      <c r="W374" s="66"/>
      <c r="X374" s="67"/>
      <c r="Y374" s="68"/>
      <c r="Z374" s="69"/>
      <c r="AA374" s="68"/>
      <c r="AB374" s="70"/>
      <c r="AC374" s="71">
        <f t="shared" si="25"/>
        <v>260000000</v>
      </c>
      <c r="AD374" s="72"/>
      <c r="AE374" s="16"/>
      <c r="AF374" s="99"/>
      <c r="AG374" s="73">
        <f t="shared" si="26"/>
        <v>0</v>
      </c>
      <c r="AH374" s="103"/>
      <c r="AI374" s="104"/>
      <c r="AJ374" s="21"/>
      <c r="AK374" s="17">
        <f t="shared" si="27"/>
        <v>0</v>
      </c>
      <c r="AL374" s="76"/>
      <c r="AM374" s="17">
        <f t="shared" si="28"/>
        <v>0</v>
      </c>
      <c r="AN374" s="17">
        <f t="shared" si="29"/>
        <v>260000000</v>
      </c>
      <c r="AO374" s="19"/>
      <c r="AP374" s="79"/>
      <c r="AQ374" s="79"/>
      <c r="AR374" s="79"/>
    </row>
    <row r="375" spans="1:44" s="78" customFormat="1" ht="15.75" customHeight="1">
      <c r="A375" s="79">
        <v>47</v>
      </c>
      <c r="B375" s="97" t="s">
        <v>1235</v>
      </c>
      <c r="C375" s="80" t="s">
        <v>1071</v>
      </c>
      <c r="D375" s="80" t="s">
        <v>1072</v>
      </c>
      <c r="E375" s="80" t="s">
        <v>1073</v>
      </c>
      <c r="F375" s="80" t="s">
        <v>1221</v>
      </c>
      <c r="G375" s="80" t="s">
        <v>1222</v>
      </c>
      <c r="H375" s="80" t="s">
        <v>1231</v>
      </c>
      <c r="I375" s="80" t="s">
        <v>131</v>
      </c>
      <c r="J375" s="80" t="s">
        <v>1236</v>
      </c>
      <c r="K375" s="79" t="s">
        <v>408</v>
      </c>
      <c r="L375" s="79">
        <v>81112100</v>
      </c>
      <c r="M375" s="19">
        <v>227150000</v>
      </c>
      <c r="N375" s="79">
        <v>1</v>
      </c>
      <c r="O375" s="19">
        <v>227150000</v>
      </c>
      <c r="P375" s="79" t="s">
        <v>60</v>
      </c>
      <c r="Q375" s="79" t="s">
        <v>60</v>
      </c>
      <c r="R375" s="79" t="s">
        <v>1196</v>
      </c>
      <c r="S375" s="79" t="s">
        <v>1197</v>
      </c>
      <c r="T375" s="98" t="s">
        <v>1225</v>
      </c>
      <c r="U375" s="16"/>
      <c r="V375" s="65"/>
      <c r="W375" s="66"/>
      <c r="X375" s="67"/>
      <c r="Y375" s="68"/>
      <c r="Z375" s="69"/>
      <c r="AA375" s="68"/>
      <c r="AB375" s="70"/>
      <c r="AC375" s="71">
        <f t="shared" si="25"/>
        <v>227150000</v>
      </c>
      <c r="AD375" s="72"/>
      <c r="AE375" s="16"/>
      <c r="AF375" s="99"/>
      <c r="AG375" s="73">
        <f t="shared" si="26"/>
        <v>0</v>
      </c>
      <c r="AH375" s="103"/>
      <c r="AI375" s="104"/>
      <c r="AJ375" s="21"/>
      <c r="AK375" s="17">
        <f t="shared" si="27"/>
        <v>0</v>
      </c>
      <c r="AL375" s="76"/>
      <c r="AM375" s="17">
        <f t="shared" si="28"/>
        <v>0</v>
      </c>
      <c r="AN375" s="17">
        <f t="shared" si="29"/>
        <v>227150000</v>
      </c>
      <c r="AO375" s="19"/>
      <c r="AP375" s="79"/>
      <c r="AQ375" s="79"/>
      <c r="AR375" s="79"/>
    </row>
    <row r="376" spans="1:44" s="78" customFormat="1" ht="15.75" customHeight="1">
      <c r="A376" s="79">
        <v>48</v>
      </c>
      <c r="B376" s="97" t="s">
        <v>1237</v>
      </c>
      <c r="C376" s="80" t="s">
        <v>1071</v>
      </c>
      <c r="D376" s="80" t="s">
        <v>1072</v>
      </c>
      <c r="E376" s="80" t="s">
        <v>1073</v>
      </c>
      <c r="F376" s="80" t="s">
        <v>1221</v>
      </c>
      <c r="G376" s="80" t="s">
        <v>1222</v>
      </c>
      <c r="H376" s="80" t="s">
        <v>1231</v>
      </c>
      <c r="I376" s="80" t="s">
        <v>131</v>
      </c>
      <c r="J376" s="80" t="s">
        <v>1238</v>
      </c>
      <c r="K376" s="79" t="s">
        <v>177</v>
      </c>
      <c r="L376" s="79">
        <v>43233400</v>
      </c>
      <c r="M376" s="19">
        <v>15386000</v>
      </c>
      <c r="N376" s="79">
        <v>1</v>
      </c>
      <c r="O376" s="19">
        <v>15386000</v>
      </c>
      <c r="P376" s="79" t="s">
        <v>60</v>
      </c>
      <c r="Q376" s="79" t="s">
        <v>60</v>
      </c>
      <c r="R376" s="79" t="s">
        <v>1196</v>
      </c>
      <c r="S376" s="79" t="s">
        <v>1197</v>
      </c>
      <c r="T376" s="98" t="s">
        <v>1225</v>
      </c>
      <c r="U376" s="16"/>
      <c r="V376" s="65"/>
      <c r="W376" s="66"/>
      <c r="X376" s="67"/>
      <c r="Y376" s="68"/>
      <c r="Z376" s="69"/>
      <c r="AA376" s="68"/>
      <c r="AB376" s="70"/>
      <c r="AC376" s="71">
        <f t="shared" si="25"/>
        <v>15386000</v>
      </c>
      <c r="AD376" s="72"/>
      <c r="AE376" s="16"/>
      <c r="AF376" s="99"/>
      <c r="AG376" s="73">
        <f t="shared" si="26"/>
        <v>0</v>
      </c>
      <c r="AH376" s="103"/>
      <c r="AI376" s="104"/>
      <c r="AJ376" s="21"/>
      <c r="AK376" s="17">
        <f t="shared" si="27"/>
        <v>0</v>
      </c>
      <c r="AL376" s="76"/>
      <c r="AM376" s="17">
        <f t="shared" si="28"/>
        <v>0</v>
      </c>
      <c r="AN376" s="17">
        <f t="shared" si="29"/>
        <v>15386000</v>
      </c>
      <c r="AO376" s="19"/>
      <c r="AP376" s="79"/>
      <c r="AQ376" s="79"/>
      <c r="AR376" s="79"/>
    </row>
    <row r="377" spans="1:44" s="78" customFormat="1" ht="15.75" customHeight="1">
      <c r="A377" s="79">
        <v>49</v>
      </c>
      <c r="B377" s="97" t="s">
        <v>1239</v>
      </c>
      <c r="C377" s="80" t="s">
        <v>1071</v>
      </c>
      <c r="D377" s="80" t="s">
        <v>1072</v>
      </c>
      <c r="E377" s="80" t="s">
        <v>1073</v>
      </c>
      <c r="F377" s="80" t="s">
        <v>1221</v>
      </c>
      <c r="G377" s="80" t="s">
        <v>1222</v>
      </c>
      <c r="H377" s="80" t="s">
        <v>1231</v>
      </c>
      <c r="I377" s="80" t="s">
        <v>131</v>
      </c>
      <c r="J377" s="80" t="s">
        <v>1240</v>
      </c>
      <c r="K377" s="79" t="s">
        <v>1229</v>
      </c>
      <c r="L377" s="79">
        <v>43233200</v>
      </c>
      <c r="M377" s="19">
        <v>40000000</v>
      </c>
      <c r="N377" s="79">
        <v>1</v>
      </c>
      <c r="O377" s="19">
        <v>40000000</v>
      </c>
      <c r="P377" s="79" t="s">
        <v>60</v>
      </c>
      <c r="Q377" s="79" t="s">
        <v>60</v>
      </c>
      <c r="R377" s="79" t="s">
        <v>1196</v>
      </c>
      <c r="S377" s="79" t="s">
        <v>1197</v>
      </c>
      <c r="T377" s="98" t="s">
        <v>1225</v>
      </c>
      <c r="U377" s="16"/>
      <c r="V377" s="65"/>
      <c r="W377" s="66"/>
      <c r="X377" s="67"/>
      <c r="Y377" s="68"/>
      <c r="Z377" s="69"/>
      <c r="AA377" s="68"/>
      <c r="AB377" s="70"/>
      <c r="AC377" s="71">
        <f t="shared" si="25"/>
        <v>40000000</v>
      </c>
      <c r="AD377" s="72"/>
      <c r="AE377" s="16"/>
      <c r="AF377" s="99"/>
      <c r="AG377" s="73">
        <f t="shared" si="26"/>
        <v>0</v>
      </c>
      <c r="AH377" s="103"/>
      <c r="AI377" s="104"/>
      <c r="AJ377" s="21"/>
      <c r="AK377" s="17">
        <f t="shared" si="27"/>
        <v>0</v>
      </c>
      <c r="AL377" s="76"/>
      <c r="AM377" s="17">
        <f t="shared" si="28"/>
        <v>0</v>
      </c>
      <c r="AN377" s="17">
        <f t="shared" si="29"/>
        <v>40000000</v>
      </c>
      <c r="AO377" s="19"/>
      <c r="AP377" s="79"/>
      <c r="AQ377" s="79"/>
      <c r="AR377" s="79"/>
    </row>
    <row r="378" spans="1:44" s="78" customFormat="1" ht="15.75" customHeight="1">
      <c r="A378" s="79">
        <v>50</v>
      </c>
      <c r="B378" s="97" t="s">
        <v>1241</v>
      </c>
      <c r="C378" s="80" t="s">
        <v>1071</v>
      </c>
      <c r="D378" s="80" t="s">
        <v>1072</v>
      </c>
      <c r="E378" s="80" t="s">
        <v>1073</v>
      </c>
      <c r="F378" s="80" t="s">
        <v>1221</v>
      </c>
      <c r="G378" s="80" t="s">
        <v>1222</v>
      </c>
      <c r="H378" s="80" t="s">
        <v>1231</v>
      </c>
      <c r="I378" s="80" t="s">
        <v>131</v>
      </c>
      <c r="J378" s="80" t="s">
        <v>1242</v>
      </c>
      <c r="K378" s="79" t="s">
        <v>408</v>
      </c>
      <c r="L378" s="79">
        <v>43231513</v>
      </c>
      <c r="M378" s="19">
        <v>132663000</v>
      </c>
      <c r="N378" s="79">
        <v>1</v>
      </c>
      <c r="O378" s="19">
        <v>132663000</v>
      </c>
      <c r="P378" s="79" t="s">
        <v>60</v>
      </c>
      <c r="Q378" s="79" t="s">
        <v>60</v>
      </c>
      <c r="R378" s="79" t="s">
        <v>1196</v>
      </c>
      <c r="S378" s="79" t="s">
        <v>1197</v>
      </c>
      <c r="T378" s="98" t="s">
        <v>1225</v>
      </c>
      <c r="U378" s="16"/>
      <c r="V378" s="65"/>
      <c r="W378" s="66"/>
      <c r="X378" s="67"/>
      <c r="Y378" s="68"/>
      <c r="Z378" s="69"/>
      <c r="AA378" s="68"/>
      <c r="AB378" s="70"/>
      <c r="AC378" s="71">
        <f t="shared" si="25"/>
        <v>132663000</v>
      </c>
      <c r="AD378" s="72"/>
      <c r="AE378" s="16"/>
      <c r="AF378" s="99"/>
      <c r="AG378" s="73">
        <f t="shared" si="26"/>
        <v>0</v>
      </c>
      <c r="AH378" s="103"/>
      <c r="AI378" s="104"/>
      <c r="AJ378" s="21"/>
      <c r="AK378" s="17">
        <f t="shared" si="27"/>
        <v>0</v>
      </c>
      <c r="AL378" s="76"/>
      <c r="AM378" s="17">
        <f t="shared" si="28"/>
        <v>0</v>
      </c>
      <c r="AN378" s="17">
        <f t="shared" si="29"/>
        <v>132663000</v>
      </c>
      <c r="AO378" s="19"/>
      <c r="AP378" s="79"/>
      <c r="AQ378" s="79"/>
      <c r="AR378" s="79"/>
    </row>
    <row r="379" spans="1:44" s="78" customFormat="1" ht="15.75" customHeight="1">
      <c r="A379" s="79">
        <v>51</v>
      </c>
      <c r="B379" s="97" t="s">
        <v>1243</v>
      </c>
      <c r="C379" s="80" t="s">
        <v>1071</v>
      </c>
      <c r="D379" s="80" t="s">
        <v>1072</v>
      </c>
      <c r="E379" s="80" t="s">
        <v>1073</v>
      </c>
      <c r="F379" s="80" t="s">
        <v>1221</v>
      </c>
      <c r="G379" s="80" t="s">
        <v>1222</v>
      </c>
      <c r="H379" s="80" t="s">
        <v>1244</v>
      </c>
      <c r="I379" s="80" t="s">
        <v>131</v>
      </c>
      <c r="J379" s="80" t="s">
        <v>1245</v>
      </c>
      <c r="K379" s="79" t="s">
        <v>653</v>
      </c>
      <c r="L379" s="79" t="s">
        <v>1246</v>
      </c>
      <c r="M379" s="19">
        <v>197278000</v>
      </c>
      <c r="N379" s="79">
        <v>1</v>
      </c>
      <c r="O379" s="19">
        <v>197278000</v>
      </c>
      <c r="P379" s="79" t="s">
        <v>60</v>
      </c>
      <c r="Q379" s="79" t="s">
        <v>60</v>
      </c>
      <c r="R379" s="79" t="s">
        <v>1196</v>
      </c>
      <c r="S379" s="79" t="s">
        <v>1197</v>
      </c>
      <c r="T379" s="98" t="s">
        <v>1225</v>
      </c>
      <c r="U379" s="16"/>
      <c r="V379" s="65"/>
      <c r="W379" s="66"/>
      <c r="X379" s="67"/>
      <c r="Y379" s="68"/>
      <c r="Z379" s="69"/>
      <c r="AA379" s="68"/>
      <c r="AB379" s="70"/>
      <c r="AC379" s="71">
        <f t="shared" si="25"/>
        <v>197278000</v>
      </c>
      <c r="AD379" s="72"/>
      <c r="AE379" s="16"/>
      <c r="AF379" s="99"/>
      <c r="AG379" s="73">
        <f t="shared" si="26"/>
        <v>0</v>
      </c>
      <c r="AH379" s="103"/>
      <c r="AI379" s="104"/>
      <c r="AJ379" s="21"/>
      <c r="AK379" s="17">
        <f t="shared" si="27"/>
        <v>0</v>
      </c>
      <c r="AL379" s="76"/>
      <c r="AM379" s="17">
        <f t="shared" si="28"/>
        <v>0</v>
      </c>
      <c r="AN379" s="17">
        <f t="shared" si="29"/>
        <v>197278000</v>
      </c>
      <c r="AO379" s="19"/>
      <c r="AP379" s="79"/>
      <c r="AQ379" s="79"/>
      <c r="AR379" s="79"/>
    </row>
    <row r="380" spans="1:44" s="78" customFormat="1" ht="15.75" customHeight="1">
      <c r="A380" s="79">
        <v>52</v>
      </c>
      <c r="B380" s="97" t="s">
        <v>1247</v>
      </c>
      <c r="C380" s="80" t="s">
        <v>1071</v>
      </c>
      <c r="D380" s="80" t="s">
        <v>1072</v>
      </c>
      <c r="E380" s="80" t="s">
        <v>1073</v>
      </c>
      <c r="F380" s="80" t="s">
        <v>1221</v>
      </c>
      <c r="G380" s="80" t="s">
        <v>1222</v>
      </c>
      <c r="H380" s="80" t="s">
        <v>1244</v>
      </c>
      <c r="I380" s="80" t="s">
        <v>131</v>
      </c>
      <c r="J380" s="80" t="s">
        <v>1248</v>
      </c>
      <c r="K380" s="79" t="s">
        <v>653</v>
      </c>
      <c r="L380" s="79" t="s">
        <v>1246</v>
      </c>
      <c r="M380" s="19">
        <v>50000000</v>
      </c>
      <c r="N380" s="79">
        <v>1</v>
      </c>
      <c r="O380" s="19">
        <v>50000000</v>
      </c>
      <c r="P380" s="79" t="s">
        <v>60</v>
      </c>
      <c r="Q380" s="79" t="s">
        <v>60</v>
      </c>
      <c r="R380" s="79" t="s">
        <v>1196</v>
      </c>
      <c r="S380" s="79" t="s">
        <v>1197</v>
      </c>
      <c r="T380" s="98" t="s">
        <v>1225</v>
      </c>
      <c r="U380" s="16"/>
      <c r="V380" s="65"/>
      <c r="W380" s="66"/>
      <c r="X380" s="67"/>
      <c r="Y380" s="68"/>
      <c r="Z380" s="69"/>
      <c r="AA380" s="68"/>
      <c r="AB380" s="70"/>
      <c r="AC380" s="71">
        <f t="shared" si="25"/>
        <v>50000000</v>
      </c>
      <c r="AD380" s="72"/>
      <c r="AE380" s="16"/>
      <c r="AF380" s="99"/>
      <c r="AG380" s="73">
        <f t="shared" si="26"/>
        <v>0</v>
      </c>
      <c r="AH380" s="103"/>
      <c r="AI380" s="104"/>
      <c r="AJ380" s="21"/>
      <c r="AK380" s="17">
        <f t="shared" si="27"/>
        <v>0</v>
      </c>
      <c r="AL380" s="76"/>
      <c r="AM380" s="17">
        <f t="shared" si="28"/>
        <v>0</v>
      </c>
      <c r="AN380" s="17">
        <f t="shared" si="29"/>
        <v>50000000</v>
      </c>
      <c r="AO380" s="19"/>
      <c r="AP380" s="79"/>
      <c r="AQ380" s="79"/>
      <c r="AR380" s="79"/>
    </row>
    <row r="381" spans="1:44" s="78" customFormat="1" ht="15.75" customHeight="1">
      <c r="A381" s="79">
        <v>53</v>
      </c>
      <c r="B381" s="97" t="s">
        <v>1249</v>
      </c>
      <c r="C381" s="80" t="s">
        <v>1071</v>
      </c>
      <c r="D381" s="80" t="s">
        <v>1072</v>
      </c>
      <c r="E381" s="80" t="s">
        <v>1073</v>
      </c>
      <c r="F381" s="80" t="s">
        <v>1221</v>
      </c>
      <c r="G381" s="80" t="s">
        <v>1222</v>
      </c>
      <c r="H381" s="80" t="s">
        <v>1250</v>
      </c>
      <c r="I381" s="80" t="s">
        <v>131</v>
      </c>
      <c r="J381" s="80" t="s">
        <v>1251</v>
      </c>
      <c r="K381" s="79" t="s">
        <v>408</v>
      </c>
      <c r="L381" s="79">
        <v>81111801</v>
      </c>
      <c r="M381" s="19">
        <v>1000000</v>
      </c>
      <c r="N381" s="79">
        <v>1</v>
      </c>
      <c r="O381" s="19">
        <v>1000000</v>
      </c>
      <c r="P381" s="79" t="s">
        <v>60</v>
      </c>
      <c r="Q381" s="79" t="s">
        <v>60</v>
      </c>
      <c r="R381" s="79" t="s">
        <v>1196</v>
      </c>
      <c r="S381" s="79" t="s">
        <v>1197</v>
      </c>
      <c r="T381" s="98" t="s">
        <v>1225</v>
      </c>
      <c r="U381" s="16"/>
      <c r="V381" s="65"/>
      <c r="W381" s="66"/>
      <c r="X381" s="67"/>
      <c r="Y381" s="68"/>
      <c r="Z381" s="69"/>
      <c r="AA381" s="68"/>
      <c r="AB381" s="70"/>
      <c r="AC381" s="71">
        <f t="shared" si="25"/>
        <v>1000000</v>
      </c>
      <c r="AD381" s="72"/>
      <c r="AE381" s="16"/>
      <c r="AF381" s="99"/>
      <c r="AG381" s="73">
        <f t="shared" si="26"/>
        <v>0</v>
      </c>
      <c r="AH381" s="103"/>
      <c r="AI381" s="104"/>
      <c r="AJ381" s="21"/>
      <c r="AK381" s="17">
        <f t="shared" si="27"/>
        <v>0</v>
      </c>
      <c r="AL381" s="76"/>
      <c r="AM381" s="17">
        <f t="shared" si="28"/>
        <v>0</v>
      </c>
      <c r="AN381" s="17">
        <f t="shared" si="29"/>
        <v>1000000</v>
      </c>
      <c r="AO381" s="19"/>
      <c r="AP381" s="79"/>
      <c r="AQ381" s="79"/>
      <c r="AR381" s="79"/>
    </row>
    <row r="382" spans="1:44" s="78" customFormat="1" ht="15.75" customHeight="1">
      <c r="A382" s="79">
        <v>54</v>
      </c>
      <c r="B382" s="97" t="s">
        <v>1252</v>
      </c>
      <c r="C382" s="80" t="s">
        <v>1071</v>
      </c>
      <c r="D382" s="80" t="s">
        <v>1072</v>
      </c>
      <c r="E382" s="80" t="s">
        <v>1073</v>
      </c>
      <c r="F382" s="80" t="s">
        <v>1221</v>
      </c>
      <c r="G382" s="80" t="s">
        <v>1222</v>
      </c>
      <c r="H382" s="80" t="s">
        <v>1250</v>
      </c>
      <c r="I382" s="80" t="s">
        <v>131</v>
      </c>
      <c r="J382" s="80" t="s">
        <v>1253</v>
      </c>
      <c r="K382" s="79" t="s">
        <v>408</v>
      </c>
      <c r="L382" s="79">
        <v>81111801</v>
      </c>
      <c r="M382" s="19">
        <v>3611920</v>
      </c>
      <c r="N382" s="79">
        <v>1</v>
      </c>
      <c r="O382" s="19">
        <v>3611920</v>
      </c>
      <c r="P382" s="79" t="s">
        <v>60</v>
      </c>
      <c r="Q382" s="79" t="s">
        <v>60</v>
      </c>
      <c r="R382" s="79" t="s">
        <v>1196</v>
      </c>
      <c r="S382" s="79" t="s">
        <v>1197</v>
      </c>
      <c r="T382" s="98" t="s">
        <v>1225</v>
      </c>
      <c r="U382" s="16"/>
      <c r="V382" s="65"/>
      <c r="W382" s="66"/>
      <c r="X382" s="67"/>
      <c r="Y382" s="68"/>
      <c r="Z382" s="69"/>
      <c r="AA382" s="68"/>
      <c r="AB382" s="70"/>
      <c r="AC382" s="71">
        <f t="shared" si="25"/>
        <v>3611920</v>
      </c>
      <c r="AD382" s="72"/>
      <c r="AE382" s="16"/>
      <c r="AF382" s="99"/>
      <c r="AG382" s="73">
        <f t="shared" si="26"/>
        <v>0</v>
      </c>
      <c r="AH382" s="103"/>
      <c r="AI382" s="104"/>
      <c r="AJ382" s="21"/>
      <c r="AK382" s="17">
        <f t="shared" si="27"/>
        <v>0</v>
      </c>
      <c r="AL382" s="76"/>
      <c r="AM382" s="17">
        <f t="shared" si="28"/>
        <v>0</v>
      </c>
      <c r="AN382" s="17">
        <f t="shared" si="29"/>
        <v>3611920</v>
      </c>
      <c r="AO382" s="19"/>
      <c r="AP382" s="79"/>
      <c r="AQ382" s="79"/>
      <c r="AR382" s="79"/>
    </row>
    <row r="383" spans="1:44" s="78" customFormat="1" ht="15.75" customHeight="1">
      <c r="A383" s="79">
        <v>55</v>
      </c>
      <c r="B383" s="97" t="s">
        <v>1254</v>
      </c>
      <c r="C383" s="80" t="s">
        <v>1071</v>
      </c>
      <c r="D383" s="80" t="s">
        <v>1072</v>
      </c>
      <c r="E383" s="80" t="s">
        <v>1073</v>
      </c>
      <c r="F383" s="80" t="s">
        <v>1221</v>
      </c>
      <c r="G383" s="80" t="s">
        <v>1222</v>
      </c>
      <c r="H383" s="80" t="s">
        <v>1255</v>
      </c>
      <c r="I383" s="80" t="s">
        <v>131</v>
      </c>
      <c r="J383" s="80" t="s">
        <v>1256</v>
      </c>
      <c r="K383" s="79" t="s">
        <v>177</v>
      </c>
      <c r="L383" s="79">
        <v>72151701</v>
      </c>
      <c r="M383" s="19">
        <v>15000000</v>
      </c>
      <c r="N383" s="79">
        <v>1</v>
      </c>
      <c r="O383" s="19">
        <v>15000000</v>
      </c>
      <c r="P383" s="79" t="s">
        <v>60</v>
      </c>
      <c r="Q383" s="79" t="s">
        <v>60</v>
      </c>
      <c r="R383" s="79" t="s">
        <v>1196</v>
      </c>
      <c r="S383" s="79" t="s">
        <v>1197</v>
      </c>
      <c r="T383" s="98" t="s">
        <v>1225</v>
      </c>
      <c r="U383" s="16">
        <v>45499</v>
      </c>
      <c r="V383" s="65">
        <v>202417000062243</v>
      </c>
      <c r="W383" s="66" t="s">
        <v>63</v>
      </c>
      <c r="X383" s="67" t="s">
        <v>136</v>
      </c>
      <c r="Y383" s="68">
        <v>45502</v>
      </c>
      <c r="Z383" s="69" t="s">
        <v>1257</v>
      </c>
      <c r="AA383" s="68">
        <v>45502</v>
      </c>
      <c r="AB383" s="70">
        <v>15000000</v>
      </c>
      <c r="AC383" s="71">
        <f t="shared" si="25"/>
        <v>0</v>
      </c>
      <c r="AD383" s="72">
        <v>1311</v>
      </c>
      <c r="AE383" s="16">
        <v>45503</v>
      </c>
      <c r="AF383" s="99">
        <v>15000000</v>
      </c>
      <c r="AG383" s="73">
        <f t="shared" si="26"/>
        <v>0</v>
      </c>
      <c r="AH383" s="103"/>
      <c r="AI383" s="104"/>
      <c r="AJ383" s="21"/>
      <c r="AK383" s="17">
        <f t="shared" si="27"/>
        <v>15000000</v>
      </c>
      <c r="AL383" s="76"/>
      <c r="AM383" s="17">
        <f t="shared" si="28"/>
        <v>0</v>
      </c>
      <c r="AN383" s="17">
        <f t="shared" si="29"/>
        <v>15000000</v>
      </c>
      <c r="AO383" s="19"/>
      <c r="AP383" s="79"/>
      <c r="AQ383" s="79"/>
      <c r="AR383" s="79"/>
    </row>
    <row r="384" spans="1:44" s="78" customFormat="1" ht="15.75" customHeight="1">
      <c r="A384" s="79">
        <v>56</v>
      </c>
      <c r="B384" s="97" t="s">
        <v>1258</v>
      </c>
      <c r="C384" s="80" t="s">
        <v>1071</v>
      </c>
      <c r="D384" s="80" t="s">
        <v>1072</v>
      </c>
      <c r="E384" s="80" t="s">
        <v>1073</v>
      </c>
      <c r="F384" s="80" t="s">
        <v>1221</v>
      </c>
      <c r="G384" s="80" t="s">
        <v>1222</v>
      </c>
      <c r="H384" s="80" t="s">
        <v>1259</v>
      </c>
      <c r="I384" s="80" t="s">
        <v>131</v>
      </c>
      <c r="J384" s="80" t="s">
        <v>1260</v>
      </c>
      <c r="K384" s="79" t="s">
        <v>653</v>
      </c>
      <c r="L384" s="79">
        <v>81112300</v>
      </c>
      <c r="M384" s="19">
        <v>50000000</v>
      </c>
      <c r="N384" s="79">
        <v>1</v>
      </c>
      <c r="O384" s="19">
        <v>50000000</v>
      </c>
      <c r="P384" s="79" t="s">
        <v>60</v>
      </c>
      <c r="Q384" s="79" t="s">
        <v>60</v>
      </c>
      <c r="R384" s="79" t="s">
        <v>1196</v>
      </c>
      <c r="S384" s="79" t="s">
        <v>1197</v>
      </c>
      <c r="T384" s="98" t="s">
        <v>1225</v>
      </c>
      <c r="U384" s="16">
        <v>45499</v>
      </c>
      <c r="V384" s="65">
        <v>202417000062243</v>
      </c>
      <c r="W384" s="66" t="s">
        <v>63</v>
      </c>
      <c r="X384" s="67" t="s">
        <v>136</v>
      </c>
      <c r="Y384" s="68">
        <v>45502</v>
      </c>
      <c r="Z384" s="69" t="s">
        <v>1261</v>
      </c>
      <c r="AA384" s="68">
        <v>45502</v>
      </c>
      <c r="AB384" s="70">
        <v>47737342</v>
      </c>
      <c r="AC384" s="71">
        <f t="shared" si="25"/>
        <v>2262658</v>
      </c>
      <c r="AD384" s="72">
        <v>1313</v>
      </c>
      <c r="AE384" s="16">
        <v>45503</v>
      </c>
      <c r="AF384" s="99">
        <v>47737342</v>
      </c>
      <c r="AG384" s="73">
        <f t="shared" si="26"/>
        <v>0</v>
      </c>
      <c r="AH384" s="103"/>
      <c r="AI384" s="104"/>
      <c r="AJ384" s="21"/>
      <c r="AK384" s="17">
        <f t="shared" si="27"/>
        <v>47737342</v>
      </c>
      <c r="AL384" s="76"/>
      <c r="AM384" s="17">
        <f t="shared" si="28"/>
        <v>0</v>
      </c>
      <c r="AN384" s="17">
        <f t="shared" si="29"/>
        <v>50000000</v>
      </c>
      <c r="AO384" s="19"/>
      <c r="AP384" s="79"/>
      <c r="AQ384" s="79"/>
      <c r="AR384" s="79"/>
    </row>
    <row r="385" spans="1:44" s="78" customFormat="1" ht="15.75" customHeight="1">
      <c r="A385" s="79">
        <v>57</v>
      </c>
      <c r="B385" s="97" t="s">
        <v>1262</v>
      </c>
      <c r="C385" s="80" t="s">
        <v>1071</v>
      </c>
      <c r="D385" s="80" t="s">
        <v>1072</v>
      </c>
      <c r="E385" s="80" t="s">
        <v>1073</v>
      </c>
      <c r="F385" s="80" t="s">
        <v>1221</v>
      </c>
      <c r="G385" s="80" t="s">
        <v>1222</v>
      </c>
      <c r="H385" s="80" t="s">
        <v>1263</v>
      </c>
      <c r="I385" s="80" t="s">
        <v>131</v>
      </c>
      <c r="J385" s="80" t="s">
        <v>1264</v>
      </c>
      <c r="K385" s="79" t="s">
        <v>177</v>
      </c>
      <c r="L385" s="79">
        <v>81161708</v>
      </c>
      <c r="M385" s="19">
        <v>30000000</v>
      </c>
      <c r="N385" s="79">
        <v>1</v>
      </c>
      <c r="O385" s="19">
        <v>30000000</v>
      </c>
      <c r="P385" s="79" t="s">
        <v>60</v>
      </c>
      <c r="Q385" s="79" t="s">
        <v>60</v>
      </c>
      <c r="R385" s="79" t="s">
        <v>1196</v>
      </c>
      <c r="S385" s="79" t="s">
        <v>1197</v>
      </c>
      <c r="T385" s="98" t="s">
        <v>1225</v>
      </c>
      <c r="U385" s="16">
        <v>45499</v>
      </c>
      <c r="V385" s="65">
        <v>202417000062243</v>
      </c>
      <c r="W385" s="66" t="s">
        <v>63</v>
      </c>
      <c r="X385" s="67" t="s">
        <v>136</v>
      </c>
      <c r="Y385" s="68">
        <v>45502</v>
      </c>
      <c r="Z385" s="69" t="s">
        <v>1265</v>
      </c>
      <c r="AA385" s="68">
        <v>45502</v>
      </c>
      <c r="AB385" s="70">
        <v>30000000</v>
      </c>
      <c r="AC385" s="71">
        <f t="shared" si="25"/>
        <v>0</v>
      </c>
      <c r="AD385" s="72">
        <v>1314</v>
      </c>
      <c r="AE385" s="16">
        <v>45503</v>
      </c>
      <c r="AF385" s="99">
        <v>30000000</v>
      </c>
      <c r="AG385" s="73">
        <f t="shared" si="26"/>
        <v>0</v>
      </c>
      <c r="AH385" s="103"/>
      <c r="AI385" s="104"/>
      <c r="AJ385" s="21"/>
      <c r="AK385" s="17">
        <f t="shared" si="27"/>
        <v>30000000</v>
      </c>
      <c r="AL385" s="76"/>
      <c r="AM385" s="17">
        <f t="shared" si="28"/>
        <v>0</v>
      </c>
      <c r="AN385" s="17">
        <f t="shared" si="29"/>
        <v>30000000</v>
      </c>
      <c r="AO385" s="19"/>
      <c r="AP385" s="79"/>
      <c r="AQ385" s="79"/>
      <c r="AR385" s="79"/>
    </row>
    <row r="386" spans="1:44" s="78" customFormat="1" ht="15.75" customHeight="1">
      <c r="A386" s="79">
        <v>58</v>
      </c>
      <c r="B386" s="97" t="s">
        <v>1266</v>
      </c>
      <c r="C386" s="80" t="s">
        <v>1071</v>
      </c>
      <c r="D386" s="80" t="s">
        <v>1072</v>
      </c>
      <c r="E386" s="80" t="s">
        <v>1073</v>
      </c>
      <c r="F386" s="80" t="s">
        <v>1221</v>
      </c>
      <c r="G386" s="80" t="s">
        <v>1222</v>
      </c>
      <c r="H386" s="80" t="s">
        <v>1263</v>
      </c>
      <c r="I386" s="80" t="s">
        <v>131</v>
      </c>
      <c r="J386" s="80" t="s">
        <v>1267</v>
      </c>
      <c r="K386" s="79" t="s">
        <v>177</v>
      </c>
      <c r="L386" s="79">
        <v>81112215</v>
      </c>
      <c r="M386" s="19">
        <v>35001000</v>
      </c>
      <c r="N386" s="79">
        <v>1</v>
      </c>
      <c r="O386" s="19">
        <v>35001000</v>
      </c>
      <c r="P386" s="79" t="s">
        <v>60</v>
      </c>
      <c r="Q386" s="79" t="s">
        <v>60</v>
      </c>
      <c r="R386" s="79" t="s">
        <v>1196</v>
      </c>
      <c r="S386" s="79" t="s">
        <v>1197</v>
      </c>
      <c r="T386" s="98" t="s">
        <v>1225</v>
      </c>
      <c r="U386" s="16">
        <v>45499</v>
      </c>
      <c r="V386" s="65">
        <v>202417000062243</v>
      </c>
      <c r="W386" s="66" t="s">
        <v>63</v>
      </c>
      <c r="X386" s="67" t="s">
        <v>136</v>
      </c>
      <c r="Y386" s="68">
        <v>45502</v>
      </c>
      <c r="Z386" s="69" t="s">
        <v>1268</v>
      </c>
      <c r="AA386" s="68">
        <v>45502</v>
      </c>
      <c r="AB386" s="70">
        <v>27570557</v>
      </c>
      <c r="AC386" s="71">
        <f t="shared" si="25"/>
        <v>7430443</v>
      </c>
      <c r="AD386" s="72">
        <v>1308</v>
      </c>
      <c r="AE386" s="16">
        <v>45503</v>
      </c>
      <c r="AF386" s="99">
        <v>27570557</v>
      </c>
      <c r="AG386" s="73">
        <f t="shared" si="26"/>
        <v>0</v>
      </c>
      <c r="AH386" s="103"/>
      <c r="AI386" s="104"/>
      <c r="AJ386" s="21"/>
      <c r="AK386" s="17">
        <f t="shared" si="27"/>
        <v>27570557</v>
      </c>
      <c r="AL386" s="76"/>
      <c r="AM386" s="17">
        <f t="shared" si="28"/>
        <v>0</v>
      </c>
      <c r="AN386" s="17">
        <f t="shared" si="29"/>
        <v>35001000</v>
      </c>
      <c r="AO386" s="19"/>
      <c r="AP386" s="79"/>
      <c r="AQ386" s="79"/>
      <c r="AR386" s="79"/>
    </row>
    <row r="387" spans="1:44" s="78" customFormat="1" ht="15.75" customHeight="1">
      <c r="A387" s="79">
        <v>59</v>
      </c>
      <c r="B387" s="97" t="s">
        <v>1269</v>
      </c>
      <c r="C387" s="80" t="s">
        <v>1071</v>
      </c>
      <c r="D387" s="80" t="s">
        <v>1072</v>
      </c>
      <c r="E387" s="80" t="s">
        <v>1073</v>
      </c>
      <c r="F387" s="80" t="s">
        <v>1221</v>
      </c>
      <c r="G387" s="80" t="s">
        <v>1222</v>
      </c>
      <c r="H387" s="80" t="s">
        <v>1270</v>
      </c>
      <c r="I387" s="80" t="s">
        <v>131</v>
      </c>
      <c r="J387" s="80" t="s">
        <v>1271</v>
      </c>
      <c r="K387" s="79" t="s">
        <v>177</v>
      </c>
      <c r="L387" s="79">
        <v>72151207</v>
      </c>
      <c r="M387" s="19">
        <v>4000000</v>
      </c>
      <c r="N387" s="79">
        <v>1</v>
      </c>
      <c r="O387" s="19">
        <v>4000000</v>
      </c>
      <c r="P387" s="79" t="s">
        <v>60</v>
      </c>
      <c r="Q387" s="79" t="s">
        <v>60</v>
      </c>
      <c r="R387" s="79" t="s">
        <v>1196</v>
      </c>
      <c r="S387" s="79" t="s">
        <v>1197</v>
      </c>
      <c r="T387" s="98" t="s">
        <v>1225</v>
      </c>
      <c r="U387" s="16">
        <v>45499</v>
      </c>
      <c r="V387" s="65">
        <v>202417000062243</v>
      </c>
      <c r="W387" s="66" t="s">
        <v>63</v>
      </c>
      <c r="X387" s="67" t="s">
        <v>136</v>
      </c>
      <c r="Y387" s="68">
        <v>45502</v>
      </c>
      <c r="Z387" s="69" t="s">
        <v>1272</v>
      </c>
      <c r="AA387" s="68">
        <v>45502</v>
      </c>
      <c r="AB387" s="70">
        <v>3500000</v>
      </c>
      <c r="AC387" s="71">
        <f t="shared" si="25"/>
        <v>500000</v>
      </c>
      <c r="AD387" s="72">
        <v>1310</v>
      </c>
      <c r="AE387" s="16">
        <v>45503</v>
      </c>
      <c r="AF387" s="99">
        <v>3500000</v>
      </c>
      <c r="AG387" s="73">
        <f t="shared" si="26"/>
        <v>0</v>
      </c>
      <c r="AH387" s="103"/>
      <c r="AI387" s="104"/>
      <c r="AJ387" s="21"/>
      <c r="AK387" s="17">
        <f t="shared" si="27"/>
        <v>3500000</v>
      </c>
      <c r="AL387" s="76"/>
      <c r="AM387" s="17">
        <f t="shared" si="28"/>
        <v>0</v>
      </c>
      <c r="AN387" s="17">
        <f t="shared" si="29"/>
        <v>4000000</v>
      </c>
      <c r="AO387" s="19"/>
      <c r="AP387" s="79"/>
      <c r="AQ387" s="79"/>
      <c r="AR387" s="79"/>
    </row>
    <row r="388" spans="1:44" s="78" customFormat="1" ht="15.75" customHeight="1">
      <c r="A388" s="79">
        <v>60</v>
      </c>
      <c r="B388" s="97" t="s">
        <v>1273</v>
      </c>
      <c r="C388" s="80" t="s">
        <v>1071</v>
      </c>
      <c r="D388" s="80" t="s">
        <v>1072</v>
      </c>
      <c r="E388" s="80" t="s">
        <v>1073</v>
      </c>
      <c r="F388" s="80" t="s">
        <v>1221</v>
      </c>
      <c r="G388" s="80" t="s">
        <v>1222</v>
      </c>
      <c r="H388" s="80" t="s">
        <v>1223</v>
      </c>
      <c r="I388" s="80" t="s">
        <v>131</v>
      </c>
      <c r="J388" s="80" t="s">
        <v>1274</v>
      </c>
      <c r="K388" s="79" t="s">
        <v>645</v>
      </c>
      <c r="L388" s="79">
        <v>43211500</v>
      </c>
      <c r="M388" s="19">
        <v>30000000</v>
      </c>
      <c r="N388" s="79">
        <v>1</v>
      </c>
      <c r="O388" s="19">
        <v>30000000</v>
      </c>
      <c r="P388" s="79" t="s">
        <v>60</v>
      </c>
      <c r="Q388" s="79" t="s">
        <v>60</v>
      </c>
      <c r="R388" s="79" t="s">
        <v>1196</v>
      </c>
      <c r="S388" s="79" t="s">
        <v>1197</v>
      </c>
      <c r="T388" s="98" t="s">
        <v>1225</v>
      </c>
      <c r="U388" s="16">
        <v>45499</v>
      </c>
      <c r="V388" s="65">
        <v>202417000062243</v>
      </c>
      <c r="W388" s="66" t="s">
        <v>63</v>
      </c>
      <c r="X388" s="67" t="s">
        <v>136</v>
      </c>
      <c r="Y388" s="68">
        <v>45502</v>
      </c>
      <c r="Z388" s="69" t="s">
        <v>1275</v>
      </c>
      <c r="AA388" s="68">
        <v>45502</v>
      </c>
      <c r="AB388" s="70">
        <v>30000000</v>
      </c>
      <c r="AC388" s="71">
        <f t="shared" si="25"/>
        <v>0</v>
      </c>
      <c r="AD388" s="72">
        <v>1312</v>
      </c>
      <c r="AE388" s="16">
        <v>45503</v>
      </c>
      <c r="AF388" s="99">
        <v>30000000</v>
      </c>
      <c r="AG388" s="73">
        <f t="shared" si="26"/>
        <v>0</v>
      </c>
      <c r="AH388" s="103"/>
      <c r="AI388" s="104"/>
      <c r="AJ388" s="21"/>
      <c r="AK388" s="17">
        <f t="shared" si="27"/>
        <v>30000000</v>
      </c>
      <c r="AL388" s="76"/>
      <c r="AM388" s="17">
        <f t="shared" si="28"/>
        <v>0</v>
      </c>
      <c r="AN388" s="17">
        <f t="shared" si="29"/>
        <v>30000000</v>
      </c>
      <c r="AO388" s="19"/>
      <c r="AP388" s="79"/>
      <c r="AQ388" s="79"/>
      <c r="AR388" s="79"/>
    </row>
    <row r="389" spans="1:44" s="78" customFormat="1" ht="15.75" customHeight="1">
      <c r="A389" s="79">
        <v>61</v>
      </c>
      <c r="B389" s="97" t="s">
        <v>1276</v>
      </c>
      <c r="C389" s="80" t="s">
        <v>1071</v>
      </c>
      <c r="D389" s="80" t="s">
        <v>1072</v>
      </c>
      <c r="E389" s="80" t="s">
        <v>1073</v>
      </c>
      <c r="F389" s="80" t="s">
        <v>1074</v>
      </c>
      <c r="G389" s="80" t="s">
        <v>1075</v>
      </c>
      <c r="H389" s="80" t="s">
        <v>1277</v>
      </c>
      <c r="I389" s="80" t="s">
        <v>131</v>
      </c>
      <c r="J389" s="80" t="s">
        <v>1278</v>
      </c>
      <c r="K389" s="79" t="s">
        <v>58</v>
      </c>
      <c r="L389" s="79">
        <v>80161500</v>
      </c>
      <c r="M389" s="19">
        <v>7500000</v>
      </c>
      <c r="N389" s="79">
        <v>6</v>
      </c>
      <c r="O389" s="19">
        <v>41750000</v>
      </c>
      <c r="P389" s="79" t="s">
        <v>60</v>
      </c>
      <c r="Q389" s="79" t="s">
        <v>60</v>
      </c>
      <c r="R389" s="79" t="s">
        <v>1196</v>
      </c>
      <c r="S389" s="79" t="s">
        <v>1197</v>
      </c>
      <c r="T389" s="98" t="s">
        <v>1225</v>
      </c>
      <c r="U389" s="16">
        <v>45490</v>
      </c>
      <c r="V389" s="65">
        <v>202411600058323</v>
      </c>
      <c r="W389" s="66" t="s">
        <v>63</v>
      </c>
      <c r="X389" s="67" t="s">
        <v>136</v>
      </c>
      <c r="Y389" s="68">
        <v>45491</v>
      </c>
      <c r="Z389" s="69" t="s">
        <v>1279</v>
      </c>
      <c r="AA389" s="68">
        <v>45491</v>
      </c>
      <c r="AB389" s="70">
        <v>41750000</v>
      </c>
      <c r="AC389" s="71">
        <f t="shared" si="25"/>
        <v>0</v>
      </c>
      <c r="AD389" s="72">
        <v>1034</v>
      </c>
      <c r="AE389" s="16">
        <v>45492</v>
      </c>
      <c r="AF389" s="99">
        <v>41750000</v>
      </c>
      <c r="AG389" s="73">
        <f t="shared" si="26"/>
        <v>0</v>
      </c>
      <c r="AH389" s="103">
        <v>3301</v>
      </c>
      <c r="AI389" s="104">
        <v>45498</v>
      </c>
      <c r="AJ389" s="21">
        <v>41750000</v>
      </c>
      <c r="AK389" s="17">
        <f t="shared" si="27"/>
        <v>0</v>
      </c>
      <c r="AL389" s="76">
        <v>0</v>
      </c>
      <c r="AM389" s="17">
        <f t="shared" si="28"/>
        <v>41750000</v>
      </c>
      <c r="AN389" s="17">
        <f t="shared" si="29"/>
        <v>0</v>
      </c>
      <c r="AO389" s="19" t="s">
        <v>440</v>
      </c>
      <c r="AP389" s="79">
        <v>486</v>
      </c>
      <c r="AQ389" s="79" t="s">
        <v>1280</v>
      </c>
      <c r="AR389" s="79"/>
    </row>
    <row r="390" spans="1:44" s="78" customFormat="1" ht="15.75" customHeight="1">
      <c r="A390" s="79">
        <v>62</v>
      </c>
      <c r="B390" s="97" t="s">
        <v>1281</v>
      </c>
      <c r="C390" s="80" t="s">
        <v>1071</v>
      </c>
      <c r="D390" s="80" t="s">
        <v>1072</v>
      </c>
      <c r="E390" s="80" t="s">
        <v>1073</v>
      </c>
      <c r="F390" s="80" t="s">
        <v>1074</v>
      </c>
      <c r="G390" s="80" t="s">
        <v>1075</v>
      </c>
      <c r="H390" s="80" t="s">
        <v>1277</v>
      </c>
      <c r="I390" s="80" t="s">
        <v>131</v>
      </c>
      <c r="J390" s="80" t="s">
        <v>1282</v>
      </c>
      <c r="K390" s="79" t="s">
        <v>58</v>
      </c>
      <c r="L390" s="79">
        <v>81111500</v>
      </c>
      <c r="M390" s="19">
        <v>6000000</v>
      </c>
      <c r="N390" s="79">
        <v>5</v>
      </c>
      <c r="O390" s="19">
        <v>30000000</v>
      </c>
      <c r="P390" s="79" t="s">
        <v>60</v>
      </c>
      <c r="Q390" s="79" t="s">
        <v>60</v>
      </c>
      <c r="R390" s="79" t="s">
        <v>1196</v>
      </c>
      <c r="S390" s="79" t="s">
        <v>1197</v>
      </c>
      <c r="T390" s="98" t="s">
        <v>1225</v>
      </c>
      <c r="U390" s="16">
        <v>45490</v>
      </c>
      <c r="V390" s="65">
        <v>202411600058323</v>
      </c>
      <c r="W390" s="66" t="s">
        <v>63</v>
      </c>
      <c r="X390" s="67" t="s">
        <v>136</v>
      </c>
      <c r="Y390" s="68">
        <v>45491</v>
      </c>
      <c r="Z390" s="69" t="s">
        <v>1283</v>
      </c>
      <c r="AA390" s="68">
        <v>45491</v>
      </c>
      <c r="AB390" s="70">
        <v>30000000</v>
      </c>
      <c r="AC390" s="71">
        <f t="shared" si="25"/>
        <v>0</v>
      </c>
      <c r="AD390" s="72">
        <v>1035</v>
      </c>
      <c r="AE390" s="16">
        <v>45492</v>
      </c>
      <c r="AF390" s="99">
        <v>30000000</v>
      </c>
      <c r="AG390" s="73">
        <f t="shared" si="26"/>
        <v>0</v>
      </c>
      <c r="AH390" s="103">
        <v>3294</v>
      </c>
      <c r="AI390" s="104">
        <v>45498</v>
      </c>
      <c r="AJ390" s="21">
        <v>30000000</v>
      </c>
      <c r="AK390" s="17">
        <f t="shared" si="27"/>
        <v>0</v>
      </c>
      <c r="AL390" s="76">
        <v>0</v>
      </c>
      <c r="AM390" s="17">
        <f t="shared" si="28"/>
        <v>30000000</v>
      </c>
      <c r="AN390" s="17">
        <f t="shared" si="29"/>
        <v>0</v>
      </c>
      <c r="AO390" s="19" t="s">
        <v>440</v>
      </c>
      <c r="AP390" s="79">
        <v>496</v>
      </c>
      <c r="AQ390" s="79" t="s">
        <v>1284</v>
      </c>
      <c r="AR390" s="79"/>
    </row>
    <row r="391" spans="1:44" s="78" customFormat="1" ht="15.75" customHeight="1">
      <c r="A391" s="79">
        <v>63</v>
      </c>
      <c r="B391" s="97" t="s">
        <v>1285</v>
      </c>
      <c r="C391" s="80" t="s">
        <v>1071</v>
      </c>
      <c r="D391" s="80" t="s">
        <v>1072</v>
      </c>
      <c r="E391" s="80" t="s">
        <v>1073</v>
      </c>
      <c r="F391" s="80" t="s">
        <v>1074</v>
      </c>
      <c r="G391" s="80" t="s">
        <v>1075</v>
      </c>
      <c r="H391" s="80" t="s">
        <v>1277</v>
      </c>
      <c r="I391" s="80" t="s">
        <v>131</v>
      </c>
      <c r="J391" s="80" t="s">
        <v>1286</v>
      </c>
      <c r="K391" s="79" t="s">
        <v>58</v>
      </c>
      <c r="L391" s="79">
        <v>81111500</v>
      </c>
      <c r="M391" s="19">
        <v>7730000</v>
      </c>
      <c r="N391" s="79">
        <v>5</v>
      </c>
      <c r="O391" s="19">
        <v>38650000</v>
      </c>
      <c r="P391" s="79" t="s">
        <v>60</v>
      </c>
      <c r="Q391" s="79" t="s">
        <v>60</v>
      </c>
      <c r="R391" s="79" t="s">
        <v>1196</v>
      </c>
      <c r="S391" s="79" t="s">
        <v>1197</v>
      </c>
      <c r="T391" s="98" t="s">
        <v>1225</v>
      </c>
      <c r="U391" s="16">
        <v>45490</v>
      </c>
      <c r="V391" s="65">
        <v>202411600058323</v>
      </c>
      <c r="W391" s="66" t="s">
        <v>63</v>
      </c>
      <c r="X391" s="67" t="s">
        <v>136</v>
      </c>
      <c r="Y391" s="68">
        <v>45491</v>
      </c>
      <c r="Z391" s="69" t="s">
        <v>1287</v>
      </c>
      <c r="AA391" s="68">
        <v>45491</v>
      </c>
      <c r="AB391" s="70">
        <v>38650000</v>
      </c>
      <c r="AC391" s="71">
        <f t="shared" si="25"/>
        <v>0</v>
      </c>
      <c r="AD391" s="72">
        <v>1036</v>
      </c>
      <c r="AE391" s="16">
        <v>45492</v>
      </c>
      <c r="AF391" s="99">
        <v>38650000</v>
      </c>
      <c r="AG391" s="73">
        <f t="shared" si="26"/>
        <v>0</v>
      </c>
      <c r="AH391" s="103">
        <v>3290</v>
      </c>
      <c r="AI391" s="104">
        <v>45498</v>
      </c>
      <c r="AJ391" s="21">
        <v>38650000</v>
      </c>
      <c r="AK391" s="17">
        <f t="shared" si="27"/>
        <v>0</v>
      </c>
      <c r="AL391" s="76">
        <v>0</v>
      </c>
      <c r="AM391" s="17">
        <f t="shared" si="28"/>
        <v>38650000</v>
      </c>
      <c r="AN391" s="17">
        <f t="shared" si="29"/>
        <v>0</v>
      </c>
      <c r="AO391" s="19" t="s">
        <v>440</v>
      </c>
      <c r="AP391" s="79">
        <v>492</v>
      </c>
      <c r="AQ391" s="79" t="s">
        <v>1288</v>
      </c>
      <c r="AR391" s="79"/>
    </row>
    <row r="392" spans="1:44" s="78" customFormat="1" ht="15.75" customHeight="1">
      <c r="A392" s="79">
        <v>64</v>
      </c>
      <c r="B392" s="97" t="s">
        <v>1289</v>
      </c>
      <c r="C392" s="80" t="s">
        <v>1071</v>
      </c>
      <c r="D392" s="80" t="s">
        <v>1072</v>
      </c>
      <c r="E392" s="80" t="s">
        <v>1073</v>
      </c>
      <c r="F392" s="80" t="s">
        <v>1074</v>
      </c>
      <c r="G392" s="80" t="s">
        <v>1075</v>
      </c>
      <c r="H392" s="80" t="s">
        <v>1277</v>
      </c>
      <c r="I392" s="80" t="s">
        <v>131</v>
      </c>
      <c r="J392" s="80" t="s">
        <v>1290</v>
      </c>
      <c r="K392" s="79" t="s">
        <v>58</v>
      </c>
      <c r="L392" s="79">
        <v>81111500</v>
      </c>
      <c r="M392" s="19">
        <v>6200000</v>
      </c>
      <c r="N392" s="79">
        <v>5</v>
      </c>
      <c r="O392" s="19">
        <v>31000000</v>
      </c>
      <c r="P392" s="79" t="s">
        <v>60</v>
      </c>
      <c r="Q392" s="79" t="s">
        <v>60</v>
      </c>
      <c r="R392" s="79" t="s">
        <v>1196</v>
      </c>
      <c r="S392" s="79" t="s">
        <v>1197</v>
      </c>
      <c r="T392" s="98" t="s">
        <v>1225</v>
      </c>
      <c r="U392" s="16">
        <v>45490</v>
      </c>
      <c r="V392" s="65">
        <v>202411600058323</v>
      </c>
      <c r="W392" s="66" t="s">
        <v>63</v>
      </c>
      <c r="X392" s="67" t="s">
        <v>136</v>
      </c>
      <c r="Y392" s="68">
        <v>45491</v>
      </c>
      <c r="Z392" s="69" t="s">
        <v>1291</v>
      </c>
      <c r="AA392" s="68">
        <v>45491</v>
      </c>
      <c r="AB392" s="70">
        <v>31000000</v>
      </c>
      <c r="AC392" s="71">
        <f t="shared" si="25"/>
        <v>0</v>
      </c>
      <c r="AD392" s="72">
        <v>1037</v>
      </c>
      <c r="AE392" s="16">
        <v>45492</v>
      </c>
      <c r="AF392" s="99">
        <v>31000000</v>
      </c>
      <c r="AG392" s="73">
        <f t="shared" si="26"/>
        <v>0</v>
      </c>
      <c r="AH392" s="103"/>
      <c r="AI392" s="104"/>
      <c r="AJ392" s="21"/>
      <c r="AK392" s="17">
        <f t="shared" si="27"/>
        <v>31000000</v>
      </c>
      <c r="AL392" s="76"/>
      <c r="AM392" s="17">
        <f t="shared" si="28"/>
        <v>0</v>
      </c>
      <c r="AN392" s="17">
        <f t="shared" si="29"/>
        <v>31000000</v>
      </c>
      <c r="AO392" s="19"/>
      <c r="AP392" s="79"/>
      <c r="AQ392" s="79"/>
      <c r="AR392" s="79"/>
    </row>
    <row r="393" spans="1:44" s="78" customFormat="1" ht="15.75" customHeight="1">
      <c r="A393" s="79">
        <v>65</v>
      </c>
      <c r="B393" s="97" t="s">
        <v>1292</v>
      </c>
      <c r="C393" s="80" t="s">
        <v>1071</v>
      </c>
      <c r="D393" s="80" t="s">
        <v>1072</v>
      </c>
      <c r="E393" s="80" t="s">
        <v>1073</v>
      </c>
      <c r="F393" s="80" t="s">
        <v>1074</v>
      </c>
      <c r="G393" s="80" t="s">
        <v>1075</v>
      </c>
      <c r="H393" s="80" t="s">
        <v>1277</v>
      </c>
      <c r="I393" s="80" t="s">
        <v>131</v>
      </c>
      <c r="J393" s="80" t="s">
        <v>1293</v>
      </c>
      <c r="K393" s="79" t="s">
        <v>58</v>
      </c>
      <c r="L393" s="79">
        <v>81111500</v>
      </c>
      <c r="M393" s="19">
        <v>5229000</v>
      </c>
      <c r="N393" s="79">
        <v>5</v>
      </c>
      <c r="O393" s="19">
        <v>26145000</v>
      </c>
      <c r="P393" s="79" t="s">
        <v>60</v>
      </c>
      <c r="Q393" s="79" t="s">
        <v>60</v>
      </c>
      <c r="R393" s="79" t="s">
        <v>1196</v>
      </c>
      <c r="S393" s="79" t="s">
        <v>1197</v>
      </c>
      <c r="T393" s="98" t="s">
        <v>1225</v>
      </c>
      <c r="U393" s="16">
        <v>45490</v>
      </c>
      <c r="V393" s="65">
        <v>202411600058323</v>
      </c>
      <c r="W393" s="66" t="s">
        <v>63</v>
      </c>
      <c r="X393" s="67" t="s">
        <v>136</v>
      </c>
      <c r="Y393" s="68">
        <v>45491</v>
      </c>
      <c r="Z393" s="69" t="s">
        <v>1294</v>
      </c>
      <c r="AA393" s="68">
        <v>45491</v>
      </c>
      <c r="AB393" s="70">
        <v>26145000</v>
      </c>
      <c r="AC393" s="71">
        <f t="shared" ref="AC393:AC456" si="30">O393-AB393</f>
        <v>0</v>
      </c>
      <c r="AD393" s="72">
        <v>1038</v>
      </c>
      <c r="AE393" s="16">
        <v>45492</v>
      </c>
      <c r="AF393" s="99">
        <v>26145000</v>
      </c>
      <c r="AG393" s="73">
        <f t="shared" ref="AG393:AG456" si="31">AB393-AF393</f>
        <v>0</v>
      </c>
      <c r="AH393" s="103">
        <v>3299</v>
      </c>
      <c r="AI393" s="104">
        <v>45498</v>
      </c>
      <c r="AJ393" s="21">
        <v>26145000</v>
      </c>
      <c r="AK393" s="17">
        <f t="shared" ref="AK393:AK456" si="32">AF393-AJ393</f>
        <v>0</v>
      </c>
      <c r="AL393" s="76">
        <v>0</v>
      </c>
      <c r="AM393" s="17">
        <f t="shared" ref="AM393:AM456" si="33">AJ393-AL393</f>
        <v>26145000</v>
      </c>
      <c r="AN393" s="17">
        <f t="shared" ref="AN393:AN456" si="34">O393-AJ393</f>
        <v>0</v>
      </c>
      <c r="AO393" s="19" t="s">
        <v>440</v>
      </c>
      <c r="AP393" s="79">
        <v>499</v>
      </c>
      <c r="AQ393" s="79" t="s">
        <v>1295</v>
      </c>
      <c r="AR393" s="79"/>
    </row>
    <row r="394" spans="1:44" s="78" customFormat="1" ht="15.75" customHeight="1">
      <c r="A394" s="79">
        <v>66</v>
      </c>
      <c r="B394" s="97" t="s">
        <v>1296</v>
      </c>
      <c r="C394" s="80" t="s">
        <v>1071</v>
      </c>
      <c r="D394" s="80" t="s">
        <v>1072</v>
      </c>
      <c r="E394" s="80" t="s">
        <v>1073</v>
      </c>
      <c r="F394" s="80" t="s">
        <v>1074</v>
      </c>
      <c r="G394" s="80" t="s">
        <v>1075</v>
      </c>
      <c r="H394" s="80" t="s">
        <v>1277</v>
      </c>
      <c r="I394" s="80" t="s">
        <v>131</v>
      </c>
      <c r="J394" s="80" t="s">
        <v>1297</v>
      </c>
      <c r="K394" s="79" t="s">
        <v>58</v>
      </c>
      <c r="L394" s="79">
        <v>80161500</v>
      </c>
      <c r="M394" s="19">
        <v>5000000</v>
      </c>
      <c r="N394" s="79">
        <v>5</v>
      </c>
      <c r="O394" s="19">
        <v>25000000</v>
      </c>
      <c r="P394" s="79" t="s">
        <v>60</v>
      </c>
      <c r="Q394" s="79" t="s">
        <v>60</v>
      </c>
      <c r="R394" s="79" t="s">
        <v>1196</v>
      </c>
      <c r="S394" s="79" t="s">
        <v>1197</v>
      </c>
      <c r="T394" s="98" t="s">
        <v>1225</v>
      </c>
      <c r="U394" s="16">
        <v>45490</v>
      </c>
      <c r="V394" s="65">
        <v>202411600058323</v>
      </c>
      <c r="W394" s="66" t="s">
        <v>63</v>
      </c>
      <c r="X394" s="67" t="s">
        <v>136</v>
      </c>
      <c r="Y394" s="68">
        <v>45491</v>
      </c>
      <c r="Z394" s="69" t="s">
        <v>1298</v>
      </c>
      <c r="AA394" s="68">
        <v>45491</v>
      </c>
      <c r="AB394" s="70">
        <v>25000000</v>
      </c>
      <c r="AC394" s="71">
        <f t="shared" si="30"/>
        <v>0</v>
      </c>
      <c r="AD394" s="72">
        <v>1039</v>
      </c>
      <c r="AE394" s="16">
        <v>45492</v>
      </c>
      <c r="AF394" s="99">
        <v>25000000</v>
      </c>
      <c r="AG394" s="73">
        <f t="shared" si="31"/>
        <v>0</v>
      </c>
      <c r="AH394" s="103">
        <v>3296</v>
      </c>
      <c r="AI394" s="104">
        <v>45498</v>
      </c>
      <c r="AJ394" s="21">
        <v>25000000</v>
      </c>
      <c r="AK394" s="17">
        <f t="shared" si="32"/>
        <v>0</v>
      </c>
      <c r="AL394" s="76">
        <v>0</v>
      </c>
      <c r="AM394" s="17">
        <f t="shared" si="33"/>
        <v>25000000</v>
      </c>
      <c r="AN394" s="17">
        <f t="shared" si="34"/>
        <v>0</v>
      </c>
      <c r="AO394" s="19" t="s">
        <v>440</v>
      </c>
      <c r="AP394" s="79">
        <v>508</v>
      </c>
      <c r="AQ394" s="79" t="s">
        <v>1299</v>
      </c>
      <c r="AR394" s="79"/>
    </row>
    <row r="395" spans="1:44" s="78" customFormat="1" ht="15.75" customHeight="1">
      <c r="A395" s="79">
        <v>67</v>
      </c>
      <c r="B395" s="97" t="s">
        <v>1300</v>
      </c>
      <c r="C395" s="80" t="s">
        <v>1071</v>
      </c>
      <c r="D395" s="80" t="s">
        <v>1072</v>
      </c>
      <c r="E395" s="80" t="s">
        <v>1073</v>
      </c>
      <c r="F395" s="80" t="s">
        <v>1074</v>
      </c>
      <c r="G395" s="80" t="s">
        <v>1075</v>
      </c>
      <c r="H395" s="80" t="s">
        <v>1277</v>
      </c>
      <c r="I395" s="80" t="s">
        <v>131</v>
      </c>
      <c r="J395" s="80" t="s">
        <v>1301</v>
      </c>
      <c r="K395" s="79" t="s">
        <v>58</v>
      </c>
      <c r="L395" s="79">
        <v>81111500</v>
      </c>
      <c r="M395" s="19">
        <v>7000000</v>
      </c>
      <c r="N395" s="79">
        <v>5</v>
      </c>
      <c r="O395" s="19">
        <v>35000000</v>
      </c>
      <c r="P395" s="79" t="s">
        <v>60</v>
      </c>
      <c r="Q395" s="79" t="s">
        <v>60</v>
      </c>
      <c r="R395" s="79" t="s">
        <v>1196</v>
      </c>
      <c r="S395" s="79" t="s">
        <v>1197</v>
      </c>
      <c r="T395" s="98" t="s">
        <v>1225</v>
      </c>
      <c r="U395" s="16">
        <v>45490</v>
      </c>
      <c r="V395" s="65">
        <v>202411600058323</v>
      </c>
      <c r="W395" s="66" t="s">
        <v>63</v>
      </c>
      <c r="X395" s="67" t="s">
        <v>136</v>
      </c>
      <c r="Y395" s="68">
        <v>45491</v>
      </c>
      <c r="Z395" s="69" t="s">
        <v>1302</v>
      </c>
      <c r="AA395" s="68">
        <v>45491</v>
      </c>
      <c r="AB395" s="70">
        <v>35000000</v>
      </c>
      <c r="AC395" s="71">
        <f t="shared" si="30"/>
        <v>0</v>
      </c>
      <c r="AD395" s="72">
        <v>1040</v>
      </c>
      <c r="AE395" s="16">
        <v>45492</v>
      </c>
      <c r="AF395" s="99">
        <v>35000000</v>
      </c>
      <c r="AG395" s="73">
        <f t="shared" si="31"/>
        <v>0</v>
      </c>
      <c r="AH395" s="103">
        <v>3298</v>
      </c>
      <c r="AI395" s="104">
        <v>45498</v>
      </c>
      <c r="AJ395" s="21">
        <v>35000000</v>
      </c>
      <c r="AK395" s="17">
        <f t="shared" si="32"/>
        <v>0</v>
      </c>
      <c r="AL395" s="76">
        <v>0</v>
      </c>
      <c r="AM395" s="17">
        <f t="shared" si="33"/>
        <v>35000000</v>
      </c>
      <c r="AN395" s="17">
        <f t="shared" si="34"/>
        <v>0</v>
      </c>
      <c r="AO395" s="19" t="s">
        <v>440</v>
      </c>
      <c r="AP395" s="79" t="s">
        <v>1303</v>
      </c>
      <c r="AQ395" s="79" t="s">
        <v>1304</v>
      </c>
      <c r="AR395" s="79"/>
    </row>
    <row r="396" spans="1:44" s="78" customFormat="1" ht="15.75" customHeight="1">
      <c r="A396" s="79">
        <v>68</v>
      </c>
      <c r="B396" s="97" t="s">
        <v>1305</v>
      </c>
      <c r="C396" s="80" t="s">
        <v>1071</v>
      </c>
      <c r="D396" s="80" t="s">
        <v>1072</v>
      </c>
      <c r="E396" s="80" t="s">
        <v>1073</v>
      </c>
      <c r="F396" s="80" t="s">
        <v>1074</v>
      </c>
      <c r="G396" s="80" t="s">
        <v>1075</v>
      </c>
      <c r="H396" s="80" t="s">
        <v>1277</v>
      </c>
      <c r="I396" s="80" t="s">
        <v>131</v>
      </c>
      <c r="J396" s="80" t="s">
        <v>1306</v>
      </c>
      <c r="K396" s="79" t="s">
        <v>58</v>
      </c>
      <c r="L396" s="79">
        <v>81111500</v>
      </c>
      <c r="M396" s="19">
        <v>5000000</v>
      </c>
      <c r="N396" s="79">
        <v>6</v>
      </c>
      <c r="O396" s="19">
        <v>27833333</v>
      </c>
      <c r="P396" s="79" t="s">
        <v>60</v>
      </c>
      <c r="Q396" s="79" t="s">
        <v>60</v>
      </c>
      <c r="R396" s="79" t="s">
        <v>1196</v>
      </c>
      <c r="S396" s="79" t="s">
        <v>1197</v>
      </c>
      <c r="T396" s="98" t="s">
        <v>1225</v>
      </c>
      <c r="U396" s="16">
        <v>45490</v>
      </c>
      <c r="V396" s="65">
        <v>202411600058323</v>
      </c>
      <c r="W396" s="66" t="s">
        <v>63</v>
      </c>
      <c r="X396" s="67" t="s">
        <v>136</v>
      </c>
      <c r="Y396" s="68">
        <v>45491</v>
      </c>
      <c r="Z396" s="69" t="s">
        <v>1307</v>
      </c>
      <c r="AA396" s="68">
        <v>45491</v>
      </c>
      <c r="AB396" s="70">
        <v>27833333</v>
      </c>
      <c r="AC396" s="71">
        <f t="shared" si="30"/>
        <v>0</v>
      </c>
      <c r="AD396" s="72">
        <v>1041</v>
      </c>
      <c r="AE396" s="16">
        <v>45492</v>
      </c>
      <c r="AF396" s="99">
        <v>27833333</v>
      </c>
      <c r="AG396" s="73">
        <f t="shared" si="31"/>
        <v>0</v>
      </c>
      <c r="AH396" s="103">
        <v>3291</v>
      </c>
      <c r="AI396" s="104">
        <v>45498</v>
      </c>
      <c r="AJ396" s="21">
        <v>27833333</v>
      </c>
      <c r="AK396" s="17">
        <f t="shared" si="32"/>
        <v>0</v>
      </c>
      <c r="AL396" s="76">
        <v>0</v>
      </c>
      <c r="AM396" s="17">
        <f t="shared" si="33"/>
        <v>27833333</v>
      </c>
      <c r="AN396" s="17">
        <f t="shared" si="34"/>
        <v>0</v>
      </c>
      <c r="AO396" s="19" t="s">
        <v>440</v>
      </c>
      <c r="AP396" s="79" t="s">
        <v>1308</v>
      </c>
      <c r="AQ396" s="79" t="s">
        <v>1309</v>
      </c>
      <c r="AR396" s="79"/>
    </row>
    <row r="397" spans="1:44" s="78" customFormat="1" ht="15.75" customHeight="1">
      <c r="A397" s="79">
        <v>69</v>
      </c>
      <c r="B397" s="97" t="s">
        <v>1310</v>
      </c>
      <c r="C397" s="80" t="s">
        <v>1071</v>
      </c>
      <c r="D397" s="80" t="s">
        <v>1072</v>
      </c>
      <c r="E397" s="80" t="s">
        <v>1073</v>
      </c>
      <c r="F397" s="80" t="s">
        <v>1074</v>
      </c>
      <c r="G397" s="80" t="s">
        <v>1075</v>
      </c>
      <c r="H397" s="80" t="s">
        <v>1277</v>
      </c>
      <c r="I397" s="80" t="s">
        <v>131</v>
      </c>
      <c r="J397" s="80" t="s">
        <v>1311</v>
      </c>
      <c r="K397" s="79" t="s">
        <v>58</v>
      </c>
      <c r="L397" s="79">
        <v>81111500</v>
      </c>
      <c r="M397" s="19">
        <v>8000000</v>
      </c>
      <c r="N397" s="79">
        <v>6</v>
      </c>
      <c r="O397" s="19">
        <v>44533333</v>
      </c>
      <c r="P397" s="79" t="s">
        <v>60</v>
      </c>
      <c r="Q397" s="79" t="s">
        <v>60</v>
      </c>
      <c r="R397" s="79" t="s">
        <v>1196</v>
      </c>
      <c r="S397" s="79" t="s">
        <v>1197</v>
      </c>
      <c r="T397" s="98" t="s">
        <v>1225</v>
      </c>
      <c r="U397" s="16">
        <v>45490</v>
      </c>
      <c r="V397" s="65">
        <v>202411600058323</v>
      </c>
      <c r="W397" s="66" t="s">
        <v>63</v>
      </c>
      <c r="X397" s="67" t="s">
        <v>136</v>
      </c>
      <c r="Y397" s="68">
        <v>45491</v>
      </c>
      <c r="Z397" s="69" t="s">
        <v>1312</v>
      </c>
      <c r="AA397" s="68">
        <v>45491</v>
      </c>
      <c r="AB397" s="70">
        <v>44533333</v>
      </c>
      <c r="AC397" s="71">
        <f t="shared" si="30"/>
        <v>0</v>
      </c>
      <c r="AD397" s="72">
        <v>1043</v>
      </c>
      <c r="AE397" s="16">
        <v>45492</v>
      </c>
      <c r="AF397" s="99">
        <v>44533333</v>
      </c>
      <c r="AG397" s="73">
        <f t="shared" si="31"/>
        <v>0</v>
      </c>
      <c r="AH397" s="103">
        <v>3288</v>
      </c>
      <c r="AI397" s="104">
        <v>45498</v>
      </c>
      <c r="AJ397" s="21">
        <v>44533333</v>
      </c>
      <c r="AK397" s="17">
        <f t="shared" si="32"/>
        <v>0</v>
      </c>
      <c r="AL397" s="76">
        <v>0</v>
      </c>
      <c r="AM397" s="17">
        <f t="shared" si="33"/>
        <v>44533333</v>
      </c>
      <c r="AN397" s="17">
        <f t="shared" si="34"/>
        <v>0</v>
      </c>
      <c r="AO397" s="19" t="s">
        <v>440</v>
      </c>
      <c r="AP397" s="79" t="s">
        <v>1313</v>
      </c>
      <c r="AQ397" s="79" t="s">
        <v>1314</v>
      </c>
      <c r="AR397" s="79"/>
    </row>
    <row r="398" spans="1:44" s="78" customFormat="1" ht="15.75" customHeight="1">
      <c r="A398" s="79">
        <v>70</v>
      </c>
      <c r="B398" s="97" t="s">
        <v>1315</v>
      </c>
      <c r="C398" s="80" t="s">
        <v>1071</v>
      </c>
      <c r="D398" s="80" t="s">
        <v>1072</v>
      </c>
      <c r="E398" s="80" t="s">
        <v>1073</v>
      </c>
      <c r="F398" s="80" t="s">
        <v>1074</v>
      </c>
      <c r="G398" s="80" t="s">
        <v>1075</v>
      </c>
      <c r="H398" s="80" t="s">
        <v>1277</v>
      </c>
      <c r="I398" s="80" t="s">
        <v>131</v>
      </c>
      <c r="J398" s="80" t="s">
        <v>1316</v>
      </c>
      <c r="K398" s="79" t="s">
        <v>58</v>
      </c>
      <c r="L398" s="79">
        <v>81111500</v>
      </c>
      <c r="M398" s="19">
        <v>7000000</v>
      </c>
      <c r="N398" s="79">
        <v>5</v>
      </c>
      <c r="O398" s="19">
        <v>35000000</v>
      </c>
      <c r="P398" s="79" t="s">
        <v>60</v>
      </c>
      <c r="Q398" s="79" t="s">
        <v>60</v>
      </c>
      <c r="R398" s="79" t="s">
        <v>1196</v>
      </c>
      <c r="S398" s="79" t="s">
        <v>1197</v>
      </c>
      <c r="T398" s="98" t="s">
        <v>1225</v>
      </c>
      <c r="U398" s="16">
        <v>45490</v>
      </c>
      <c r="V398" s="65">
        <v>202411600058323</v>
      </c>
      <c r="W398" s="66" t="s">
        <v>63</v>
      </c>
      <c r="X398" s="67" t="s">
        <v>136</v>
      </c>
      <c r="Y398" s="68">
        <v>45491</v>
      </c>
      <c r="Z398" s="69" t="s">
        <v>1317</v>
      </c>
      <c r="AA398" s="68">
        <v>45491</v>
      </c>
      <c r="AB398" s="70">
        <v>35000000</v>
      </c>
      <c r="AC398" s="71">
        <f t="shared" si="30"/>
        <v>0</v>
      </c>
      <c r="AD398" s="72">
        <v>1050</v>
      </c>
      <c r="AE398" s="16">
        <v>45492</v>
      </c>
      <c r="AF398" s="99">
        <v>35000000</v>
      </c>
      <c r="AG398" s="73">
        <f t="shared" si="31"/>
        <v>0</v>
      </c>
      <c r="AH398" s="103"/>
      <c r="AI398" s="104"/>
      <c r="AJ398" s="21"/>
      <c r="AK398" s="17">
        <f t="shared" si="32"/>
        <v>35000000</v>
      </c>
      <c r="AL398" s="76"/>
      <c r="AM398" s="17">
        <f t="shared" si="33"/>
        <v>0</v>
      </c>
      <c r="AN398" s="17">
        <f t="shared" si="34"/>
        <v>35000000</v>
      </c>
      <c r="AO398" s="19"/>
      <c r="AP398" s="79"/>
      <c r="AQ398" s="79"/>
      <c r="AR398" s="79"/>
    </row>
    <row r="399" spans="1:44" s="78" customFormat="1" ht="15.75" customHeight="1">
      <c r="A399" s="79">
        <v>71</v>
      </c>
      <c r="B399" s="97" t="s">
        <v>1318</v>
      </c>
      <c r="C399" s="80" t="s">
        <v>1071</v>
      </c>
      <c r="D399" s="80" t="s">
        <v>1072</v>
      </c>
      <c r="E399" s="80" t="s">
        <v>1073</v>
      </c>
      <c r="F399" s="80" t="s">
        <v>1074</v>
      </c>
      <c r="G399" s="80" t="s">
        <v>1075</v>
      </c>
      <c r="H399" s="80" t="s">
        <v>1277</v>
      </c>
      <c r="I399" s="80" t="s">
        <v>131</v>
      </c>
      <c r="J399" s="80" t="s">
        <v>1319</v>
      </c>
      <c r="K399" s="79" t="s">
        <v>58</v>
      </c>
      <c r="L399" s="79">
        <v>81111500</v>
      </c>
      <c r="M399" s="19">
        <v>6545000</v>
      </c>
      <c r="N399" s="79">
        <v>6</v>
      </c>
      <c r="O399" s="19">
        <v>36433833</v>
      </c>
      <c r="P399" s="79" t="s">
        <v>60</v>
      </c>
      <c r="Q399" s="79" t="s">
        <v>60</v>
      </c>
      <c r="R399" s="79" t="s">
        <v>1196</v>
      </c>
      <c r="S399" s="79" t="s">
        <v>1197</v>
      </c>
      <c r="T399" s="98" t="s">
        <v>1225</v>
      </c>
      <c r="U399" s="16">
        <v>45490</v>
      </c>
      <c r="V399" s="65">
        <v>202411600058323</v>
      </c>
      <c r="W399" s="66" t="s">
        <v>63</v>
      </c>
      <c r="X399" s="67" t="s">
        <v>136</v>
      </c>
      <c r="Y399" s="68">
        <v>45491</v>
      </c>
      <c r="Z399" s="69" t="s">
        <v>1320</v>
      </c>
      <c r="AA399" s="68">
        <v>45491</v>
      </c>
      <c r="AB399" s="70">
        <v>36433833</v>
      </c>
      <c r="AC399" s="71">
        <f t="shared" si="30"/>
        <v>0</v>
      </c>
      <c r="AD399" s="72">
        <v>1051</v>
      </c>
      <c r="AE399" s="16">
        <v>45495</v>
      </c>
      <c r="AF399" s="99">
        <v>36433833</v>
      </c>
      <c r="AG399" s="73">
        <f t="shared" si="31"/>
        <v>0</v>
      </c>
      <c r="AH399" s="103"/>
      <c r="AI399" s="104"/>
      <c r="AJ399" s="21"/>
      <c r="AK399" s="17">
        <f t="shared" si="32"/>
        <v>36433833</v>
      </c>
      <c r="AL399" s="76"/>
      <c r="AM399" s="17">
        <f t="shared" si="33"/>
        <v>0</v>
      </c>
      <c r="AN399" s="17">
        <f t="shared" si="34"/>
        <v>36433833</v>
      </c>
      <c r="AO399" s="19"/>
      <c r="AP399" s="79"/>
      <c r="AQ399" s="79"/>
      <c r="AR399" s="79"/>
    </row>
    <row r="400" spans="1:44" s="78" customFormat="1" ht="15.75" customHeight="1">
      <c r="A400" s="79">
        <v>72</v>
      </c>
      <c r="B400" s="97" t="s">
        <v>1321</v>
      </c>
      <c r="C400" s="80" t="s">
        <v>1071</v>
      </c>
      <c r="D400" s="80" t="s">
        <v>1072</v>
      </c>
      <c r="E400" s="80" t="s">
        <v>1073</v>
      </c>
      <c r="F400" s="80" t="s">
        <v>1074</v>
      </c>
      <c r="G400" s="80" t="s">
        <v>1075</v>
      </c>
      <c r="H400" s="80" t="s">
        <v>1277</v>
      </c>
      <c r="I400" s="80" t="s">
        <v>131</v>
      </c>
      <c r="J400" s="80" t="s">
        <v>1322</v>
      </c>
      <c r="K400" s="79" t="s">
        <v>58</v>
      </c>
      <c r="L400" s="79">
        <v>81101500</v>
      </c>
      <c r="M400" s="19">
        <v>7000000</v>
      </c>
      <c r="N400" s="79">
        <v>5</v>
      </c>
      <c r="O400" s="19">
        <v>35000000</v>
      </c>
      <c r="P400" s="79" t="s">
        <v>60</v>
      </c>
      <c r="Q400" s="79" t="s">
        <v>60</v>
      </c>
      <c r="R400" s="79" t="s">
        <v>1196</v>
      </c>
      <c r="S400" s="79" t="s">
        <v>1197</v>
      </c>
      <c r="T400" s="98" t="s">
        <v>1225</v>
      </c>
      <c r="U400" s="16">
        <v>45490</v>
      </c>
      <c r="V400" s="65">
        <v>202411600058323</v>
      </c>
      <c r="W400" s="66" t="s">
        <v>63</v>
      </c>
      <c r="X400" s="67" t="s">
        <v>136</v>
      </c>
      <c r="Y400" s="68">
        <v>45491</v>
      </c>
      <c r="Z400" s="69" t="s">
        <v>1323</v>
      </c>
      <c r="AA400" s="68">
        <v>45491</v>
      </c>
      <c r="AB400" s="70">
        <v>35000000</v>
      </c>
      <c r="AC400" s="71">
        <f t="shared" si="30"/>
        <v>0</v>
      </c>
      <c r="AD400" s="72">
        <v>1054</v>
      </c>
      <c r="AE400" s="16">
        <v>45492</v>
      </c>
      <c r="AF400" s="99">
        <v>35000000</v>
      </c>
      <c r="AG400" s="73">
        <f t="shared" si="31"/>
        <v>0</v>
      </c>
      <c r="AH400" s="103"/>
      <c r="AI400" s="104"/>
      <c r="AJ400" s="21"/>
      <c r="AK400" s="17">
        <f t="shared" si="32"/>
        <v>35000000</v>
      </c>
      <c r="AL400" s="76"/>
      <c r="AM400" s="17">
        <f t="shared" si="33"/>
        <v>0</v>
      </c>
      <c r="AN400" s="17">
        <f t="shared" si="34"/>
        <v>35000000</v>
      </c>
      <c r="AO400" s="19"/>
      <c r="AP400" s="79"/>
      <c r="AQ400" s="79"/>
      <c r="AR400" s="79"/>
    </row>
    <row r="401" spans="1:44" s="78" customFormat="1" ht="15.75" customHeight="1">
      <c r="A401" s="79">
        <v>73</v>
      </c>
      <c r="B401" s="97" t="s">
        <v>1324</v>
      </c>
      <c r="C401" s="80" t="s">
        <v>1071</v>
      </c>
      <c r="D401" s="80" t="s">
        <v>1072</v>
      </c>
      <c r="E401" s="80" t="s">
        <v>1073</v>
      </c>
      <c r="F401" s="80" t="s">
        <v>1074</v>
      </c>
      <c r="G401" s="80" t="s">
        <v>1075</v>
      </c>
      <c r="H401" s="80" t="s">
        <v>1277</v>
      </c>
      <c r="I401" s="80" t="s">
        <v>131</v>
      </c>
      <c r="J401" s="80" t="s">
        <v>1325</v>
      </c>
      <c r="K401" s="79" t="s">
        <v>58</v>
      </c>
      <c r="L401" s="79">
        <v>81111800</v>
      </c>
      <c r="M401" s="19">
        <v>4637417</v>
      </c>
      <c r="N401" s="79">
        <v>6</v>
      </c>
      <c r="O401" s="19">
        <v>25814955</v>
      </c>
      <c r="P401" s="79" t="s">
        <v>60</v>
      </c>
      <c r="Q401" s="79" t="s">
        <v>60</v>
      </c>
      <c r="R401" s="79" t="s">
        <v>1196</v>
      </c>
      <c r="S401" s="79" t="s">
        <v>1197</v>
      </c>
      <c r="T401" s="98" t="s">
        <v>1225</v>
      </c>
      <c r="U401" s="16">
        <v>45504</v>
      </c>
      <c r="V401" s="65">
        <v>202417000062863</v>
      </c>
      <c r="W401" s="66" t="s">
        <v>63</v>
      </c>
      <c r="X401" s="67" t="s">
        <v>136</v>
      </c>
      <c r="Y401" s="68">
        <v>45504</v>
      </c>
      <c r="Z401" s="69" t="s">
        <v>1326</v>
      </c>
      <c r="AA401" s="68">
        <v>45504</v>
      </c>
      <c r="AB401" s="70">
        <v>25814955</v>
      </c>
      <c r="AC401" s="71">
        <f t="shared" si="30"/>
        <v>0</v>
      </c>
      <c r="AD401" s="72"/>
      <c r="AE401" s="16"/>
      <c r="AF401" s="99"/>
      <c r="AG401" s="73">
        <f t="shared" si="31"/>
        <v>25814955</v>
      </c>
      <c r="AH401" s="103"/>
      <c r="AI401" s="104"/>
      <c r="AJ401" s="21"/>
      <c r="AK401" s="17">
        <f t="shared" si="32"/>
        <v>0</v>
      </c>
      <c r="AL401" s="76"/>
      <c r="AM401" s="17">
        <f t="shared" si="33"/>
        <v>0</v>
      </c>
      <c r="AN401" s="17">
        <f t="shared" si="34"/>
        <v>25814955</v>
      </c>
      <c r="AO401" s="19"/>
      <c r="AP401" s="79"/>
      <c r="AQ401" s="79"/>
      <c r="AR401" s="79"/>
    </row>
    <row r="402" spans="1:44" s="78" customFormat="1" ht="15.75" customHeight="1">
      <c r="A402" s="79">
        <v>74</v>
      </c>
      <c r="B402" s="97" t="s">
        <v>1327</v>
      </c>
      <c r="C402" s="80" t="s">
        <v>1071</v>
      </c>
      <c r="D402" s="80" t="s">
        <v>1072</v>
      </c>
      <c r="E402" s="80" t="s">
        <v>1073</v>
      </c>
      <c r="F402" s="80" t="s">
        <v>1074</v>
      </c>
      <c r="G402" s="80" t="s">
        <v>1075</v>
      </c>
      <c r="H402" s="80" t="s">
        <v>1277</v>
      </c>
      <c r="I402" s="80" t="s">
        <v>131</v>
      </c>
      <c r="J402" s="80" t="s">
        <v>1328</v>
      </c>
      <c r="K402" s="79" t="s">
        <v>58</v>
      </c>
      <c r="L402" s="79">
        <v>80161500</v>
      </c>
      <c r="M402" s="19">
        <v>6500000</v>
      </c>
      <c r="N402" s="79">
        <v>5</v>
      </c>
      <c r="O402" s="19">
        <v>32500000</v>
      </c>
      <c r="P402" s="79" t="s">
        <v>60</v>
      </c>
      <c r="Q402" s="79" t="s">
        <v>60</v>
      </c>
      <c r="R402" s="79" t="s">
        <v>1196</v>
      </c>
      <c r="S402" s="79" t="s">
        <v>1197</v>
      </c>
      <c r="T402" s="98" t="s">
        <v>1225</v>
      </c>
      <c r="U402" s="16">
        <v>45490</v>
      </c>
      <c r="V402" s="65">
        <v>202411600058323</v>
      </c>
      <c r="W402" s="66" t="s">
        <v>63</v>
      </c>
      <c r="X402" s="67" t="s">
        <v>136</v>
      </c>
      <c r="Y402" s="68">
        <v>45491</v>
      </c>
      <c r="Z402" s="69" t="s">
        <v>1329</v>
      </c>
      <c r="AA402" s="68">
        <v>45491</v>
      </c>
      <c r="AB402" s="70">
        <v>32500000</v>
      </c>
      <c r="AC402" s="71">
        <f t="shared" si="30"/>
        <v>0</v>
      </c>
      <c r="AD402" s="72">
        <v>1057</v>
      </c>
      <c r="AE402" s="16">
        <v>45495</v>
      </c>
      <c r="AF402" s="99">
        <v>32500000</v>
      </c>
      <c r="AG402" s="73">
        <f t="shared" si="31"/>
        <v>0</v>
      </c>
      <c r="AH402" s="103">
        <v>3300</v>
      </c>
      <c r="AI402" s="104">
        <v>45498</v>
      </c>
      <c r="AJ402" s="21">
        <v>32500000</v>
      </c>
      <c r="AK402" s="17">
        <f t="shared" si="32"/>
        <v>0</v>
      </c>
      <c r="AL402" s="76">
        <v>0</v>
      </c>
      <c r="AM402" s="17">
        <f t="shared" si="33"/>
        <v>32500000</v>
      </c>
      <c r="AN402" s="17">
        <f t="shared" si="34"/>
        <v>0</v>
      </c>
      <c r="AO402" s="19" t="s">
        <v>440</v>
      </c>
      <c r="AP402" s="79" t="s">
        <v>1330</v>
      </c>
      <c r="AQ402" s="79" t="s">
        <v>1331</v>
      </c>
      <c r="AR402" s="79"/>
    </row>
    <row r="403" spans="1:44" s="78" customFormat="1" ht="15.75" customHeight="1">
      <c r="A403" s="79">
        <v>75</v>
      </c>
      <c r="B403" s="97" t="s">
        <v>1332</v>
      </c>
      <c r="C403" s="80" t="s">
        <v>1071</v>
      </c>
      <c r="D403" s="80" t="s">
        <v>1072</v>
      </c>
      <c r="E403" s="80" t="s">
        <v>1073</v>
      </c>
      <c r="F403" s="80" t="s">
        <v>1074</v>
      </c>
      <c r="G403" s="80" t="s">
        <v>1075</v>
      </c>
      <c r="H403" s="80" t="s">
        <v>1277</v>
      </c>
      <c r="I403" s="80" t="s">
        <v>131</v>
      </c>
      <c r="J403" s="80" t="s">
        <v>1333</v>
      </c>
      <c r="K403" s="79" t="s">
        <v>58</v>
      </c>
      <c r="L403" s="79">
        <v>80121704</v>
      </c>
      <c r="M403" s="19">
        <v>6000000</v>
      </c>
      <c r="N403" s="79">
        <v>5</v>
      </c>
      <c r="O403" s="19">
        <v>30000000</v>
      </c>
      <c r="P403" s="79" t="s">
        <v>60</v>
      </c>
      <c r="Q403" s="79" t="s">
        <v>60</v>
      </c>
      <c r="R403" s="79" t="s">
        <v>1196</v>
      </c>
      <c r="S403" s="79" t="s">
        <v>1197</v>
      </c>
      <c r="T403" s="98" t="s">
        <v>1225</v>
      </c>
      <c r="U403" s="16">
        <v>45490</v>
      </c>
      <c r="V403" s="65">
        <v>202411600058323</v>
      </c>
      <c r="W403" s="66" t="s">
        <v>63</v>
      </c>
      <c r="X403" s="67" t="s">
        <v>136</v>
      </c>
      <c r="Y403" s="68">
        <v>45491</v>
      </c>
      <c r="Z403" s="69" t="s">
        <v>1334</v>
      </c>
      <c r="AA403" s="68">
        <v>45491</v>
      </c>
      <c r="AB403" s="70">
        <v>30000000</v>
      </c>
      <c r="AC403" s="71">
        <f t="shared" si="30"/>
        <v>0</v>
      </c>
      <c r="AD403" s="72">
        <v>1058</v>
      </c>
      <c r="AE403" s="16">
        <v>45495</v>
      </c>
      <c r="AF403" s="99">
        <v>30000000</v>
      </c>
      <c r="AG403" s="73">
        <f t="shared" si="31"/>
        <v>0</v>
      </c>
      <c r="AH403" s="103">
        <v>3297</v>
      </c>
      <c r="AI403" s="104">
        <v>45498</v>
      </c>
      <c r="AJ403" s="21">
        <v>30000000</v>
      </c>
      <c r="AK403" s="17">
        <f t="shared" si="32"/>
        <v>0</v>
      </c>
      <c r="AL403" s="76">
        <v>0</v>
      </c>
      <c r="AM403" s="17">
        <f t="shared" si="33"/>
        <v>30000000</v>
      </c>
      <c r="AN403" s="17">
        <f t="shared" si="34"/>
        <v>0</v>
      </c>
      <c r="AO403" s="19" t="s">
        <v>440</v>
      </c>
      <c r="AP403" s="79" t="s">
        <v>1335</v>
      </c>
      <c r="AQ403" s="79" t="s">
        <v>1336</v>
      </c>
      <c r="AR403" s="79"/>
    </row>
    <row r="404" spans="1:44" s="78" customFormat="1" ht="15.75" customHeight="1">
      <c r="A404" s="79">
        <v>76</v>
      </c>
      <c r="B404" s="97" t="s">
        <v>1337</v>
      </c>
      <c r="C404" s="80" t="s">
        <v>1071</v>
      </c>
      <c r="D404" s="80" t="s">
        <v>1072</v>
      </c>
      <c r="E404" s="80" t="s">
        <v>1073</v>
      </c>
      <c r="F404" s="80" t="s">
        <v>1074</v>
      </c>
      <c r="G404" s="80" t="s">
        <v>1075</v>
      </c>
      <c r="H404" s="80" t="s">
        <v>1277</v>
      </c>
      <c r="I404" s="80" t="s">
        <v>131</v>
      </c>
      <c r="J404" s="80" t="s">
        <v>1338</v>
      </c>
      <c r="K404" s="79" t="s">
        <v>58</v>
      </c>
      <c r="L404" s="79">
        <v>81111500</v>
      </c>
      <c r="M404" s="19">
        <v>7000000</v>
      </c>
      <c r="N404" s="79">
        <v>6</v>
      </c>
      <c r="O404" s="19">
        <v>38966667</v>
      </c>
      <c r="P404" s="79" t="s">
        <v>60</v>
      </c>
      <c r="Q404" s="79" t="s">
        <v>60</v>
      </c>
      <c r="R404" s="79" t="s">
        <v>1196</v>
      </c>
      <c r="S404" s="79" t="s">
        <v>1197</v>
      </c>
      <c r="T404" s="98" t="s">
        <v>1225</v>
      </c>
      <c r="U404" s="16">
        <v>45490</v>
      </c>
      <c r="V404" s="65">
        <v>202411600058323</v>
      </c>
      <c r="W404" s="66" t="s">
        <v>63</v>
      </c>
      <c r="X404" s="67" t="s">
        <v>136</v>
      </c>
      <c r="Y404" s="68">
        <v>45491</v>
      </c>
      <c r="Z404" s="69" t="s">
        <v>1339</v>
      </c>
      <c r="AA404" s="68">
        <v>45491</v>
      </c>
      <c r="AB404" s="70">
        <v>38966667</v>
      </c>
      <c r="AC404" s="71">
        <f t="shared" si="30"/>
        <v>0</v>
      </c>
      <c r="AD404" s="72">
        <v>1059</v>
      </c>
      <c r="AE404" s="16">
        <v>45495</v>
      </c>
      <c r="AF404" s="99">
        <v>38966667</v>
      </c>
      <c r="AG404" s="73">
        <f t="shared" si="31"/>
        <v>0</v>
      </c>
      <c r="AH404" s="103">
        <v>3283</v>
      </c>
      <c r="AI404" s="104">
        <v>45497</v>
      </c>
      <c r="AJ404" s="21">
        <v>38966667</v>
      </c>
      <c r="AK404" s="17">
        <f t="shared" si="32"/>
        <v>0</v>
      </c>
      <c r="AL404" s="76">
        <v>0</v>
      </c>
      <c r="AM404" s="17">
        <f t="shared" si="33"/>
        <v>38966667</v>
      </c>
      <c r="AN404" s="17">
        <f t="shared" si="34"/>
        <v>0</v>
      </c>
      <c r="AO404" s="19" t="s">
        <v>440</v>
      </c>
      <c r="AP404" s="79" t="s">
        <v>1340</v>
      </c>
      <c r="AQ404" s="79" t="s">
        <v>1341</v>
      </c>
      <c r="AR404" s="79"/>
    </row>
    <row r="405" spans="1:44" s="78" customFormat="1" ht="15.75" customHeight="1">
      <c r="A405" s="79">
        <v>77</v>
      </c>
      <c r="B405" s="97" t="s">
        <v>1342</v>
      </c>
      <c r="C405" s="80" t="s">
        <v>1071</v>
      </c>
      <c r="D405" s="80" t="s">
        <v>1072</v>
      </c>
      <c r="E405" s="80" t="s">
        <v>1073</v>
      </c>
      <c r="F405" s="80" t="s">
        <v>1074</v>
      </c>
      <c r="G405" s="80" t="s">
        <v>1075</v>
      </c>
      <c r="H405" s="80" t="s">
        <v>1277</v>
      </c>
      <c r="I405" s="80" t="s">
        <v>131</v>
      </c>
      <c r="J405" s="80" t="s">
        <v>1343</v>
      </c>
      <c r="K405" s="79" t="s">
        <v>58</v>
      </c>
      <c r="L405" s="79">
        <v>81111500</v>
      </c>
      <c r="M405" s="19">
        <v>4000000</v>
      </c>
      <c r="N405" s="79">
        <v>5</v>
      </c>
      <c r="O405" s="19">
        <v>20000000</v>
      </c>
      <c r="P405" s="79" t="s">
        <v>60</v>
      </c>
      <c r="Q405" s="79" t="s">
        <v>60</v>
      </c>
      <c r="R405" s="79" t="s">
        <v>1196</v>
      </c>
      <c r="S405" s="79" t="s">
        <v>1197</v>
      </c>
      <c r="T405" s="98" t="s">
        <v>1225</v>
      </c>
      <c r="U405" s="16">
        <v>45504</v>
      </c>
      <c r="V405" s="65">
        <v>202417000062863</v>
      </c>
      <c r="W405" s="66" t="s">
        <v>63</v>
      </c>
      <c r="X405" s="67" t="s">
        <v>136</v>
      </c>
      <c r="Y405" s="68">
        <v>45504</v>
      </c>
      <c r="Z405" s="69" t="s">
        <v>1344</v>
      </c>
      <c r="AA405" s="68">
        <v>45504</v>
      </c>
      <c r="AB405" s="70">
        <v>20000000</v>
      </c>
      <c r="AC405" s="71">
        <f t="shared" si="30"/>
        <v>0</v>
      </c>
      <c r="AD405" s="72" t="s">
        <v>1345</v>
      </c>
      <c r="AE405" s="16">
        <v>45504</v>
      </c>
      <c r="AF405" s="99">
        <v>40000000</v>
      </c>
      <c r="AG405" s="73">
        <f t="shared" si="31"/>
        <v>-20000000</v>
      </c>
      <c r="AH405" s="103"/>
      <c r="AI405" s="104"/>
      <c r="AJ405" s="21"/>
      <c r="AK405" s="17">
        <f t="shared" si="32"/>
        <v>40000000</v>
      </c>
      <c r="AL405" s="76"/>
      <c r="AM405" s="17">
        <f t="shared" si="33"/>
        <v>0</v>
      </c>
      <c r="AN405" s="17">
        <f t="shared" si="34"/>
        <v>20000000</v>
      </c>
      <c r="AO405" s="19"/>
      <c r="AP405" s="79"/>
      <c r="AQ405" s="79"/>
      <c r="AR405" s="79" t="s">
        <v>1346</v>
      </c>
    </row>
    <row r="406" spans="1:44" s="78" customFormat="1" ht="15.75" customHeight="1">
      <c r="A406" s="79">
        <v>78</v>
      </c>
      <c r="B406" s="97" t="s">
        <v>1347</v>
      </c>
      <c r="C406" s="80" t="s">
        <v>1071</v>
      </c>
      <c r="D406" s="80" t="s">
        <v>1072</v>
      </c>
      <c r="E406" s="80" t="s">
        <v>1073</v>
      </c>
      <c r="F406" s="80" t="s">
        <v>1074</v>
      </c>
      <c r="G406" s="80" t="s">
        <v>1075</v>
      </c>
      <c r="H406" s="80" t="s">
        <v>453</v>
      </c>
      <c r="I406" s="80" t="s">
        <v>131</v>
      </c>
      <c r="J406" s="80" t="s">
        <v>1348</v>
      </c>
      <c r="K406" s="79" t="s">
        <v>58</v>
      </c>
      <c r="L406" s="79">
        <v>93151501</v>
      </c>
      <c r="M406" s="19">
        <v>7200000</v>
      </c>
      <c r="N406" s="79">
        <v>6</v>
      </c>
      <c r="O406" s="19">
        <v>40080000</v>
      </c>
      <c r="P406" s="79" t="s">
        <v>60</v>
      </c>
      <c r="Q406" s="79" t="s">
        <v>60</v>
      </c>
      <c r="R406" s="79" t="s">
        <v>1077</v>
      </c>
      <c r="S406" s="79" t="s">
        <v>1078</v>
      </c>
      <c r="T406" s="98" t="s">
        <v>1349</v>
      </c>
      <c r="U406" s="16">
        <v>45504</v>
      </c>
      <c r="V406" s="65">
        <v>202417000063243</v>
      </c>
      <c r="W406" s="66" t="s">
        <v>63</v>
      </c>
      <c r="X406" s="67" t="s">
        <v>136</v>
      </c>
      <c r="Y406" s="68">
        <v>45504</v>
      </c>
      <c r="Z406" s="69" t="s">
        <v>1350</v>
      </c>
      <c r="AA406" s="68">
        <v>45504</v>
      </c>
      <c r="AB406" s="70">
        <v>40080000</v>
      </c>
      <c r="AC406" s="71">
        <f t="shared" si="30"/>
        <v>0</v>
      </c>
      <c r="AD406" s="72">
        <v>1368</v>
      </c>
      <c r="AE406" s="16">
        <v>45504</v>
      </c>
      <c r="AF406" s="99">
        <v>40080000</v>
      </c>
      <c r="AG406" s="73">
        <f t="shared" si="31"/>
        <v>0</v>
      </c>
      <c r="AH406" s="103"/>
      <c r="AI406" s="104"/>
      <c r="AJ406" s="21"/>
      <c r="AK406" s="17">
        <f t="shared" si="32"/>
        <v>40080000</v>
      </c>
      <c r="AL406" s="76"/>
      <c r="AM406" s="17">
        <f t="shared" si="33"/>
        <v>0</v>
      </c>
      <c r="AN406" s="17">
        <f t="shared" si="34"/>
        <v>40080000</v>
      </c>
      <c r="AO406" s="19"/>
      <c r="AP406" s="79"/>
      <c r="AQ406" s="79"/>
      <c r="AR406" s="79"/>
    </row>
    <row r="407" spans="1:44" s="78" customFormat="1" ht="15.75" customHeight="1">
      <c r="A407" s="79">
        <v>79</v>
      </c>
      <c r="B407" s="97" t="s">
        <v>1351</v>
      </c>
      <c r="C407" s="80" t="s">
        <v>1071</v>
      </c>
      <c r="D407" s="80" t="s">
        <v>1072</v>
      </c>
      <c r="E407" s="80" t="s">
        <v>1073</v>
      </c>
      <c r="F407" s="80" t="s">
        <v>1074</v>
      </c>
      <c r="G407" s="80" t="s">
        <v>1075</v>
      </c>
      <c r="H407" s="80" t="s">
        <v>453</v>
      </c>
      <c r="I407" s="80" t="s">
        <v>131</v>
      </c>
      <c r="J407" s="80" t="s">
        <v>1352</v>
      </c>
      <c r="K407" s="79" t="s">
        <v>58</v>
      </c>
      <c r="L407" s="79">
        <v>93151501</v>
      </c>
      <c r="M407" s="19">
        <v>7200000</v>
      </c>
      <c r="N407" s="79">
        <v>6</v>
      </c>
      <c r="O407" s="19">
        <v>40080000</v>
      </c>
      <c r="P407" s="79" t="s">
        <v>60</v>
      </c>
      <c r="Q407" s="79" t="s">
        <v>60</v>
      </c>
      <c r="R407" s="79" t="s">
        <v>1077</v>
      </c>
      <c r="S407" s="79" t="s">
        <v>1078</v>
      </c>
      <c r="T407" s="98" t="s">
        <v>1349</v>
      </c>
      <c r="U407" s="16">
        <v>45504</v>
      </c>
      <c r="V407" s="65">
        <v>202417000063243</v>
      </c>
      <c r="W407" s="66" t="s">
        <v>63</v>
      </c>
      <c r="X407" s="67" t="s">
        <v>136</v>
      </c>
      <c r="Y407" s="68">
        <v>45504</v>
      </c>
      <c r="Z407" s="69" t="s">
        <v>1353</v>
      </c>
      <c r="AA407" s="68">
        <v>45504</v>
      </c>
      <c r="AB407" s="70">
        <v>40080000</v>
      </c>
      <c r="AC407" s="71">
        <f t="shared" si="30"/>
        <v>0</v>
      </c>
      <c r="AD407" s="72">
        <v>1370</v>
      </c>
      <c r="AE407" s="16">
        <v>45504</v>
      </c>
      <c r="AF407" s="99">
        <v>40080000</v>
      </c>
      <c r="AG407" s="73">
        <f t="shared" si="31"/>
        <v>0</v>
      </c>
      <c r="AH407" s="103"/>
      <c r="AI407" s="104"/>
      <c r="AJ407" s="21"/>
      <c r="AK407" s="17">
        <f t="shared" si="32"/>
        <v>40080000</v>
      </c>
      <c r="AL407" s="76"/>
      <c r="AM407" s="17">
        <f t="shared" si="33"/>
        <v>0</v>
      </c>
      <c r="AN407" s="17">
        <f t="shared" si="34"/>
        <v>40080000</v>
      </c>
      <c r="AO407" s="19"/>
      <c r="AP407" s="79"/>
      <c r="AQ407" s="79"/>
      <c r="AR407" s="79"/>
    </row>
    <row r="408" spans="1:44" s="78" customFormat="1" ht="15.75" customHeight="1">
      <c r="A408" s="79">
        <v>80</v>
      </c>
      <c r="B408" s="97" t="s">
        <v>1354</v>
      </c>
      <c r="C408" s="80" t="s">
        <v>1071</v>
      </c>
      <c r="D408" s="80" t="s">
        <v>1072</v>
      </c>
      <c r="E408" s="80" t="s">
        <v>1073</v>
      </c>
      <c r="F408" s="80" t="s">
        <v>1074</v>
      </c>
      <c r="G408" s="80" t="s">
        <v>1075</v>
      </c>
      <c r="H408" s="80" t="s">
        <v>453</v>
      </c>
      <c r="I408" s="80" t="s">
        <v>131</v>
      </c>
      <c r="J408" s="80" t="s">
        <v>1355</v>
      </c>
      <c r="K408" s="79" t="s">
        <v>58</v>
      </c>
      <c r="L408" s="79">
        <v>93151501</v>
      </c>
      <c r="M408" s="19">
        <v>7200000</v>
      </c>
      <c r="N408" s="79">
        <v>6</v>
      </c>
      <c r="O408" s="19">
        <v>40080000</v>
      </c>
      <c r="P408" s="79" t="s">
        <v>60</v>
      </c>
      <c r="Q408" s="79" t="s">
        <v>60</v>
      </c>
      <c r="R408" s="79" t="s">
        <v>1077</v>
      </c>
      <c r="S408" s="79" t="s">
        <v>1078</v>
      </c>
      <c r="T408" s="98" t="s">
        <v>1349</v>
      </c>
      <c r="U408" s="16">
        <v>45504</v>
      </c>
      <c r="V408" s="65">
        <v>202417000063243</v>
      </c>
      <c r="W408" s="66" t="s">
        <v>63</v>
      </c>
      <c r="X408" s="67" t="s">
        <v>136</v>
      </c>
      <c r="Y408" s="68">
        <v>45504</v>
      </c>
      <c r="Z408" s="69" t="s">
        <v>1356</v>
      </c>
      <c r="AA408" s="68">
        <v>45504</v>
      </c>
      <c r="AB408" s="70">
        <v>40080000</v>
      </c>
      <c r="AC408" s="71">
        <f t="shared" si="30"/>
        <v>0</v>
      </c>
      <c r="AD408" s="72">
        <v>1367</v>
      </c>
      <c r="AE408" s="16">
        <v>45504</v>
      </c>
      <c r="AF408" s="99">
        <v>40080000</v>
      </c>
      <c r="AG408" s="73">
        <f t="shared" si="31"/>
        <v>0</v>
      </c>
      <c r="AH408" s="103"/>
      <c r="AI408" s="104"/>
      <c r="AJ408" s="21"/>
      <c r="AK408" s="17">
        <f t="shared" si="32"/>
        <v>40080000</v>
      </c>
      <c r="AL408" s="76"/>
      <c r="AM408" s="17">
        <f t="shared" si="33"/>
        <v>0</v>
      </c>
      <c r="AN408" s="17">
        <f t="shared" si="34"/>
        <v>40080000</v>
      </c>
      <c r="AO408" s="19"/>
      <c r="AP408" s="79"/>
      <c r="AQ408" s="79"/>
      <c r="AR408" s="79"/>
    </row>
    <row r="409" spans="1:44" s="78" customFormat="1" ht="15.75" customHeight="1">
      <c r="A409" s="79">
        <v>81</v>
      </c>
      <c r="B409" s="97" t="s">
        <v>1357</v>
      </c>
      <c r="C409" s="80" t="s">
        <v>1071</v>
      </c>
      <c r="D409" s="80" t="s">
        <v>1072</v>
      </c>
      <c r="E409" s="80" t="s">
        <v>1073</v>
      </c>
      <c r="F409" s="80" t="s">
        <v>1074</v>
      </c>
      <c r="G409" s="80" t="s">
        <v>1075</v>
      </c>
      <c r="H409" s="80" t="s">
        <v>201</v>
      </c>
      <c r="I409" s="80" t="s">
        <v>131</v>
      </c>
      <c r="J409" s="80" t="s">
        <v>1358</v>
      </c>
      <c r="K409" s="79" t="s">
        <v>58</v>
      </c>
      <c r="L409" s="79">
        <v>84111603</v>
      </c>
      <c r="M409" s="19">
        <v>7350000</v>
      </c>
      <c r="N409" s="79">
        <v>6</v>
      </c>
      <c r="O409" s="19">
        <v>40915000</v>
      </c>
      <c r="P409" s="79" t="s">
        <v>60</v>
      </c>
      <c r="Q409" s="79" t="s">
        <v>60</v>
      </c>
      <c r="R409" s="79" t="s">
        <v>1077</v>
      </c>
      <c r="S409" s="79" t="s">
        <v>1078</v>
      </c>
      <c r="T409" s="98" t="s">
        <v>1359</v>
      </c>
      <c r="U409" s="16">
        <v>45499</v>
      </c>
      <c r="V409" s="65">
        <v>202417000062323</v>
      </c>
      <c r="W409" s="66" t="s">
        <v>63</v>
      </c>
      <c r="X409" s="67" t="s">
        <v>136</v>
      </c>
      <c r="Y409" s="68">
        <v>45503</v>
      </c>
      <c r="Z409" s="69" t="s">
        <v>1360</v>
      </c>
      <c r="AA409" s="68">
        <v>45503</v>
      </c>
      <c r="AB409" s="70">
        <v>40915000</v>
      </c>
      <c r="AC409" s="71">
        <f t="shared" si="30"/>
        <v>0</v>
      </c>
      <c r="AD409" s="72">
        <v>1353</v>
      </c>
      <c r="AE409" s="16">
        <v>45504</v>
      </c>
      <c r="AF409" s="99">
        <v>40915000</v>
      </c>
      <c r="AG409" s="73">
        <f t="shared" si="31"/>
        <v>0</v>
      </c>
      <c r="AH409" s="103"/>
      <c r="AI409" s="104"/>
      <c r="AJ409" s="21"/>
      <c r="AK409" s="17">
        <f t="shared" si="32"/>
        <v>40915000</v>
      </c>
      <c r="AL409" s="76"/>
      <c r="AM409" s="17">
        <f t="shared" si="33"/>
        <v>0</v>
      </c>
      <c r="AN409" s="17">
        <f t="shared" si="34"/>
        <v>40915000</v>
      </c>
      <c r="AO409" s="19"/>
      <c r="AP409" s="79"/>
      <c r="AQ409" s="79"/>
      <c r="AR409" s="79"/>
    </row>
    <row r="410" spans="1:44" s="78" customFormat="1" ht="15.75" customHeight="1">
      <c r="A410" s="79">
        <v>82</v>
      </c>
      <c r="B410" s="97" t="s">
        <v>1361</v>
      </c>
      <c r="C410" s="80" t="s">
        <v>1071</v>
      </c>
      <c r="D410" s="80" t="s">
        <v>1072</v>
      </c>
      <c r="E410" s="80" t="s">
        <v>1073</v>
      </c>
      <c r="F410" s="80" t="s">
        <v>1074</v>
      </c>
      <c r="G410" s="80" t="s">
        <v>1075</v>
      </c>
      <c r="H410" s="80" t="s">
        <v>201</v>
      </c>
      <c r="I410" s="80" t="s">
        <v>131</v>
      </c>
      <c r="J410" s="80" t="s">
        <v>1362</v>
      </c>
      <c r="K410" s="79" t="s">
        <v>58</v>
      </c>
      <c r="L410" s="79">
        <v>84111603</v>
      </c>
      <c r="M410" s="19">
        <v>7350000</v>
      </c>
      <c r="N410" s="79">
        <v>6</v>
      </c>
      <c r="O410" s="19">
        <v>40915000</v>
      </c>
      <c r="P410" s="79" t="s">
        <v>60</v>
      </c>
      <c r="Q410" s="79" t="s">
        <v>60</v>
      </c>
      <c r="R410" s="79" t="s">
        <v>1077</v>
      </c>
      <c r="S410" s="79" t="s">
        <v>1078</v>
      </c>
      <c r="T410" s="98" t="s">
        <v>1359</v>
      </c>
      <c r="U410" s="16">
        <v>45499</v>
      </c>
      <c r="V410" s="65">
        <v>202417000062323</v>
      </c>
      <c r="W410" s="66" t="s">
        <v>63</v>
      </c>
      <c r="X410" s="67" t="s">
        <v>136</v>
      </c>
      <c r="Y410" s="68">
        <v>45503</v>
      </c>
      <c r="Z410" s="69" t="s">
        <v>1363</v>
      </c>
      <c r="AA410" s="68">
        <v>45503</v>
      </c>
      <c r="AB410" s="70">
        <v>40915000</v>
      </c>
      <c r="AC410" s="71">
        <f t="shared" si="30"/>
        <v>0</v>
      </c>
      <c r="AD410" s="72">
        <v>1355</v>
      </c>
      <c r="AE410" s="16">
        <v>45504</v>
      </c>
      <c r="AF410" s="99">
        <v>40915000</v>
      </c>
      <c r="AG410" s="73">
        <f t="shared" si="31"/>
        <v>0</v>
      </c>
      <c r="AH410" s="103"/>
      <c r="AI410" s="104"/>
      <c r="AJ410" s="21"/>
      <c r="AK410" s="17">
        <f t="shared" si="32"/>
        <v>40915000</v>
      </c>
      <c r="AL410" s="76"/>
      <c r="AM410" s="17">
        <f t="shared" si="33"/>
        <v>0</v>
      </c>
      <c r="AN410" s="17">
        <f t="shared" si="34"/>
        <v>40915000</v>
      </c>
      <c r="AO410" s="19"/>
      <c r="AP410" s="79"/>
      <c r="AQ410" s="79"/>
      <c r="AR410" s="79"/>
    </row>
    <row r="411" spans="1:44" s="78" customFormat="1" ht="15.75" customHeight="1">
      <c r="A411" s="79">
        <v>83</v>
      </c>
      <c r="B411" s="97" t="s">
        <v>1364</v>
      </c>
      <c r="C411" s="80" t="s">
        <v>1071</v>
      </c>
      <c r="D411" s="80" t="s">
        <v>1072</v>
      </c>
      <c r="E411" s="80" t="s">
        <v>1073</v>
      </c>
      <c r="F411" s="80" t="s">
        <v>1074</v>
      </c>
      <c r="G411" s="80" t="s">
        <v>1075</v>
      </c>
      <c r="H411" s="80" t="s">
        <v>201</v>
      </c>
      <c r="I411" s="80" t="s">
        <v>131</v>
      </c>
      <c r="J411" s="80" t="s">
        <v>1365</v>
      </c>
      <c r="K411" s="79" t="s">
        <v>58</v>
      </c>
      <c r="L411" s="79">
        <v>84111603</v>
      </c>
      <c r="M411" s="19">
        <v>7350000</v>
      </c>
      <c r="N411" s="79">
        <v>6</v>
      </c>
      <c r="O411" s="19">
        <v>40915000</v>
      </c>
      <c r="P411" s="79" t="s">
        <v>60</v>
      </c>
      <c r="Q411" s="79" t="s">
        <v>60</v>
      </c>
      <c r="R411" s="79" t="s">
        <v>1077</v>
      </c>
      <c r="S411" s="79" t="s">
        <v>1078</v>
      </c>
      <c r="T411" s="98" t="s">
        <v>1359</v>
      </c>
      <c r="U411" s="16">
        <v>45499</v>
      </c>
      <c r="V411" s="65">
        <v>202417000062323</v>
      </c>
      <c r="W411" s="66" t="s">
        <v>63</v>
      </c>
      <c r="X411" s="67" t="s">
        <v>136</v>
      </c>
      <c r="Y411" s="68">
        <v>45503</v>
      </c>
      <c r="Z411" s="69" t="s">
        <v>1366</v>
      </c>
      <c r="AA411" s="68">
        <v>45503</v>
      </c>
      <c r="AB411" s="70">
        <v>40915000</v>
      </c>
      <c r="AC411" s="71">
        <f t="shared" si="30"/>
        <v>0</v>
      </c>
      <c r="AD411" s="72">
        <v>1357</v>
      </c>
      <c r="AE411" s="16">
        <v>45504</v>
      </c>
      <c r="AF411" s="99">
        <v>40915000</v>
      </c>
      <c r="AG411" s="73">
        <f t="shared" si="31"/>
        <v>0</v>
      </c>
      <c r="AH411" s="103"/>
      <c r="AI411" s="104"/>
      <c r="AJ411" s="21"/>
      <c r="AK411" s="17">
        <f t="shared" si="32"/>
        <v>40915000</v>
      </c>
      <c r="AL411" s="76"/>
      <c r="AM411" s="17">
        <f t="shared" si="33"/>
        <v>0</v>
      </c>
      <c r="AN411" s="17">
        <f t="shared" si="34"/>
        <v>40915000</v>
      </c>
      <c r="AO411" s="19"/>
      <c r="AP411" s="79"/>
      <c r="AQ411" s="79"/>
      <c r="AR411" s="79"/>
    </row>
    <row r="412" spans="1:44" s="78" customFormat="1" ht="15.75" customHeight="1">
      <c r="A412" s="79">
        <v>84</v>
      </c>
      <c r="B412" s="97" t="s">
        <v>1367</v>
      </c>
      <c r="C412" s="80" t="s">
        <v>1071</v>
      </c>
      <c r="D412" s="80" t="s">
        <v>1072</v>
      </c>
      <c r="E412" s="80" t="s">
        <v>1073</v>
      </c>
      <c r="F412" s="80" t="s">
        <v>1074</v>
      </c>
      <c r="G412" s="80" t="s">
        <v>1075</v>
      </c>
      <c r="H412" s="80" t="s">
        <v>201</v>
      </c>
      <c r="I412" s="80" t="s">
        <v>131</v>
      </c>
      <c r="J412" s="80" t="s">
        <v>1368</v>
      </c>
      <c r="K412" s="79" t="s">
        <v>58</v>
      </c>
      <c r="L412" s="79">
        <v>84111603</v>
      </c>
      <c r="M412" s="19">
        <v>7350000</v>
      </c>
      <c r="N412" s="79">
        <v>6</v>
      </c>
      <c r="O412" s="19">
        <v>40915000</v>
      </c>
      <c r="P412" s="79" t="s">
        <v>60</v>
      </c>
      <c r="Q412" s="79" t="s">
        <v>60</v>
      </c>
      <c r="R412" s="79" t="s">
        <v>1077</v>
      </c>
      <c r="S412" s="79" t="s">
        <v>1078</v>
      </c>
      <c r="T412" s="98" t="s">
        <v>1359</v>
      </c>
      <c r="U412" s="16">
        <v>45499</v>
      </c>
      <c r="V412" s="65">
        <v>202417000062323</v>
      </c>
      <c r="W412" s="66" t="s">
        <v>63</v>
      </c>
      <c r="X412" s="67" t="s">
        <v>136</v>
      </c>
      <c r="Y412" s="68">
        <v>45503</v>
      </c>
      <c r="Z412" s="69" t="s">
        <v>1369</v>
      </c>
      <c r="AA412" s="68">
        <v>45503</v>
      </c>
      <c r="AB412" s="70">
        <v>40915000</v>
      </c>
      <c r="AC412" s="71">
        <f t="shared" si="30"/>
        <v>0</v>
      </c>
      <c r="AD412" s="72">
        <v>1358</v>
      </c>
      <c r="AE412" s="16">
        <v>45504</v>
      </c>
      <c r="AF412" s="99">
        <v>40915000</v>
      </c>
      <c r="AG412" s="73">
        <f t="shared" si="31"/>
        <v>0</v>
      </c>
      <c r="AH412" s="103"/>
      <c r="AI412" s="104"/>
      <c r="AJ412" s="21"/>
      <c r="AK412" s="17">
        <f t="shared" si="32"/>
        <v>40915000</v>
      </c>
      <c r="AL412" s="76"/>
      <c r="AM412" s="17">
        <f t="shared" si="33"/>
        <v>0</v>
      </c>
      <c r="AN412" s="17">
        <f t="shared" si="34"/>
        <v>40915000</v>
      </c>
      <c r="AO412" s="19"/>
      <c r="AP412" s="79"/>
      <c r="AQ412" s="79"/>
      <c r="AR412" s="79"/>
    </row>
    <row r="413" spans="1:44" s="78" customFormat="1" ht="15.75" customHeight="1">
      <c r="A413" s="79">
        <v>85</v>
      </c>
      <c r="B413" s="97" t="s">
        <v>1370</v>
      </c>
      <c r="C413" s="80" t="s">
        <v>1071</v>
      </c>
      <c r="D413" s="80" t="s">
        <v>1072</v>
      </c>
      <c r="E413" s="80" t="s">
        <v>1073</v>
      </c>
      <c r="F413" s="80" t="s">
        <v>1074</v>
      </c>
      <c r="G413" s="80" t="s">
        <v>1075</v>
      </c>
      <c r="H413" s="80" t="s">
        <v>201</v>
      </c>
      <c r="I413" s="80" t="s">
        <v>131</v>
      </c>
      <c r="J413" s="80" t="s">
        <v>1371</v>
      </c>
      <c r="K413" s="79" t="s">
        <v>58</v>
      </c>
      <c r="L413" s="79">
        <v>84111603</v>
      </c>
      <c r="M413" s="19">
        <v>7350000</v>
      </c>
      <c r="N413" s="79">
        <v>6</v>
      </c>
      <c r="O413" s="19">
        <v>40915000</v>
      </c>
      <c r="P413" s="79" t="s">
        <v>60</v>
      </c>
      <c r="Q413" s="79" t="s">
        <v>60</v>
      </c>
      <c r="R413" s="79" t="s">
        <v>1077</v>
      </c>
      <c r="S413" s="79" t="s">
        <v>1078</v>
      </c>
      <c r="T413" s="98" t="s">
        <v>1359</v>
      </c>
      <c r="U413" s="16">
        <v>45499</v>
      </c>
      <c r="V413" s="65">
        <v>202417000062323</v>
      </c>
      <c r="W413" s="66" t="s">
        <v>63</v>
      </c>
      <c r="X413" s="67" t="s">
        <v>136</v>
      </c>
      <c r="Y413" s="68">
        <v>45503</v>
      </c>
      <c r="Z413" s="69" t="s">
        <v>1372</v>
      </c>
      <c r="AA413" s="68">
        <v>45503</v>
      </c>
      <c r="AB413" s="70">
        <v>40915000</v>
      </c>
      <c r="AC413" s="71">
        <f t="shared" si="30"/>
        <v>0</v>
      </c>
      <c r="AD413" s="72">
        <v>1374</v>
      </c>
      <c r="AE413" s="16">
        <v>45504</v>
      </c>
      <c r="AF413" s="99">
        <v>40915000</v>
      </c>
      <c r="AG413" s="73">
        <f t="shared" si="31"/>
        <v>0</v>
      </c>
      <c r="AH413" s="103"/>
      <c r="AI413" s="104"/>
      <c r="AJ413" s="21"/>
      <c r="AK413" s="17">
        <f t="shared" si="32"/>
        <v>40915000</v>
      </c>
      <c r="AL413" s="76"/>
      <c r="AM413" s="17">
        <f t="shared" si="33"/>
        <v>0</v>
      </c>
      <c r="AN413" s="17">
        <f t="shared" si="34"/>
        <v>40915000</v>
      </c>
      <c r="AO413" s="19"/>
      <c r="AP413" s="79"/>
      <c r="AQ413" s="79"/>
      <c r="AR413" s="79"/>
    </row>
    <row r="414" spans="1:44" s="78" customFormat="1" ht="15.75" customHeight="1">
      <c r="A414" s="79">
        <v>86</v>
      </c>
      <c r="B414" s="97" t="s">
        <v>1373</v>
      </c>
      <c r="C414" s="80" t="s">
        <v>1071</v>
      </c>
      <c r="D414" s="80" t="s">
        <v>1072</v>
      </c>
      <c r="E414" s="80" t="s">
        <v>1073</v>
      </c>
      <c r="F414" s="80" t="s">
        <v>1074</v>
      </c>
      <c r="G414" s="80" t="s">
        <v>1075</v>
      </c>
      <c r="H414" s="80" t="s">
        <v>201</v>
      </c>
      <c r="I414" s="80" t="s">
        <v>131</v>
      </c>
      <c r="J414" s="80" t="s">
        <v>1374</v>
      </c>
      <c r="K414" s="79" t="s">
        <v>58</v>
      </c>
      <c r="L414" s="79">
        <v>84111603</v>
      </c>
      <c r="M414" s="19">
        <v>7350000</v>
      </c>
      <c r="N414" s="79">
        <v>6</v>
      </c>
      <c r="O414" s="19">
        <v>40915000</v>
      </c>
      <c r="P414" s="79" t="s">
        <v>60</v>
      </c>
      <c r="Q414" s="79" t="s">
        <v>60</v>
      </c>
      <c r="R414" s="79" t="s">
        <v>1077</v>
      </c>
      <c r="S414" s="79" t="s">
        <v>1078</v>
      </c>
      <c r="T414" s="98" t="s">
        <v>1359</v>
      </c>
      <c r="U414" s="16">
        <v>45499</v>
      </c>
      <c r="V414" s="65">
        <v>202417000062323</v>
      </c>
      <c r="W414" s="66" t="s">
        <v>63</v>
      </c>
      <c r="X414" s="67" t="s">
        <v>136</v>
      </c>
      <c r="Y414" s="68">
        <v>45503</v>
      </c>
      <c r="Z414" s="69" t="s">
        <v>1375</v>
      </c>
      <c r="AA414" s="68">
        <v>45503</v>
      </c>
      <c r="AB414" s="70">
        <v>40915000</v>
      </c>
      <c r="AC414" s="71">
        <f t="shared" si="30"/>
        <v>0</v>
      </c>
      <c r="AD414" s="72">
        <v>1376</v>
      </c>
      <c r="AE414" s="16">
        <v>45504</v>
      </c>
      <c r="AF414" s="99">
        <v>40915000</v>
      </c>
      <c r="AG414" s="73">
        <f t="shared" si="31"/>
        <v>0</v>
      </c>
      <c r="AH414" s="103"/>
      <c r="AI414" s="104"/>
      <c r="AJ414" s="21"/>
      <c r="AK414" s="17">
        <f t="shared" si="32"/>
        <v>40915000</v>
      </c>
      <c r="AL414" s="76"/>
      <c r="AM414" s="17">
        <f t="shared" si="33"/>
        <v>0</v>
      </c>
      <c r="AN414" s="17">
        <f t="shared" si="34"/>
        <v>40915000</v>
      </c>
      <c r="AO414" s="19"/>
      <c r="AP414" s="79"/>
      <c r="AQ414" s="79"/>
      <c r="AR414" s="79"/>
    </row>
    <row r="415" spans="1:44" s="78" customFormat="1" ht="15.75" customHeight="1">
      <c r="A415" s="79">
        <v>87</v>
      </c>
      <c r="B415" s="97" t="s">
        <v>1376</v>
      </c>
      <c r="C415" s="80" t="s">
        <v>1071</v>
      </c>
      <c r="D415" s="80" t="s">
        <v>1072</v>
      </c>
      <c r="E415" s="80" t="s">
        <v>1073</v>
      </c>
      <c r="F415" s="80" t="s">
        <v>1074</v>
      </c>
      <c r="G415" s="80" t="s">
        <v>1075</v>
      </c>
      <c r="H415" s="80" t="s">
        <v>331</v>
      </c>
      <c r="I415" s="80" t="s">
        <v>131</v>
      </c>
      <c r="J415" s="80" t="s">
        <v>1377</v>
      </c>
      <c r="K415" s="79" t="s">
        <v>58</v>
      </c>
      <c r="L415" s="79">
        <v>80121704</v>
      </c>
      <c r="M415" s="19">
        <v>14280000</v>
      </c>
      <c r="N415" s="79">
        <v>6</v>
      </c>
      <c r="O415" s="19">
        <v>79492000</v>
      </c>
      <c r="P415" s="79" t="s">
        <v>60</v>
      </c>
      <c r="Q415" s="79" t="s">
        <v>60</v>
      </c>
      <c r="R415" s="79" t="s">
        <v>1077</v>
      </c>
      <c r="S415" s="79" t="s">
        <v>1078</v>
      </c>
      <c r="T415" s="98" t="s">
        <v>1378</v>
      </c>
      <c r="U415" s="16">
        <v>45492</v>
      </c>
      <c r="V415" s="65">
        <v>202417000059753</v>
      </c>
      <c r="W415" s="66" t="s">
        <v>63</v>
      </c>
      <c r="X415" s="67" t="s">
        <v>136</v>
      </c>
      <c r="Y415" s="68">
        <v>45492</v>
      </c>
      <c r="Z415" s="69" t="s">
        <v>1379</v>
      </c>
      <c r="AA415" s="68">
        <v>45492</v>
      </c>
      <c r="AB415" s="70">
        <v>79492000</v>
      </c>
      <c r="AC415" s="71">
        <f t="shared" si="30"/>
        <v>0</v>
      </c>
      <c r="AD415" s="72">
        <v>1156</v>
      </c>
      <c r="AE415" s="16">
        <v>45497</v>
      </c>
      <c r="AF415" s="99">
        <v>79492000</v>
      </c>
      <c r="AG415" s="73">
        <f t="shared" si="31"/>
        <v>0</v>
      </c>
      <c r="AH415" s="103"/>
      <c r="AI415" s="104"/>
      <c r="AJ415" s="21"/>
      <c r="AK415" s="17">
        <f t="shared" si="32"/>
        <v>79492000</v>
      </c>
      <c r="AL415" s="76"/>
      <c r="AM415" s="17">
        <f t="shared" si="33"/>
        <v>0</v>
      </c>
      <c r="AN415" s="17">
        <f t="shared" si="34"/>
        <v>79492000</v>
      </c>
      <c r="AO415" s="19"/>
      <c r="AP415" s="79"/>
      <c r="AQ415" s="79"/>
      <c r="AR415" s="79"/>
    </row>
    <row r="416" spans="1:44" s="78" customFormat="1" ht="15.75" customHeight="1">
      <c r="A416" s="79">
        <v>88</v>
      </c>
      <c r="B416" s="97" t="s">
        <v>1380</v>
      </c>
      <c r="C416" s="80" t="s">
        <v>1071</v>
      </c>
      <c r="D416" s="80" t="s">
        <v>1072</v>
      </c>
      <c r="E416" s="80" t="s">
        <v>1073</v>
      </c>
      <c r="F416" s="80" t="s">
        <v>1074</v>
      </c>
      <c r="G416" s="80" t="s">
        <v>1075</v>
      </c>
      <c r="H416" s="80" t="s">
        <v>331</v>
      </c>
      <c r="I416" s="80" t="s">
        <v>131</v>
      </c>
      <c r="J416" s="80" t="s">
        <v>1381</v>
      </c>
      <c r="K416" s="79" t="s">
        <v>58</v>
      </c>
      <c r="L416" s="79">
        <v>80121704</v>
      </c>
      <c r="M416" s="19">
        <v>9000000</v>
      </c>
      <c r="N416" s="79">
        <v>6</v>
      </c>
      <c r="O416" s="19">
        <v>50100000</v>
      </c>
      <c r="P416" s="79" t="s">
        <v>60</v>
      </c>
      <c r="Q416" s="79" t="s">
        <v>60</v>
      </c>
      <c r="R416" s="79" t="s">
        <v>1077</v>
      </c>
      <c r="S416" s="79" t="s">
        <v>1078</v>
      </c>
      <c r="T416" s="98" t="s">
        <v>1378</v>
      </c>
      <c r="U416" s="16">
        <v>45492</v>
      </c>
      <c r="V416" s="65">
        <v>202417000059753</v>
      </c>
      <c r="W416" s="66" t="s">
        <v>63</v>
      </c>
      <c r="X416" s="67" t="s">
        <v>136</v>
      </c>
      <c r="Y416" s="68">
        <v>45492</v>
      </c>
      <c r="Z416" s="69" t="s">
        <v>1382</v>
      </c>
      <c r="AA416" s="68">
        <v>45492</v>
      </c>
      <c r="AB416" s="70">
        <v>50100000</v>
      </c>
      <c r="AC416" s="71">
        <f t="shared" si="30"/>
        <v>0</v>
      </c>
      <c r="AD416" s="72">
        <v>1157</v>
      </c>
      <c r="AE416" s="16">
        <v>45497</v>
      </c>
      <c r="AF416" s="99">
        <v>50100000</v>
      </c>
      <c r="AG416" s="73">
        <f t="shared" si="31"/>
        <v>0</v>
      </c>
      <c r="AH416" s="103"/>
      <c r="AI416" s="104"/>
      <c r="AJ416" s="21"/>
      <c r="AK416" s="17">
        <f t="shared" si="32"/>
        <v>50100000</v>
      </c>
      <c r="AL416" s="76"/>
      <c r="AM416" s="17">
        <f t="shared" si="33"/>
        <v>0</v>
      </c>
      <c r="AN416" s="17">
        <f t="shared" si="34"/>
        <v>50100000</v>
      </c>
      <c r="AO416" s="19"/>
      <c r="AP416" s="79"/>
      <c r="AQ416" s="79"/>
      <c r="AR416" s="79"/>
    </row>
    <row r="417" spans="1:44" s="78" customFormat="1" ht="15.75" customHeight="1">
      <c r="A417" s="79">
        <v>89</v>
      </c>
      <c r="B417" s="97" t="s">
        <v>1383</v>
      </c>
      <c r="C417" s="80" t="s">
        <v>1071</v>
      </c>
      <c r="D417" s="80" t="s">
        <v>1072</v>
      </c>
      <c r="E417" s="80" t="s">
        <v>1073</v>
      </c>
      <c r="F417" s="80" t="s">
        <v>1074</v>
      </c>
      <c r="G417" s="80" t="s">
        <v>1075</v>
      </c>
      <c r="H417" s="80" t="s">
        <v>331</v>
      </c>
      <c r="I417" s="80" t="s">
        <v>131</v>
      </c>
      <c r="J417" s="80" t="s">
        <v>1384</v>
      </c>
      <c r="K417" s="79" t="s">
        <v>58</v>
      </c>
      <c r="L417" s="79">
        <v>80121704</v>
      </c>
      <c r="M417" s="19">
        <v>8000000</v>
      </c>
      <c r="N417" s="79">
        <v>6</v>
      </c>
      <c r="O417" s="19">
        <v>44533333</v>
      </c>
      <c r="P417" s="79" t="s">
        <v>60</v>
      </c>
      <c r="Q417" s="79" t="s">
        <v>60</v>
      </c>
      <c r="R417" s="79" t="s">
        <v>1077</v>
      </c>
      <c r="S417" s="79" t="s">
        <v>1078</v>
      </c>
      <c r="T417" s="98" t="s">
        <v>1378</v>
      </c>
      <c r="U417" s="16">
        <v>45492</v>
      </c>
      <c r="V417" s="65">
        <v>202417000059753</v>
      </c>
      <c r="W417" s="66" t="s">
        <v>63</v>
      </c>
      <c r="X417" s="67" t="s">
        <v>136</v>
      </c>
      <c r="Y417" s="68">
        <v>45492</v>
      </c>
      <c r="Z417" s="69" t="s">
        <v>1385</v>
      </c>
      <c r="AA417" s="68">
        <v>45492</v>
      </c>
      <c r="AB417" s="70">
        <v>44533333</v>
      </c>
      <c r="AC417" s="71">
        <f t="shared" si="30"/>
        <v>0</v>
      </c>
      <c r="AD417" s="72">
        <v>1158</v>
      </c>
      <c r="AE417" s="16">
        <v>45497</v>
      </c>
      <c r="AF417" s="99">
        <v>44533333</v>
      </c>
      <c r="AG417" s="73">
        <f t="shared" si="31"/>
        <v>0</v>
      </c>
      <c r="AH417" s="103"/>
      <c r="AI417" s="104"/>
      <c r="AJ417" s="21"/>
      <c r="AK417" s="17">
        <f t="shared" si="32"/>
        <v>44533333</v>
      </c>
      <c r="AL417" s="76"/>
      <c r="AM417" s="17">
        <f t="shared" si="33"/>
        <v>0</v>
      </c>
      <c r="AN417" s="17">
        <f t="shared" si="34"/>
        <v>44533333</v>
      </c>
      <c r="AO417" s="19"/>
      <c r="AP417" s="79"/>
      <c r="AQ417" s="79"/>
      <c r="AR417" s="79"/>
    </row>
    <row r="418" spans="1:44" s="78" customFormat="1" ht="15.75" customHeight="1">
      <c r="A418" s="79">
        <v>90</v>
      </c>
      <c r="B418" s="97" t="s">
        <v>1386</v>
      </c>
      <c r="C418" s="80" t="s">
        <v>1071</v>
      </c>
      <c r="D418" s="80" t="s">
        <v>1072</v>
      </c>
      <c r="E418" s="80" t="s">
        <v>1073</v>
      </c>
      <c r="F418" s="80" t="s">
        <v>1074</v>
      </c>
      <c r="G418" s="80" t="s">
        <v>1075</v>
      </c>
      <c r="H418" s="80" t="s">
        <v>331</v>
      </c>
      <c r="I418" s="80" t="s">
        <v>131</v>
      </c>
      <c r="J418" s="80" t="s">
        <v>1387</v>
      </c>
      <c r="K418" s="79" t="s">
        <v>58</v>
      </c>
      <c r="L418" s="79">
        <v>80121704</v>
      </c>
      <c r="M418" s="19">
        <v>6950000</v>
      </c>
      <c r="N418" s="79">
        <v>6</v>
      </c>
      <c r="O418" s="19">
        <v>38688333</v>
      </c>
      <c r="P418" s="79" t="s">
        <v>60</v>
      </c>
      <c r="Q418" s="79" t="s">
        <v>60</v>
      </c>
      <c r="R418" s="79" t="s">
        <v>1077</v>
      </c>
      <c r="S418" s="79" t="s">
        <v>1078</v>
      </c>
      <c r="T418" s="98" t="s">
        <v>1378</v>
      </c>
      <c r="U418" s="16">
        <v>45492</v>
      </c>
      <c r="V418" s="65">
        <v>202417000059763</v>
      </c>
      <c r="W418" s="66" t="s">
        <v>63</v>
      </c>
      <c r="X418" s="67" t="s">
        <v>136</v>
      </c>
      <c r="Y418" s="68">
        <v>45492</v>
      </c>
      <c r="Z418" s="69" t="s">
        <v>1388</v>
      </c>
      <c r="AA418" s="68">
        <v>45492</v>
      </c>
      <c r="AB418" s="70">
        <v>38688333</v>
      </c>
      <c r="AC418" s="71">
        <f t="shared" si="30"/>
        <v>0</v>
      </c>
      <c r="AD418" s="72">
        <v>1336</v>
      </c>
      <c r="AE418" s="16">
        <v>45504</v>
      </c>
      <c r="AF418" s="99">
        <v>38688333</v>
      </c>
      <c r="AG418" s="73">
        <f t="shared" si="31"/>
        <v>0</v>
      </c>
      <c r="AH418" s="103"/>
      <c r="AI418" s="104"/>
      <c r="AJ418" s="21"/>
      <c r="AK418" s="17">
        <f t="shared" si="32"/>
        <v>38688333</v>
      </c>
      <c r="AL418" s="76"/>
      <c r="AM418" s="17">
        <f t="shared" si="33"/>
        <v>0</v>
      </c>
      <c r="AN418" s="17">
        <f t="shared" si="34"/>
        <v>38688333</v>
      </c>
      <c r="AO418" s="19"/>
      <c r="AP418" s="79"/>
      <c r="AQ418" s="79"/>
      <c r="AR418" s="79"/>
    </row>
    <row r="419" spans="1:44" s="78" customFormat="1" ht="15.75" customHeight="1">
      <c r="A419" s="79">
        <v>91</v>
      </c>
      <c r="B419" s="97" t="s">
        <v>1389</v>
      </c>
      <c r="C419" s="80" t="s">
        <v>1071</v>
      </c>
      <c r="D419" s="80" t="s">
        <v>1072</v>
      </c>
      <c r="E419" s="80" t="s">
        <v>1073</v>
      </c>
      <c r="F419" s="80" t="s">
        <v>1074</v>
      </c>
      <c r="G419" s="80" t="s">
        <v>1075</v>
      </c>
      <c r="H419" s="80" t="s">
        <v>331</v>
      </c>
      <c r="I419" s="80" t="s">
        <v>131</v>
      </c>
      <c r="J419" s="80" t="s">
        <v>1381</v>
      </c>
      <c r="K419" s="79" t="s">
        <v>58</v>
      </c>
      <c r="L419" s="79">
        <v>80121704</v>
      </c>
      <c r="M419" s="19">
        <v>5500000</v>
      </c>
      <c r="N419" s="79">
        <v>6</v>
      </c>
      <c r="O419" s="19">
        <v>30616667</v>
      </c>
      <c r="P419" s="79" t="s">
        <v>60</v>
      </c>
      <c r="Q419" s="79" t="s">
        <v>60</v>
      </c>
      <c r="R419" s="79" t="s">
        <v>1077</v>
      </c>
      <c r="S419" s="79" t="s">
        <v>1078</v>
      </c>
      <c r="T419" s="98" t="s">
        <v>1378</v>
      </c>
      <c r="U419" s="16"/>
      <c r="V419" s="65"/>
      <c r="W419" s="66"/>
      <c r="X419" s="67"/>
      <c r="Y419" s="68"/>
      <c r="Z419" s="69"/>
      <c r="AA419" s="68"/>
      <c r="AB419" s="70"/>
      <c r="AC419" s="71">
        <f t="shared" si="30"/>
        <v>30616667</v>
      </c>
      <c r="AD419" s="72"/>
      <c r="AE419" s="16"/>
      <c r="AF419" s="99"/>
      <c r="AG419" s="73">
        <f t="shared" si="31"/>
        <v>0</v>
      </c>
      <c r="AH419" s="103"/>
      <c r="AI419" s="104"/>
      <c r="AJ419" s="21"/>
      <c r="AK419" s="17">
        <f t="shared" si="32"/>
        <v>0</v>
      </c>
      <c r="AL419" s="76"/>
      <c r="AM419" s="17">
        <f t="shared" si="33"/>
        <v>0</v>
      </c>
      <c r="AN419" s="17">
        <f t="shared" si="34"/>
        <v>30616667</v>
      </c>
      <c r="AO419" s="19"/>
      <c r="AP419" s="79"/>
      <c r="AQ419" s="79"/>
      <c r="AR419" s="79"/>
    </row>
    <row r="420" spans="1:44" s="78" customFormat="1" ht="15.75" customHeight="1">
      <c r="A420" s="79">
        <v>92</v>
      </c>
      <c r="B420" s="97" t="s">
        <v>1390</v>
      </c>
      <c r="C420" s="80" t="s">
        <v>1071</v>
      </c>
      <c r="D420" s="80" t="s">
        <v>1072</v>
      </c>
      <c r="E420" s="80" t="s">
        <v>1073</v>
      </c>
      <c r="F420" s="80" t="s">
        <v>1074</v>
      </c>
      <c r="G420" s="80" t="s">
        <v>1075</v>
      </c>
      <c r="H420" s="80" t="s">
        <v>331</v>
      </c>
      <c r="I420" s="80" t="s">
        <v>131</v>
      </c>
      <c r="J420" s="80" t="s">
        <v>1391</v>
      </c>
      <c r="K420" s="79" t="s">
        <v>58</v>
      </c>
      <c r="L420" s="79">
        <v>80121700</v>
      </c>
      <c r="M420" s="19">
        <v>10000000</v>
      </c>
      <c r="N420" s="79">
        <v>6</v>
      </c>
      <c r="O420" s="19">
        <v>55666667</v>
      </c>
      <c r="P420" s="79" t="s">
        <v>60</v>
      </c>
      <c r="Q420" s="79" t="s">
        <v>60</v>
      </c>
      <c r="R420" s="79" t="s">
        <v>1077</v>
      </c>
      <c r="S420" s="79" t="s">
        <v>1078</v>
      </c>
      <c r="T420" s="98" t="s">
        <v>1392</v>
      </c>
      <c r="U420" s="16">
        <v>45498</v>
      </c>
      <c r="V420" s="65">
        <v>202417000062263</v>
      </c>
      <c r="W420" s="66" t="s">
        <v>63</v>
      </c>
      <c r="X420" s="67" t="s">
        <v>136</v>
      </c>
      <c r="Y420" s="68">
        <v>45502</v>
      </c>
      <c r="Z420" s="69" t="s">
        <v>1393</v>
      </c>
      <c r="AA420" s="68">
        <v>45502</v>
      </c>
      <c r="AB420" s="70">
        <v>55666667</v>
      </c>
      <c r="AC420" s="71">
        <f t="shared" si="30"/>
        <v>0</v>
      </c>
      <c r="AD420" s="72">
        <v>1334</v>
      </c>
      <c r="AE420" s="16">
        <v>45503</v>
      </c>
      <c r="AF420" s="99">
        <v>55666667</v>
      </c>
      <c r="AG420" s="73">
        <f t="shared" si="31"/>
        <v>0</v>
      </c>
      <c r="AH420" s="103"/>
      <c r="AI420" s="104"/>
      <c r="AJ420" s="21"/>
      <c r="AK420" s="17">
        <f t="shared" si="32"/>
        <v>55666667</v>
      </c>
      <c r="AL420" s="76"/>
      <c r="AM420" s="17">
        <f t="shared" si="33"/>
        <v>0</v>
      </c>
      <c r="AN420" s="17">
        <f t="shared" si="34"/>
        <v>55666667</v>
      </c>
      <c r="AO420" s="19"/>
      <c r="AP420" s="79"/>
      <c r="AQ420" s="79"/>
      <c r="AR420" s="79"/>
    </row>
    <row r="421" spans="1:44" s="78" customFormat="1" ht="15.75" customHeight="1">
      <c r="A421" s="79">
        <v>93</v>
      </c>
      <c r="B421" s="97" t="s">
        <v>1394</v>
      </c>
      <c r="C421" s="80" t="s">
        <v>1071</v>
      </c>
      <c r="D421" s="80" t="s">
        <v>1072</v>
      </c>
      <c r="E421" s="80" t="s">
        <v>1073</v>
      </c>
      <c r="F421" s="80" t="s">
        <v>1074</v>
      </c>
      <c r="G421" s="80" t="s">
        <v>1075</v>
      </c>
      <c r="H421" s="80" t="s">
        <v>331</v>
      </c>
      <c r="I421" s="80" t="s">
        <v>131</v>
      </c>
      <c r="J421" s="80" t="s">
        <v>1395</v>
      </c>
      <c r="K421" s="79" t="s">
        <v>58</v>
      </c>
      <c r="L421" s="79">
        <v>80121700</v>
      </c>
      <c r="M421" s="19">
        <v>8000000</v>
      </c>
      <c r="N421" s="79">
        <v>5</v>
      </c>
      <c r="O421" s="19">
        <v>40000000</v>
      </c>
      <c r="P421" s="79" t="s">
        <v>60</v>
      </c>
      <c r="Q421" s="79" t="s">
        <v>60</v>
      </c>
      <c r="R421" s="79" t="s">
        <v>1077</v>
      </c>
      <c r="S421" s="79" t="s">
        <v>1078</v>
      </c>
      <c r="T421" s="98" t="s">
        <v>1392</v>
      </c>
      <c r="U421" s="16">
        <v>45504</v>
      </c>
      <c r="V421" s="65">
        <v>202417000063773</v>
      </c>
      <c r="W421" s="66" t="s">
        <v>63</v>
      </c>
      <c r="X421" s="67" t="s">
        <v>136</v>
      </c>
      <c r="Y421" s="68">
        <v>45504</v>
      </c>
      <c r="Z421" s="69" t="s">
        <v>1396</v>
      </c>
      <c r="AA421" s="68">
        <v>45504</v>
      </c>
      <c r="AB421" s="70">
        <v>40000000</v>
      </c>
      <c r="AC421" s="71">
        <f t="shared" si="30"/>
        <v>0</v>
      </c>
      <c r="AD421" s="72"/>
      <c r="AE421" s="16"/>
      <c r="AF421" s="99"/>
      <c r="AG421" s="73">
        <f t="shared" si="31"/>
        <v>40000000</v>
      </c>
      <c r="AH421" s="103"/>
      <c r="AI421" s="104"/>
      <c r="AJ421" s="21"/>
      <c r="AK421" s="17">
        <f t="shared" si="32"/>
        <v>0</v>
      </c>
      <c r="AL421" s="76"/>
      <c r="AM421" s="17">
        <f t="shared" si="33"/>
        <v>0</v>
      </c>
      <c r="AN421" s="17">
        <f t="shared" si="34"/>
        <v>40000000</v>
      </c>
      <c r="AO421" s="19"/>
      <c r="AP421" s="79"/>
      <c r="AQ421" s="79"/>
      <c r="AR421" s="79"/>
    </row>
    <row r="422" spans="1:44" s="78" customFormat="1" ht="15.75" customHeight="1">
      <c r="A422" s="79">
        <v>94</v>
      </c>
      <c r="B422" s="97" t="s">
        <v>1397</v>
      </c>
      <c r="C422" s="80" t="s">
        <v>1071</v>
      </c>
      <c r="D422" s="80" t="s">
        <v>1072</v>
      </c>
      <c r="E422" s="80" t="s">
        <v>1073</v>
      </c>
      <c r="F422" s="80" t="s">
        <v>1074</v>
      </c>
      <c r="G422" s="80" t="s">
        <v>1075</v>
      </c>
      <c r="H422" s="80" t="s">
        <v>331</v>
      </c>
      <c r="I422" s="80" t="s">
        <v>131</v>
      </c>
      <c r="J422" s="80" t="s">
        <v>1398</v>
      </c>
      <c r="K422" s="79" t="s">
        <v>58</v>
      </c>
      <c r="L422" s="79">
        <v>80121700</v>
      </c>
      <c r="M422" s="19">
        <v>2500000</v>
      </c>
      <c r="N422" s="79">
        <v>6</v>
      </c>
      <c r="O422" s="19">
        <v>13916667</v>
      </c>
      <c r="P422" s="79" t="s">
        <v>60</v>
      </c>
      <c r="Q422" s="79" t="s">
        <v>60</v>
      </c>
      <c r="R422" s="79" t="s">
        <v>1077</v>
      </c>
      <c r="S422" s="79" t="s">
        <v>1078</v>
      </c>
      <c r="T422" s="98" t="s">
        <v>1392</v>
      </c>
      <c r="U422" s="16"/>
      <c r="V422" s="65"/>
      <c r="W422" s="66"/>
      <c r="X422" s="67"/>
      <c r="Y422" s="68"/>
      <c r="Z422" s="69"/>
      <c r="AA422" s="68"/>
      <c r="AB422" s="70"/>
      <c r="AC422" s="71">
        <f t="shared" si="30"/>
        <v>13916667</v>
      </c>
      <c r="AD422" s="72"/>
      <c r="AE422" s="16"/>
      <c r="AF422" s="99"/>
      <c r="AG422" s="73">
        <f t="shared" si="31"/>
        <v>0</v>
      </c>
      <c r="AH422" s="103"/>
      <c r="AI422" s="104"/>
      <c r="AJ422" s="21"/>
      <c r="AK422" s="17">
        <f t="shared" si="32"/>
        <v>0</v>
      </c>
      <c r="AL422" s="76"/>
      <c r="AM422" s="17">
        <f t="shared" si="33"/>
        <v>0</v>
      </c>
      <c r="AN422" s="17">
        <f t="shared" si="34"/>
        <v>13916667</v>
      </c>
      <c r="AO422" s="19"/>
      <c r="AP422" s="79"/>
      <c r="AQ422" s="79"/>
      <c r="AR422" s="79"/>
    </row>
    <row r="423" spans="1:44" s="78" customFormat="1" ht="15.75" customHeight="1">
      <c r="A423" s="79">
        <v>95</v>
      </c>
      <c r="B423" s="97" t="s">
        <v>1399</v>
      </c>
      <c r="C423" s="80" t="s">
        <v>1071</v>
      </c>
      <c r="D423" s="80" t="s">
        <v>1072</v>
      </c>
      <c r="E423" s="80" t="s">
        <v>1073</v>
      </c>
      <c r="F423" s="80" t="s">
        <v>1074</v>
      </c>
      <c r="G423" s="80" t="s">
        <v>1075</v>
      </c>
      <c r="H423" s="80" t="s">
        <v>331</v>
      </c>
      <c r="I423" s="80" t="s">
        <v>131</v>
      </c>
      <c r="J423" s="80" t="s">
        <v>1400</v>
      </c>
      <c r="K423" s="79" t="s">
        <v>58</v>
      </c>
      <c r="L423" s="79">
        <v>80121700</v>
      </c>
      <c r="M423" s="19">
        <v>8500000</v>
      </c>
      <c r="N423" s="79">
        <v>5</v>
      </c>
      <c r="O423" s="19">
        <v>42500000</v>
      </c>
      <c r="P423" s="79" t="s">
        <v>60</v>
      </c>
      <c r="Q423" s="79" t="s">
        <v>60</v>
      </c>
      <c r="R423" s="79" t="s">
        <v>1077</v>
      </c>
      <c r="S423" s="79" t="s">
        <v>1078</v>
      </c>
      <c r="T423" s="98" t="s">
        <v>1392</v>
      </c>
      <c r="U423" s="16">
        <v>45497</v>
      </c>
      <c r="V423" s="65">
        <v>202417000061343</v>
      </c>
      <c r="W423" s="66" t="s">
        <v>63</v>
      </c>
      <c r="X423" s="67" t="s">
        <v>136</v>
      </c>
      <c r="Y423" s="68">
        <v>45498</v>
      </c>
      <c r="Z423" s="69" t="s">
        <v>1401</v>
      </c>
      <c r="AA423" s="68">
        <v>45498</v>
      </c>
      <c r="AB423" s="70">
        <v>42500000</v>
      </c>
      <c r="AC423" s="71">
        <f t="shared" si="30"/>
        <v>0</v>
      </c>
      <c r="AD423" s="72">
        <v>1234</v>
      </c>
      <c r="AE423" s="16">
        <v>45498</v>
      </c>
      <c r="AF423" s="99">
        <v>42500000</v>
      </c>
      <c r="AG423" s="73">
        <f t="shared" si="31"/>
        <v>0</v>
      </c>
      <c r="AH423" s="103">
        <v>3355</v>
      </c>
      <c r="AI423" s="104">
        <v>45504</v>
      </c>
      <c r="AJ423" s="21">
        <v>42500000</v>
      </c>
      <c r="AK423" s="17">
        <f t="shared" si="32"/>
        <v>0</v>
      </c>
      <c r="AL423" s="76">
        <v>0</v>
      </c>
      <c r="AM423" s="17">
        <f t="shared" si="33"/>
        <v>42500000</v>
      </c>
      <c r="AN423" s="17">
        <f t="shared" si="34"/>
        <v>0</v>
      </c>
      <c r="AO423" s="19" t="s">
        <v>440</v>
      </c>
      <c r="AP423" s="79" t="s">
        <v>1402</v>
      </c>
      <c r="AQ423" s="79" t="s">
        <v>1403</v>
      </c>
      <c r="AR423" s="79"/>
    </row>
    <row r="424" spans="1:44" s="78" customFormat="1" ht="15.75" customHeight="1">
      <c r="A424" s="79">
        <v>96</v>
      </c>
      <c r="B424" s="97" t="s">
        <v>1404</v>
      </c>
      <c r="C424" s="80" t="s">
        <v>1071</v>
      </c>
      <c r="D424" s="80" t="s">
        <v>1072</v>
      </c>
      <c r="E424" s="80" t="s">
        <v>1073</v>
      </c>
      <c r="F424" s="80" t="s">
        <v>1074</v>
      </c>
      <c r="G424" s="80" t="s">
        <v>1075</v>
      </c>
      <c r="H424" s="80" t="s">
        <v>331</v>
      </c>
      <c r="I424" s="80" t="s">
        <v>131</v>
      </c>
      <c r="J424" s="80" t="s">
        <v>1405</v>
      </c>
      <c r="K424" s="79" t="s">
        <v>58</v>
      </c>
      <c r="L424" s="79">
        <v>80161500</v>
      </c>
      <c r="M424" s="19">
        <v>5000000</v>
      </c>
      <c r="N424" s="79">
        <v>6</v>
      </c>
      <c r="O424" s="19">
        <v>27833333</v>
      </c>
      <c r="P424" s="79" t="s">
        <v>60</v>
      </c>
      <c r="Q424" s="79" t="s">
        <v>60</v>
      </c>
      <c r="R424" s="79" t="s">
        <v>1077</v>
      </c>
      <c r="S424" s="79" t="s">
        <v>1078</v>
      </c>
      <c r="T424" s="98" t="s">
        <v>1392</v>
      </c>
      <c r="U424" s="16">
        <v>45504</v>
      </c>
      <c r="V424" s="65">
        <v>202417000064073</v>
      </c>
      <c r="W424" s="66" t="s">
        <v>63</v>
      </c>
      <c r="X424" s="67" t="s">
        <v>136</v>
      </c>
      <c r="Y424" s="68">
        <v>45504</v>
      </c>
      <c r="Z424" s="69" t="s">
        <v>1406</v>
      </c>
      <c r="AA424" s="68">
        <v>45504</v>
      </c>
      <c r="AB424" s="70">
        <v>27833333</v>
      </c>
      <c r="AC424" s="71">
        <f t="shared" si="30"/>
        <v>0</v>
      </c>
      <c r="AD424" s="72"/>
      <c r="AE424" s="16"/>
      <c r="AF424" s="99"/>
      <c r="AG424" s="73">
        <f t="shared" si="31"/>
        <v>27833333</v>
      </c>
      <c r="AH424" s="74"/>
      <c r="AI424" s="65"/>
      <c r="AJ424" s="21"/>
      <c r="AK424" s="17">
        <f t="shared" si="32"/>
        <v>0</v>
      </c>
      <c r="AL424" s="76"/>
      <c r="AM424" s="17">
        <f t="shared" si="33"/>
        <v>0</v>
      </c>
      <c r="AN424" s="17">
        <f t="shared" si="34"/>
        <v>27833333</v>
      </c>
      <c r="AO424" s="19"/>
      <c r="AP424" s="79"/>
      <c r="AQ424" s="79"/>
      <c r="AR424" s="79"/>
    </row>
    <row r="425" spans="1:44" s="78" customFormat="1" ht="15.75" customHeight="1">
      <c r="A425" s="79">
        <v>97</v>
      </c>
      <c r="B425" s="97" t="s">
        <v>1407</v>
      </c>
      <c r="C425" s="80" t="s">
        <v>1071</v>
      </c>
      <c r="D425" s="80" t="s">
        <v>1072</v>
      </c>
      <c r="E425" s="80" t="s">
        <v>1073</v>
      </c>
      <c r="F425" s="80" t="s">
        <v>1074</v>
      </c>
      <c r="G425" s="80" t="s">
        <v>1075</v>
      </c>
      <c r="H425" s="80" t="s">
        <v>331</v>
      </c>
      <c r="I425" s="80" t="s">
        <v>131</v>
      </c>
      <c r="J425" s="80" t="s">
        <v>1408</v>
      </c>
      <c r="K425" s="79" t="s">
        <v>58</v>
      </c>
      <c r="L425" s="79">
        <v>80161500</v>
      </c>
      <c r="M425" s="19">
        <v>8000000</v>
      </c>
      <c r="N425" s="79">
        <v>6</v>
      </c>
      <c r="O425" s="19">
        <v>44533333</v>
      </c>
      <c r="P425" s="79" t="s">
        <v>60</v>
      </c>
      <c r="Q425" s="79" t="s">
        <v>60</v>
      </c>
      <c r="R425" s="79" t="s">
        <v>1077</v>
      </c>
      <c r="S425" s="79" t="s">
        <v>1078</v>
      </c>
      <c r="T425" s="98" t="s">
        <v>1392</v>
      </c>
      <c r="U425" s="16">
        <v>45497</v>
      </c>
      <c r="V425" s="65">
        <v>202417000061343</v>
      </c>
      <c r="W425" s="66" t="s">
        <v>63</v>
      </c>
      <c r="X425" s="67" t="s">
        <v>136</v>
      </c>
      <c r="Y425" s="68">
        <v>45498</v>
      </c>
      <c r="Z425" s="69" t="s">
        <v>1409</v>
      </c>
      <c r="AA425" s="68">
        <v>45498</v>
      </c>
      <c r="AB425" s="70">
        <v>44533333</v>
      </c>
      <c r="AC425" s="71">
        <f t="shared" si="30"/>
        <v>0</v>
      </c>
      <c r="AD425" s="72">
        <v>1235</v>
      </c>
      <c r="AE425" s="16">
        <v>45498</v>
      </c>
      <c r="AF425" s="99">
        <v>44533333</v>
      </c>
      <c r="AG425" s="73">
        <f t="shared" si="31"/>
        <v>0</v>
      </c>
      <c r="AH425" s="74"/>
      <c r="AI425" s="65"/>
      <c r="AJ425" s="21"/>
      <c r="AK425" s="17">
        <f t="shared" si="32"/>
        <v>44533333</v>
      </c>
      <c r="AL425" s="76"/>
      <c r="AM425" s="17">
        <f t="shared" si="33"/>
        <v>0</v>
      </c>
      <c r="AN425" s="17">
        <f t="shared" si="34"/>
        <v>44533333</v>
      </c>
      <c r="AO425" s="19"/>
      <c r="AP425" s="79"/>
      <c r="AQ425" s="79"/>
      <c r="AR425" s="79"/>
    </row>
    <row r="426" spans="1:44" s="78" customFormat="1" ht="15.75" customHeight="1">
      <c r="A426" s="79">
        <v>98</v>
      </c>
      <c r="B426" s="97" t="s">
        <v>1410</v>
      </c>
      <c r="C426" s="80" t="s">
        <v>1071</v>
      </c>
      <c r="D426" s="80" t="s">
        <v>1072</v>
      </c>
      <c r="E426" s="80" t="s">
        <v>1073</v>
      </c>
      <c r="F426" s="80" t="s">
        <v>1074</v>
      </c>
      <c r="G426" s="80" t="s">
        <v>1075</v>
      </c>
      <c r="H426" s="80" t="s">
        <v>201</v>
      </c>
      <c r="I426" s="80" t="s">
        <v>131</v>
      </c>
      <c r="J426" s="80" t="s">
        <v>1411</v>
      </c>
      <c r="K426" s="79" t="s">
        <v>58</v>
      </c>
      <c r="L426" s="79">
        <v>80161500</v>
      </c>
      <c r="M426" s="19">
        <v>6200000</v>
      </c>
      <c r="N426" s="79">
        <v>6</v>
      </c>
      <c r="O426" s="19">
        <v>34513333</v>
      </c>
      <c r="P426" s="79" t="s">
        <v>60</v>
      </c>
      <c r="Q426" s="79" t="s">
        <v>60</v>
      </c>
      <c r="R426" s="79" t="s">
        <v>1077</v>
      </c>
      <c r="S426" s="79" t="s">
        <v>1078</v>
      </c>
      <c r="T426" s="98" t="s">
        <v>1412</v>
      </c>
      <c r="U426" s="16">
        <v>45503</v>
      </c>
      <c r="V426" s="65">
        <v>202417000062573</v>
      </c>
      <c r="W426" s="66" t="s">
        <v>63</v>
      </c>
      <c r="X426" s="67" t="s">
        <v>136</v>
      </c>
      <c r="Y426" s="68">
        <v>45503</v>
      </c>
      <c r="Z426" s="69" t="s">
        <v>1413</v>
      </c>
      <c r="AA426" s="68">
        <v>45503</v>
      </c>
      <c r="AB426" s="70">
        <v>34513333</v>
      </c>
      <c r="AC426" s="71">
        <f t="shared" si="30"/>
        <v>0</v>
      </c>
      <c r="AD426" s="72">
        <v>1365</v>
      </c>
      <c r="AE426" s="16">
        <v>45504</v>
      </c>
      <c r="AF426" s="99">
        <v>34513333</v>
      </c>
      <c r="AG426" s="73">
        <f t="shared" si="31"/>
        <v>0</v>
      </c>
      <c r="AH426" s="74"/>
      <c r="AI426" s="65"/>
      <c r="AJ426" s="21"/>
      <c r="AK426" s="17">
        <f t="shared" si="32"/>
        <v>34513333</v>
      </c>
      <c r="AL426" s="76"/>
      <c r="AM426" s="17">
        <f t="shared" si="33"/>
        <v>0</v>
      </c>
      <c r="AN426" s="17">
        <f t="shared" si="34"/>
        <v>34513333</v>
      </c>
      <c r="AO426" s="19"/>
      <c r="AP426" s="79"/>
      <c r="AQ426" s="79"/>
      <c r="AR426" s="79"/>
    </row>
    <row r="427" spans="1:44" s="78" customFormat="1" ht="15.75" customHeight="1">
      <c r="A427" s="79">
        <v>99</v>
      </c>
      <c r="B427" s="97" t="s">
        <v>1414</v>
      </c>
      <c r="C427" s="80" t="s">
        <v>1071</v>
      </c>
      <c r="D427" s="80" t="s">
        <v>1072</v>
      </c>
      <c r="E427" s="80" t="s">
        <v>1073</v>
      </c>
      <c r="F427" s="80" t="s">
        <v>1074</v>
      </c>
      <c r="G427" s="80" t="s">
        <v>1075</v>
      </c>
      <c r="H427" s="80" t="s">
        <v>331</v>
      </c>
      <c r="I427" s="80" t="s">
        <v>131</v>
      </c>
      <c r="J427" s="80" t="s">
        <v>1415</v>
      </c>
      <c r="K427" s="79" t="s">
        <v>58</v>
      </c>
      <c r="L427" s="79">
        <v>80121700</v>
      </c>
      <c r="M427" s="19">
        <v>7000000</v>
      </c>
      <c r="N427" s="79">
        <v>6</v>
      </c>
      <c r="O427" s="19">
        <v>38966667</v>
      </c>
      <c r="P427" s="79" t="s">
        <v>60</v>
      </c>
      <c r="Q427" s="79" t="s">
        <v>60</v>
      </c>
      <c r="R427" s="79" t="s">
        <v>1077</v>
      </c>
      <c r="S427" s="79" t="s">
        <v>1078</v>
      </c>
      <c r="T427" s="98" t="s">
        <v>1412</v>
      </c>
      <c r="U427" s="16"/>
      <c r="V427" s="65"/>
      <c r="W427" s="66"/>
      <c r="X427" s="67"/>
      <c r="Y427" s="68"/>
      <c r="Z427" s="69"/>
      <c r="AA427" s="68"/>
      <c r="AB427" s="70"/>
      <c r="AC427" s="71">
        <f t="shared" si="30"/>
        <v>38966667</v>
      </c>
      <c r="AD427" s="72"/>
      <c r="AE427" s="16"/>
      <c r="AF427" s="99"/>
      <c r="AG427" s="73">
        <f t="shared" si="31"/>
        <v>0</v>
      </c>
      <c r="AH427" s="74"/>
      <c r="AI427" s="65"/>
      <c r="AJ427" s="21"/>
      <c r="AK427" s="17">
        <f t="shared" si="32"/>
        <v>0</v>
      </c>
      <c r="AL427" s="76"/>
      <c r="AM427" s="17">
        <f t="shared" si="33"/>
        <v>0</v>
      </c>
      <c r="AN427" s="17">
        <f t="shared" si="34"/>
        <v>38966667</v>
      </c>
      <c r="AO427" s="19"/>
      <c r="AP427" s="79"/>
      <c r="AQ427" s="79"/>
      <c r="AR427" s="79"/>
    </row>
    <row r="428" spans="1:44" s="78" customFormat="1" ht="15.75" customHeight="1">
      <c r="A428" s="79">
        <v>100</v>
      </c>
      <c r="B428" s="97" t="s">
        <v>1416</v>
      </c>
      <c r="C428" s="80" t="s">
        <v>1071</v>
      </c>
      <c r="D428" s="80" t="s">
        <v>1072</v>
      </c>
      <c r="E428" s="80" t="s">
        <v>1073</v>
      </c>
      <c r="F428" s="80" t="s">
        <v>1074</v>
      </c>
      <c r="G428" s="80" t="s">
        <v>1075</v>
      </c>
      <c r="H428" s="80" t="s">
        <v>91</v>
      </c>
      <c r="I428" s="80" t="s">
        <v>131</v>
      </c>
      <c r="J428" s="80" t="s">
        <v>1417</v>
      </c>
      <c r="K428" s="79" t="s">
        <v>58</v>
      </c>
      <c r="L428" s="79">
        <v>80161500</v>
      </c>
      <c r="M428" s="19">
        <v>2800000</v>
      </c>
      <c r="N428" s="79">
        <v>6</v>
      </c>
      <c r="O428" s="19">
        <v>15586667</v>
      </c>
      <c r="P428" s="79" t="s">
        <v>60</v>
      </c>
      <c r="Q428" s="79" t="s">
        <v>60</v>
      </c>
      <c r="R428" s="79" t="s">
        <v>1077</v>
      </c>
      <c r="S428" s="79" t="s">
        <v>1078</v>
      </c>
      <c r="T428" s="98" t="s">
        <v>1412</v>
      </c>
      <c r="U428" s="16">
        <v>45503</v>
      </c>
      <c r="V428" s="65">
        <v>202417000062573</v>
      </c>
      <c r="W428" s="66" t="s">
        <v>63</v>
      </c>
      <c r="X428" s="67" t="s">
        <v>136</v>
      </c>
      <c r="Y428" s="68">
        <v>45503</v>
      </c>
      <c r="Z428" s="69" t="s">
        <v>1418</v>
      </c>
      <c r="AA428" s="68">
        <v>45503</v>
      </c>
      <c r="AB428" s="70">
        <v>15586667</v>
      </c>
      <c r="AC428" s="71">
        <f t="shared" si="30"/>
        <v>0</v>
      </c>
      <c r="AD428" s="72">
        <v>1345</v>
      </c>
      <c r="AE428" s="16">
        <v>45504</v>
      </c>
      <c r="AF428" s="99">
        <v>15586667</v>
      </c>
      <c r="AG428" s="73">
        <f t="shared" si="31"/>
        <v>0</v>
      </c>
      <c r="AH428" s="74"/>
      <c r="AI428" s="65"/>
      <c r="AJ428" s="21"/>
      <c r="AK428" s="17">
        <f t="shared" si="32"/>
        <v>15586667</v>
      </c>
      <c r="AL428" s="76"/>
      <c r="AM428" s="17">
        <f t="shared" si="33"/>
        <v>0</v>
      </c>
      <c r="AN428" s="17">
        <f t="shared" si="34"/>
        <v>15586667</v>
      </c>
      <c r="AO428" s="19"/>
      <c r="AP428" s="79"/>
      <c r="AQ428" s="79"/>
      <c r="AR428" s="79"/>
    </row>
    <row r="429" spans="1:44" s="78" customFormat="1" ht="15.75" customHeight="1">
      <c r="A429" s="79">
        <v>101</v>
      </c>
      <c r="B429" s="97" t="s">
        <v>1419</v>
      </c>
      <c r="C429" s="80" t="s">
        <v>1071</v>
      </c>
      <c r="D429" s="80" t="s">
        <v>1072</v>
      </c>
      <c r="E429" s="80" t="s">
        <v>1073</v>
      </c>
      <c r="F429" s="80" t="s">
        <v>1074</v>
      </c>
      <c r="G429" s="80" t="s">
        <v>1075</v>
      </c>
      <c r="H429" s="80" t="s">
        <v>331</v>
      </c>
      <c r="I429" s="80" t="s">
        <v>131</v>
      </c>
      <c r="J429" s="80" t="s">
        <v>1420</v>
      </c>
      <c r="K429" s="79" t="s">
        <v>58</v>
      </c>
      <c r="L429" s="79">
        <v>80121700</v>
      </c>
      <c r="M429" s="19">
        <v>7000000</v>
      </c>
      <c r="N429" s="79">
        <v>6</v>
      </c>
      <c r="O429" s="19">
        <v>38966667</v>
      </c>
      <c r="P429" s="79" t="s">
        <v>60</v>
      </c>
      <c r="Q429" s="79" t="s">
        <v>60</v>
      </c>
      <c r="R429" s="79" t="s">
        <v>1077</v>
      </c>
      <c r="S429" s="79" t="s">
        <v>1078</v>
      </c>
      <c r="T429" s="98" t="s">
        <v>1412</v>
      </c>
      <c r="U429" s="16"/>
      <c r="V429" s="65"/>
      <c r="W429" s="66"/>
      <c r="X429" s="67"/>
      <c r="Y429" s="68"/>
      <c r="Z429" s="69"/>
      <c r="AA429" s="68"/>
      <c r="AB429" s="70"/>
      <c r="AC429" s="71">
        <f t="shared" si="30"/>
        <v>38966667</v>
      </c>
      <c r="AD429" s="72"/>
      <c r="AE429" s="16"/>
      <c r="AF429" s="99"/>
      <c r="AG429" s="73">
        <f t="shared" si="31"/>
        <v>0</v>
      </c>
      <c r="AH429" s="74"/>
      <c r="AI429" s="65"/>
      <c r="AJ429" s="21"/>
      <c r="AK429" s="17">
        <f t="shared" si="32"/>
        <v>0</v>
      </c>
      <c r="AL429" s="76"/>
      <c r="AM429" s="17">
        <f t="shared" si="33"/>
        <v>0</v>
      </c>
      <c r="AN429" s="17">
        <f t="shared" si="34"/>
        <v>38966667</v>
      </c>
      <c r="AO429" s="19"/>
      <c r="AP429" s="79"/>
      <c r="AQ429" s="79"/>
      <c r="AR429" s="79"/>
    </row>
    <row r="430" spans="1:44" s="78" customFormat="1" ht="15.75" customHeight="1">
      <c r="A430" s="79">
        <v>102</v>
      </c>
      <c r="B430" s="97" t="s">
        <v>1421</v>
      </c>
      <c r="C430" s="80" t="s">
        <v>1071</v>
      </c>
      <c r="D430" s="80" t="s">
        <v>1072</v>
      </c>
      <c r="E430" s="80" t="s">
        <v>1073</v>
      </c>
      <c r="F430" s="80" t="s">
        <v>1108</v>
      </c>
      <c r="G430" s="80" t="s">
        <v>1109</v>
      </c>
      <c r="H430" s="80" t="s">
        <v>1422</v>
      </c>
      <c r="I430" s="80" t="s">
        <v>131</v>
      </c>
      <c r="J430" s="80" t="s">
        <v>1423</v>
      </c>
      <c r="K430" s="79" t="s">
        <v>653</v>
      </c>
      <c r="L430" s="79">
        <v>84131500</v>
      </c>
      <c r="M430" s="19">
        <v>92500000</v>
      </c>
      <c r="N430" s="79">
        <v>1</v>
      </c>
      <c r="O430" s="19">
        <v>92500000</v>
      </c>
      <c r="P430" s="79" t="s">
        <v>60</v>
      </c>
      <c r="Q430" s="79" t="s">
        <v>60</v>
      </c>
      <c r="R430" s="79" t="s">
        <v>1077</v>
      </c>
      <c r="S430" s="79" t="s">
        <v>1078</v>
      </c>
      <c r="T430" s="98" t="s">
        <v>1412</v>
      </c>
      <c r="U430" s="16"/>
      <c r="V430" s="65"/>
      <c r="W430" s="66"/>
      <c r="X430" s="67"/>
      <c r="Y430" s="68"/>
      <c r="Z430" s="69"/>
      <c r="AA430" s="68"/>
      <c r="AB430" s="70"/>
      <c r="AC430" s="71">
        <f t="shared" si="30"/>
        <v>92500000</v>
      </c>
      <c r="AD430" s="72"/>
      <c r="AE430" s="16"/>
      <c r="AF430" s="99"/>
      <c r="AG430" s="73">
        <f t="shared" si="31"/>
        <v>0</v>
      </c>
      <c r="AH430" s="74"/>
      <c r="AI430" s="65"/>
      <c r="AJ430" s="21"/>
      <c r="AK430" s="17">
        <f t="shared" si="32"/>
        <v>0</v>
      </c>
      <c r="AL430" s="76"/>
      <c r="AM430" s="17">
        <f t="shared" si="33"/>
        <v>0</v>
      </c>
      <c r="AN430" s="17">
        <f t="shared" si="34"/>
        <v>92500000</v>
      </c>
      <c r="AO430" s="19"/>
      <c r="AP430" s="79"/>
      <c r="AQ430" s="79"/>
      <c r="AR430" s="79"/>
    </row>
    <row r="431" spans="1:44" s="78" customFormat="1" ht="15.75" customHeight="1">
      <c r="A431" s="79">
        <v>103</v>
      </c>
      <c r="B431" s="97" t="s">
        <v>1424</v>
      </c>
      <c r="C431" s="80" t="s">
        <v>1071</v>
      </c>
      <c r="D431" s="80" t="s">
        <v>1072</v>
      </c>
      <c r="E431" s="80" t="s">
        <v>1073</v>
      </c>
      <c r="F431" s="80" t="s">
        <v>1108</v>
      </c>
      <c r="G431" s="80" t="s">
        <v>1109</v>
      </c>
      <c r="H431" s="80" t="s">
        <v>643</v>
      </c>
      <c r="I431" s="80" t="s">
        <v>131</v>
      </c>
      <c r="J431" s="80" t="s">
        <v>644</v>
      </c>
      <c r="K431" s="79" t="s">
        <v>645</v>
      </c>
      <c r="L431" s="79">
        <v>78111800</v>
      </c>
      <c r="M431" s="19">
        <v>100000000</v>
      </c>
      <c r="N431" s="79">
        <v>1</v>
      </c>
      <c r="O431" s="19">
        <v>100000000</v>
      </c>
      <c r="P431" s="79" t="s">
        <v>94</v>
      </c>
      <c r="Q431" s="79" t="s">
        <v>94</v>
      </c>
      <c r="R431" s="79" t="s">
        <v>1077</v>
      </c>
      <c r="S431" s="79" t="s">
        <v>1078</v>
      </c>
      <c r="T431" s="98" t="s">
        <v>1412</v>
      </c>
      <c r="U431" s="16"/>
      <c r="V431" s="65"/>
      <c r="W431" s="66"/>
      <c r="X431" s="67"/>
      <c r="Y431" s="68"/>
      <c r="Z431" s="69"/>
      <c r="AA431" s="68"/>
      <c r="AB431" s="70"/>
      <c r="AC431" s="71">
        <f t="shared" si="30"/>
        <v>100000000</v>
      </c>
      <c r="AD431" s="72"/>
      <c r="AE431" s="16"/>
      <c r="AF431" s="99"/>
      <c r="AG431" s="73">
        <f t="shared" si="31"/>
        <v>0</v>
      </c>
      <c r="AH431" s="74"/>
      <c r="AI431" s="65"/>
      <c r="AJ431" s="21"/>
      <c r="AK431" s="17">
        <f t="shared" si="32"/>
        <v>0</v>
      </c>
      <c r="AL431" s="76"/>
      <c r="AM431" s="17">
        <f t="shared" si="33"/>
        <v>0</v>
      </c>
      <c r="AN431" s="17">
        <f t="shared" si="34"/>
        <v>100000000</v>
      </c>
      <c r="AO431" s="19"/>
      <c r="AP431" s="79"/>
      <c r="AQ431" s="79"/>
      <c r="AR431" s="79"/>
    </row>
    <row r="432" spans="1:44" s="78" customFormat="1" ht="15.75" customHeight="1">
      <c r="A432" s="79">
        <v>104</v>
      </c>
      <c r="B432" s="97" t="s">
        <v>1425</v>
      </c>
      <c r="C432" s="80" t="s">
        <v>1071</v>
      </c>
      <c r="D432" s="80" t="s">
        <v>1072</v>
      </c>
      <c r="E432" s="80" t="s">
        <v>1073</v>
      </c>
      <c r="F432" s="80" t="s">
        <v>1108</v>
      </c>
      <c r="G432" s="80" t="s">
        <v>1109</v>
      </c>
      <c r="H432" s="80" t="s">
        <v>406</v>
      </c>
      <c r="I432" s="80" t="s">
        <v>131</v>
      </c>
      <c r="J432" s="80" t="s">
        <v>407</v>
      </c>
      <c r="K432" s="79" t="s">
        <v>408</v>
      </c>
      <c r="L432" s="79">
        <v>92121500</v>
      </c>
      <c r="M432" s="19">
        <v>500000000</v>
      </c>
      <c r="N432" s="79">
        <v>1</v>
      </c>
      <c r="O432" s="19">
        <v>500000000</v>
      </c>
      <c r="P432" s="79" t="s">
        <v>60</v>
      </c>
      <c r="Q432" s="79" t="s">
        <v>60</v>
      </c>
      <c r="R432" s="79" t="s">
        <v>1077</v>
      </c>
      <c r="S432" s="79" t="s">
        <v>1078</v>
      </c>
      <c r="T432" s="98" t="s">
        <v>1412</v>
      </c>
      <c r="U432" s="16"/>
      <c r="V432" s="65"/>
      <c r="W432" s="66"/>
      <c r="X432" s="67"/>
      <c r="Y432" s="68"/>
      <c r="Z432" s="69"/>
      <c r="AA432" s="68"/>
      <c r="AB432" s="70"/>
      <c r="AC432" s="71">
        <f t="shared" si="30"/>
        <v>500000000</v>
      </c>
      <c r="AD432" s="72"/>
      <c r="AE432" s="16"/>
      <c r="AF432" s="99"/>
      <c r="AG432" s="73">
        <f t="shared" si="31"/>
        <v>0</v>
      </c>
      <c r="AH432" s="74"/>
      <c r="AI432" s="65"/>
      <c r="AJ432" s="21"/>
      <c r="AK432" s="17">
        <f t="shared" si="32"/>
        <v>0</v>
      </c>
      <c r="AL432" s="76"/>
      <c r="AM432" s="17">
        <f t="shared" si="33"/>
        <v>0</v>
      </c>
      <c r="AN432" s="17">
        <f t="shared" si="34"/>
        <v>500000000</v>
      </c>
      <c r="AO432" s="19"/>
      <c r="AP432" s="79"/>
      <c r="AQ432" s="79"/>
      <c r="AR432" s="79"/>
    </row>
    <row r="433" spans="1:44" s="78" customFormat="1" ht="15.75" customHeight="1">
      <c r="A433" s="79">
        <v>105</v>
      </c>
      <c r="B433" s="97" t="s">
        <v>1426</v>
      </c>
      <c r="C433" s="80" t="s">
        <v>1071</v>
      </c>
      <c r="D433" s="80" t="s">
        <v>1072</v>
      </c>
      <c r="E433" s="80" t="s">
        <v>1073</v>
      </c>
      <c r="F433" s="80" t="s">
        <v>1074</v>
      </c>
      <c r="G433" s="80" t="s">
        <v>1075</v>
      </c>
      <c r="H433" s="80" t="s">
        <v>466</v>
      </c>
      <c r="I433" s="80" t="s">
        <v>131</v>
      </c>
      <c r="J433" s="80" t="s">
        <v>652</v>
      </c>
      <c r="K433" s="79" t="s">
        <v>653</v>
      </c>
      <c r="L433" s="79" t="s">
        <v>654</v>
      </c>
      <c r="M433" s="19">
        <v>20000000</v>
      </c>
      <c r="N433" s="79">
        <v>2</v>
      </c>
      <c r="O433" s="19">
        <v>40000000</v>
      </c>
      <c r="P433" s="79" t="s">
        <v>60</v>
      </c>
      <c r="Q433" s="79" t="s">
        <v>60</v>
      </c>
      <c r="R433" s="79" t="s">
        <v>1077</v>
      </c>
      <c r="S433" s="79" t="s">
        <v>1078</v>
      </c>
      <c r="T433" s="98" t="s">
        <v>1412</v>
      </c>
      <c r="U433" s="16">
        <v>45503</v>
      </c>
      <c r="V433" s="65">
        <v>202417000063513</v>
      </c>
      <c r="W433" s="66" t="s">
        <v>63</v>
      </c>
      <c r="X433" s="67" t="s">
        <v>136</v>
      </c>
      <c r="Y433" s="68">
        <v>45503</v>
      </c>
      <c r="Z433" s="69" t="s">
        <v>1427</v>
      </c>
      <c r="AA433" s="68">
        <v>45503</v>
      </c>
      <c r="AB433" s="70">
        <v>40000000</v>
      </c>
      <c r="AC433" s="71">
        <f t="shared" si="30"/>
        <v>0</v>
      </c>
      <c r="AD433" s="72">
        <v>1349</v>
      </c>
      <c r="AE433" s="16">
        <v>45504</v>
      </c>
      <c r="AF433" s="99">
        <v>40000000</v>
      </c>
      <c r="AG433" s="73">
        <f t="shared" si="31"/>
        <v>0</v>
      </c>
      <c r="AH433" s="74"/>
      <c r="AI433" s="65"/>
      <c r="AJ433" s="21"/>
      <c r="AK433" s="17">
        <f t="shared" si="32"/>
        <v>40000000</v>
      </c>
      <c r="AL433" s="76"/>
      <c r="AM433" s="17">
        <f t="shared" si="33"/>
        <v>0</v>
      </c>
      <c r="AN433" s="17">
        <f t="shared" si="34"/>
        <v>40000000</v>
      </c>
      <c r="AO433" s="19"/>
      <c r="AP433" s="79"/>
      <c r="AQ433" s="79"/>
      <c r="AR433" s="79"/>
    </row>
    <row r="434" spans="1:44" s="78" customFormat="1" ht="15.75" customHeight="1">
      <c r="A434" s="79">
        <v>106</v>
      </c>
      <c r="B434" s="97" t="s">
        <v>1428</v>
      </c>
      <c r="C434" s="80" t="s">
        <v>1071</v>
      </c>
      <c r="D434" s="80" t="s">
        <v>1072</v>
      </c>
      <c r="E434" s="80" t="s">
        <v>1073</v>
      </c>
      <c r="F434" s="80" t="s">
        <v>1074</v>
      </c>
      <c r="G434" s="80" t="s">
        <v>1075</v>
      </c>
      <c r="H434" s="80" t="s">
        <v>201</v>
      </c>
      <c r="I434" s="80" t="s">
        <v>131</v>
      </c>
      <c r="J434" s="80" t="s">
        <v>1429</v>
      </c>
      <c r="K434" s="79" t="s">
        <v>64</v>
      </c>
      <c r="L434" s="79" t="s">
        <v>121</v>
      </c>
      <c r="M434" s="19">
        <v>0</v>
      </c>
      <c r="N434" s="79" t="s">
        <v>121</v>
      </c>
      <c r="O434" s="19">
        <v>7303159</v>
      </c>
      <c r="P434" s="79" t="s">
        <v>60</v>
      </c>
      <c r="Q434" s="79" t="s">
        <v>60</v>
      </c>
      <c r="R434" s="79" t="s">
        <v>1077</v>
      </c>
      <c r="S434" s="79" t="s">
        <v>1078</v>
      </c>
      <c r="T434" s="98" t="s">
        <v>1119</v>
      </c>
      <c r="U434" s="16">
        <v>45499</v>
      </c>
      <c r="V434" s="65">
        <v>202417000062303</v>
      </c>
      <c r="W434" s="66" t="s">
        <v>206</v>
      </c>
      <c r="X434" s="67" t="s">
        <v>136</v>
      </c>
      <c r="Y434" s="68">
        <v>45499</v>
      </c>
      <c r="Z434" s="69"/>
      <c r="AA434" s="68"/>
      <c r="AB434" s="70"/>
      <c r="AC434" s="71">
        <f t="shared" si="30"/>
        <v>7303159</v>
      </c>
      <c r="AD434" s="72"/>
      <c r="AE434" s="16"/>
      <c r="AF434" s="99"/>
      <c r="AG434" s="73">
        <f t="shared" si="31"/>
        <v>0</v>
      </c>
      <c r="AH434" s="74"/>
      <c r="AI434" s="65"/>
      <c r="AJ434" s="21"/>
      <c r="AK434" s="17">
        <f t="shared" si="32"/>
        <v>0</v>
      </c>
      <c r="AL434" s="76"/>
      <c r="AM434" s="17">
        <f t="shared" si="33"/>
        <v>0</v>
      </c>
      <c r="AN434" s="17">
        <f t="shared" si="34"/>
        <v>7303159</v>
      </c>
      <c r="AO434" s="19"/>
      <c r="AP434" s="79"/>
      <c r="AQ434" s="79"/>
      <c r="AR434" s="79"/>
    </row>
    <row r="435" spans="1:44" s="78" customFormat="1" ht="15.75" customHeight="1">
      <c r="A435" s="79">
        <v>107</v>
      </c>
      <c r="B435" s="97" t="s">
        <v>1430</v>
      </c>
      <c r="C435" s="80" t="s">
        <v>1071</v>
      </c>
      <c r="D435" s="80" t="s">
        <v>1072</v>
      </c>
      <c r="E435" s="80" t="s">
        <v>1073</v>
      </c>
      <c r="F435" s="80" t="s">
        <v>1074</v>
      </c>
      <c r="G435" s="80" t="s">
        <v>1075</v>
      </c>
      <c r="H435" s="80" t="s">
        <v>201</v>
      </c>
      <c r="I435" s="80" t="s">
        <v>131</v>
      </c>
      <c r="J435" s="80" t="s">
        <v>1429</v>
      </c>
      <c r="K435" s="79" t="s">
        <v>64</v>
      </c>
      <c r="L435" s="79" t="s">
        <v>121</v>
      </c>
      <c r="M435" s="19">
        <v>0</v>
      </c>
      <c r="N435" s="79" t="s">
        <v>121</v>
      </c>
      <c r="O435" s="19">
        <v>37226666</v>
      </c>
      <c r="P435" s="79" t="s">
        <v>60</v>
      </c>
      <c r="Q435" s="79" t="s">
        <v>60</v>
      </c>
      <c r="R435" s="79" t="s">
        <v>1077</v>
      </c>
      <c r="S435" s="79" t="s">
        <v>1078</v>
      </c>
      <c r="T435" s="98" t="s">
        <v>1119</v>
      </c>
      <c r="U435" s="16"/>
      <c r="V435" s="65"/>
      <c r="W435" s="66"/>
      <c r="X435" s="67"/>
      <c r="Y435" s="68"/>
      <c r="Z435" s="69"/>
      <c r="AA435" s="68"/>
      <c r="AB435" s="70"/>
      <c r="AC435" s="71">
        <f t="shared" si="30"/>
        <v>37226666</v>
      </c>
      <c r="AD435" s="72"/>
      <c r="AE435" s="16"/>
      <c r="AF435" s="99"/>
      <c r="AG435" s="73">
        <f t="shared" si="31"/>
        <v>0</v>
      </c>
      <c r="AH435" s="74"/>
      <c r="AI435" s="65"/>
      <c r="AJ435" s="21"/>
      <c r="AK435" s="17">
        <f t="shared" si="32"/>
        <v>0</v>
      </c>
      <c r="AL435" s="76"/>
      <c r="AM435" s="17">
        <f t="shared" si="33"/>
        <v>0</v>
      </c>
      <c r="AN435" s="17">
        <f t="shared" si="34"/>
        <v>37226666</v>
      </c>
      <c r="AO435" s="19"/>
      <c r="AP435" s="79"/>
      <c r="AQ435" s="79"/>
      <c r="AR435" s="79"/>
    </row>
    <row r="436" spans="1:44" s="78" customFormat="1" ht="15.75" customHeight="1">
      <c r="A436" s="79">
        <v>108</v>
      </c>
      <c r="B436" s="97" t="s">
        <v>1431</v>
      </c>
      <c r="C436" s="80" t="s">
        <v>1071</v>
      </c>
      <c r="D436" s="80" t="s">
        <v>1072</v>
      </c>
      <c r="E436" s="80" t="s">
        <v>1073</v>
      </c>
      <c r="F436" s="80" t="s">
        <v>1074</v>
      </c>
      <c r="G436" s="80" t="s">
        <v>1075</v>
      </c>
      <c r="H436" s="80" t="s">
        <v>331</v>
      </c>
      <c r="I436" s="80" t="s">
        <v>131</v>
      </c>
      <c r="J436" s="80" t="s">
        <v>132</v>
      </c>
      <c r="K436" s="79" t="s">
        <v>64</v>
      </c>
      <c r="L436" s="79" t="s">
        <v>121</v>
      </c>
      <c r="M436" s="19">
        <v>0</v>
      </c>
      <c r="N436" s="79" t="s">
        <v>121</v>
      </c>
      <c r="O436" s="19">
        <v>591309349</v>
      </c>
      <c r="P436" s="79" t="s">
        <v>133</v>
      </c>
      <c r="Q436" s="79" t="s">
        <v>133</v>
      </c>
      <c r="R436" s="79" t="s">
        <v>1077</v>
      </c>
      <c r="S436" s="79" t="s">
        <v>1078</v>
      </c>
      <c r="T436" s="98" t="s">
        <v>1119</v>
      </c>
      <c r="U436" s="16">
        <v>45491</v>
      </c>
      <c r="V436" s="65">
        <v>202417000059593</v>
      </c>
      <c r="W436" s="66" t="s">
        <v>63</v>
      </c>
      <c r="X436" s="67" t="s">
        <v>136</v>
      </c>
      <c r="Y436" s="68">
        <v>45491</v>
      </c>
      <c r="Z436" s="69" t="s">
        <v>1432</v>
      </c>
      <c r="AA436" s="68">
        <v>45491</v>
      </c>
      <c r="AB436" s="70">
        <v>591309349</v>
      </c>
      <c r="AC436" s="71">
        <f t="shared" si="30"/>
        <v>0</v>
      </c>
      <c r="AD436" s="72">
        <v>1007</v>
      </c>
      <c r="AE436" s="16">
        <v>45492</v>
      </c>
      <c r="AF436" s="99">
        <v>591309349</v>
      </c>
      <c r="AG436" s="73">
        <f t="shared" si="31"/>
        <v>0</v>
      </c>
      <c r="AH436" s="74"/>
      <c r="AI436" s="65"/>
      <c r="AJ436" s="21"/>
      <c r="AK436" s="17">
        <f t="shared" si="32"/>
        <v>591309349</v>
      </c>
      <c r="AL436" s="76"/>
      <c r="AM436" s="17">
        <f t="shared" si="33"/>
        <v>0</v>
      </c>
      <c r="AN436" s="17">
        <f t="shared" si="34"/>
        <v>591309349</v>
      </c>
      <c r="AO436" s="19"/>
      <c r="AP436" s="79"/>
      <c r="AQ436" s="79"/>
      <c r="AR436" s="79"/>
    </row>
    <row r="437" spans="1:44" s="78" customFormat="1" ht="15.75" customHeight="1">
      <c r="A437" s="79">
        <v>109</v>
      </c>
      <c r="B437" s="97" t="s">
        <v>1433</v>
      </c>
      <c r="C437" s="80" t="s">
        <v>1071</v>
      </c>
      <c r="D437" s="80" t="s">
        <v>1072</v>
      </c>
      <c r="E437" s="80" t="s">
        <v>1073</v>
      </c>
      <c r="F437" s="80" t="s">
        <v>1074</v>
      </c>
      <c r="G437" s="80" t="s">
        <v>1075</v>
      </c>
      <c r="H437" s="80" t="s">
        <v>1194</v>
      </c>
      <c r="I437" s="80" t="s">
        <v>131</v>
      </c>
      <c r="J437" s="80" t="s">
        <v>1434</v>
      </c>
      <c r="K437" s="79" t="s">
        <v>58</v>
      </c>
      <c r="L437" s="79">
        <v>80161500</v>
      </c>
      <c r="M437" s="19">
        <v>6500000</v>
      </c>
      <c r="N437" s="79">
        <v>6</v>
      </c>
      <c r="O437" s="19">
        <v>36183333</v>
      </c>
      <c r="P437" s="79" t="s">
        <v>60</v>
      </c>
      <c r="Q437" s="79" t="s">
        <v>60</v>
      </c>
      <c r="R437" s="79" t="s">
        <v>1196</v>
      </c>
      <c r="S437" s="79" t="s">
        <v>1197</v>
      </c>
      <c r="T437" s="98" t="s">
        <v>1198</v>
      </c>
      <c r="U437" s="16">
        <v>45491</v>
      </c>
      <c r="V437" s="65">
        <v>202417000059113</v>
      </c>
      <c r="W437" s="66" t="s">
        <v>63</v>
      </c>
      <c r="X437" s="67" t="s">
        <v>136</v>
      </c>
      <c r="Y437" s="68">
        <v>45491</v>
      </c>
      <c r="Z437" s="69" t="s">
        <v>1435</v>
      </c>
      <c r="AA437" s="68">
        <v>45492</v>
      </c>
      <c r="AB437" s="70">
        <v>36183333</v>
      </c>
      <c r="AC437" s="71">
        <f t="shared" si="30"/>
        <v>0</v>
      </c>
      <c r="AD437" s="72">
        <v>1119</v>
      </c>
      <c r="AE437" s="16">
        <v>45495</v>
      </c>
      <c r="AF437" s="99">
        <v>36183333</v>
      </c>
      <c r="AG437" s="73">
        <f t="shared" si="31"/>
        <v>0</v>
      </c>
      <c r="AH437" s="74"/>
      <c r="AI437" s="65"/>
      <c r="AJ437" s="21"/>
      <c r="AK437" s="17">
        <f t="shared" si="32"/>
        <v>36183333</v>
      </c>
      <c r="AL437" s="76"/>
      <c r="AM437" s="17">
        <f t="shared" si="33"/>
        <v>0</v>
      </c>
      <c r="AN437" s="17">
        <f t="shared" si="34"/>
        <v>36183333</v>
      </c>
      <c r="AO437" s="19"/>
      <c r="AP437" s="79"/>
      <c r="AQ437" s="79"/>
      <c r="AR437" s="79"/>
    </row>
    <row r="438" spans="1:44" s="78" customFormat="1" ht="15.75" customHeight="1">
      <c r="A438" s="79">
        <v>110</v>
      </c>
      <c r="B438" s="97" t="s">
        <v>1436</v>
      </c>
      <c r="C438" s="80" t="s">
        <v>1071</v>
      </c>
      <c r="D438" s="80" t="s">
        <v>1072</v>
      </c>
      <c r="E438" s="80" t="s">
        <v>1073</v>
      </c>
      <c r="F438" s="80" t="s">
        <v>1074</v>
      </c>
      <c r="G438" s="80" t="s">
        <v>1075</v>
      </c>
      <c r="H438" s="80" t="s">
        <v>1194</v>
      </c>
      <c r="I438" s="80" t="s">
        <v>131</v>
      </c>
      <c r="J438" s="80" t="s">
        <v>1437</v>
      </c>
      <c r="K438" s="79" t="s">
        <v>58</v>
      </c>
      <c r="L438" s="79">
        <v>80161500</v>
      </c>
      <c r="M438" s="19">
        <v>4700000</v>
      </c>
      <c r="N438" s="79">
        <v>5</v>
      </c>
      <c r="O438" s="19">
        <v>23500000</v>
      </c>
      <c r="P438" s="79" t="s">
        <v>60</v>
      </c>
      <c r="Q438" s="79" t="s">
        <v>60</v>
      </c>
      <c r="R438" s="79" t="s">
        <v>1196</v>
      </c>
      <c r="S438" s="79" t="s">
        <v>1197</v>
      </c>
      <c r="T438" s="98" t="s">
        <v>1198</v>
      </c>
      <c r="U438" s="16">
        <v>45504</v>
      </c>
      <c r="V438" s="65">
        <v>202417000063763</v>
      </c>
      <c r="W438" s="66" t="s">
        <v>63</v>
      </c>
      <c r="X438" s="67" t="s">
        <v>136</v>
      </c>
      <c r="Y438" s="68">
        <v>45504</v>
      </c>
      <c r="Z438" s="69" t="s">
        <v>1438</v>
      </c>
      <c r="AA438" s="68">
        <v>45504</v>
      </c>
      <c r="AB438" s="70">
        <v>23500000</v>
      </c>
      <c r="AC438" s="71">
        <f t="shared" si="30"/>
        <v>0</v>
      </c>
      <c r="AD438" s="72"/>
      <c r="AE438" s="16"/>
      <c r="AF438" s="99"/>
      <c r="AG438" s="73">
        <f t="shared" si="31"/>
        <v>23500000</v>
      </c>
      <c r="AH438" s="74"/>
      <c r="AI438" s="65"/>
      <c r="AJ438" s="21"/>
      <c r="AK438" s="17">
        <f t="shared" si="32"/>
        <v>0</v>
      </c>
      <c r="AL438" s="76"/>
      <c r="AM438" s="17">
        <f t="shared" si="33"/>
        <v>0</v>
      </c>
      <c r="AN438" s="17">
        <f t="shared" si="34"/>
        <v>23500000</v>
      </c>
      <c r="AO438" s="19"/>
      <c r="AP438" s="79"/>
      <c r="AQ438" s="79"/>
      <c r="AR438" s="79"/>
    </row>
    <row r="439" spans="1:44" s="78" customFormat="1" ht="15.75" customHeight="1">
      <c r="A439" s="79">
        <v>111</v>
      </c>
      <c r="B439" s="97" t="s">
        <v>1439</v>
      </c>
      <c r="C439" s="80" t="s">
        <v>1071</v>
      </c>
      <c r="D439" s="80" t="s">
        <v>1072</v>
      </c>
      <c r="E439" s="80" t="s">
        <v>1073</v>
      </c>
      <c r="F439" s="80" t="s">
        <v>1074</v>
      </c>
      <c r="G439" s="80" t="s">
        <v>1075</v>
      </c>
      <c r="H439" s="80" t="s">
        <v>466</v>
      </c>
      <c r="I439" s="80" t="s">
        <v>131</v>
      </c>
      <c r="J439" s="80" t="s">
        <v>1440</v>
      </c>
      <c r="K439" s="79" t="s">
        <v>177</v>
      </c>
      <c r="L439" s="79" t="s">
        <v>1441</v>
      </c>
      <c r="M439" s="19">
        <v>50000000</v>
      </c>
      <c r="N439" s="79">
        <v>2</v>
      </c>
      <c r="O439" s="19">
        <v>36400000</v>
      </c>
      <c r="P439" s="79" t="s">
        <v>60</v>
      </c>
      <c r="Q439" s="79" t="s">
        <v>60</v>
      </c>
      <c r="R439" s="79" t="s">
        <v>1077</v>
      </c>
      <c r="S439" s="79" t="s">
        <v>1078</v>
      </c>
      <c r="T439" s="98" t="s">
        <v>1198</v>
      </c>
      <c r="U439" s="16">
        <v>45497</v>
      </c>
      <c r="V439" s="65">
        <v>202417000061813</v>
      </c>
      <c r="W439" s="66" t="s">
        <v>206</v>
      </c>
      <c r="X439" s="67" t="s">
        <v>136</v>
      </c>
      <c r="Y439" s="68">
        <v>45497</v>
      </c>
      <c r="Z439" s="69" t="s">
        <v>1442</v>
      </c>
      <c r="AA439" s="68">
        <v>45503</v>
      </c>
      <c r="AB439" s="70">
        <v>36400000</v>
      </c>
      <c r="AC439" s="71">
        <f t="shared" si="30"/>
        <v>0</v>
      </c>
      <c r="AD439" s="72">
        <v>1344</v>
      </c>
      <c r="AE439" s="16">
        <v>45504</v>
      </c>
      <c r="AF439" s="99">
        <v>36400000</v>
      </c>
      <c r="AG439" s="73">
        <f t="shared" si="31"/>
        <v>0</v>
      </c>
      <c r="AH439" s="74"/>
      <c r="AI439" s="65"/>
      <c r="AJ439" s="21"/>
      <c r="AK439" s="17">
        <f t="shared" si="32"/>
        <v>36400000</v>
      </c>
      <c r="AL439" s="76"/>
      <c r="AM439" s="17">
        <f t="shared" si="33"/>
        <v>0</v>
      </c>
      <c r="AN439" s="17">
        <f t="shared" si="34"/>
        <v>36400000</v>
      </c>
      <c r="AO439" s="19"/>
      <c r="AP439" s="79"/>
      <c r="AQ439" s="79"/>
      <c r="AR439" s="79"/>
    </row>
    <row r="440" spans="1:44" s="78" customFormat="1" ht="15.75" customHeight="1">
      <c r="A440" s="79">
        <v>112</v>
      </c>
      <c r="B440" s="97" t="s">
        <v>1443</v>
      </c>
      <c r="C440" s="80" t="s">
        <v>1071</v>
      </c>
      <c r="D440" s="80" t="s">
        <v>1072</v>
      </c>
      <c r="E440" s="80" t="s">
        <v>1073</v>
      </c>
      <c r="F440" s="80" t="s">
        <v>1074</v>
      </c>
      <c r="G440" s="80" t="s">
        <v>1075</v>
      </c>
      <c r="H440" s="80" t="s">
        <v>331</v>
      </c>
      <c r="I440" s="80" t="s">
        <v>131</v>
      </c>
      <c r="J440" s="80" t="s">
        <v>1444</v>
      </c>
      <c r="K440" s="79" t="s">
        <v>58</v>
      </c>
      <c r="L440" s="79">
        <v>80161500</v>
      </c>
      <c r="M440" s="19">
        <v>14000000</v>
      </c>
      <c r="N440" s="79">
        <v>5</v>
      </c>
      <c r="O440" s="19">
        <v>70000000</v>
      </c>
      <c r="P440" s="79" t="s">
        <v>60</v>
      </c>
      <c r="Q440" s="79" t="s">
        <v>60</v>
      </c>
      <c r="R440" s="79" t="s">
        <v>1077</v>
      </c>
      <c r="S440" s="79" t="s">
        <v>1078</v>
      </c>
      <c r="T440" s="98" t="s">
        <v>1119</v>
      </c>
      <c r="U440" s="16">
        <v>45496</v>
      </c>
      <c r="V440" s="65">
        <v>202417000060953</v>
      </c>
      <c r="W440" s="66" t="s">
        <v>63</v>
      </c>
      <c r="X440" s="67" t="s">
        <v>136</v>
      </c>
      <c r="Y440" s="68">
        <v>45496</v>
      </c>
      <c r="Z440" s="69" t="s">
        <v>1445</v>
      </c>
      <c r="AA440" s="68">
        <v>45496</v>
      </c>
      <c r="AB440" s="70">
        <v>70000000</v>
      </c>
      <c r="AC440" s="71">
        <f t="shared" si="30"/>
        <v>0</v>
      </c>
      <c r="AD440" s="72">
        <v>1283</v>
      </c>
      <c r="AE440" s="16">
        <v>45498</v>
      </c>
      <c r="AF440" s="99">
        <v>70000000</v>
      </c>
      <c r="AG440" s="73">
        <f t="shared" si="31"/>
        <v>0</v>
      </c>
      <c r="AH440" s="74"/>
      <c r="AI440" s="65"/>
      <c r="AJ440" s="21"/>
      <c r="AK440" s="17">
        <f t="shared" si="32"/>
        <v>70000000</v>
      </c>
      <c r="AL440" s="76"/>
      <c r="AM440" s="17">
        <f t="shared" si="33"/>
        <v>0</v>
      </c>
      <c r="AN440" s="17">
        <f t="shared" si="34"/>
        <v>70000000</v>
      </c>
      <c r="AO440" s="19"/>
      <c r="AP440" s="79"/>
      <c r="AQ440" s="79"/>
      <c r="AR440" s="79"/>
    </row>
    <row r="441" spans="1:44" s="78" customFormat="1" ht="15.75" customHeight="1">
      <c r="A441" s="79">
        <v>113</v>
      </c>
      <c r="B441" s="97" t="s">
        <v>1446</v>
      </c>
      <c r="C441" s="80" t="s">
        <v>1071</v>
      </c>
      <c r="D441" s="80" t="s">
        <v>1072</v>
      </c>
      <c r="E441" s="80" t="s">
        <v>1073</v>
      </c>
      <c r="F441" s="80" t="s">
        <v>1074</v>
      </c>
      <c r="G441" s="80" t="s">
        <v>1075</v>
      </c>
      <c r="H441" s="80" t="s">
        <v>1117</v>
      </c>
      <c r="I441" s="80" t="s">
        <v>131</v>
      </c>
      <c r="J441" s="80" t="s">
        <v>1447</v>
      </c>
      <c r="K441" s="79" t="s">
        <v>58</v>
      </c>
      <c r="L441" s="79">
        <v>80161500</v>
      </c>
      <c r="M441" s="19">
        <v>4000000</v>
      </c>
      <c r="N441" s="79">
        <v>6</v>
      </c>
      <c r="O441" s="19">
        <v>22266667</v>
      </c>
      <c r="P441" s="79" t="s">
        <v>60</v>
      </c>
      <c r="Q441" s="79" t="s">
        <v>60</v>
      </c>
      <c r="R441" s="79" t="s">
        <v>1077</v>
      </c>
      <c r="S441" s="79" t="s">
        <v>1078</v>
      </c>
      <c r="T441" s="98" t="s">
        <v>1119</v>
      </c>
      <c r="U441" s="16">
        <v>45504</v>
      </c>
      <c r="V441" s="65">
        <v>202417000062893</v>
      </c>
      <c r="W441" s="66" t="s">
        <v>63</v>
      </c>
      <c r="X441" s="67" t="s">
        <v>136</v>
      </c>
      <c r="Y441" s="68">
        <v>45504</v>
      </c>
      <c r="Z441" s="69" t="s">
        <v>1448</v>
      </c>
      <c r="AA441" s="68">
        <v>45503</v>
      </c>
      <c r="AB441" s="70">
        <v>22266667</v>
      </c>
      <c r="AC441" s="71">
        <f t="shared" si="30"/>
        <v>0</v>
      </c>
      <c r="AD441" s="72">
        <v>1371</v>
      </c>
      <c r="AE441" s="16">
        <v>45504</v>
      </c>
      <c r="AF441" s="99">
        <v>22266667</v>
      </c>
      <c r="AG441" s="73">
        <f t="shared" si="31"/>
        <v>0</v>
      </c>
      <c r="AH441" s="74"/>
      <c r="AI441" s="65"/>
      <c r="AJ441" s="21"/>
      <c r="AK441" s="17">
        <f t="shared" si="32"/>
        <v>22266667</v>
      </c>
      <c r="AL441" s="76"/>
      <c r="AM441" s="17">
        <f t="shared" si="33"/>
        <v>0</v>
      </c>
      <c r="AN441" s="17">
        <f t="shared" si="34"/>
        <v>22266667</v>
      </c>
      <c r="AO441" s="19"/>
      <c r="AP441" s="79"/>
      <c r="AQ441" s="79"/>
      <c r="AR441" s="79"/>
    </row>
    <row r="442" spans="1:44" s="78" customFormat="1" ht="15.75" customHeight="1">
      <c r="A442" s="79">
        <v>114</v>
      </c>
      <c r="B442" s="97" t="s">
        <v>1449</v>
      </c>
      <c r="C442" s="80" t="s">
        <v>1071</v>
      </c>
      <c r="D442" s="80" t="s">
        <v>1072</v>
      </c>
      <c r="E442" s="80" t="s">
        <v>1073</v>
      </c>
      <c r="F442" s="80" t="s">
        <v>1074</v>
      </c>
      <c r="G442" s="80" t="s">
        <v>1075</v>
      </c>
      <c r="H442" s="80" t="s">
        <v>1117</v>
      </c>
      <c r="I442" s="80" t="s">
        <v>131</v>
      </c>
      <c r="J442" s="80" t="s">
        <v>1450</v>
      </c>
      <c r="K442" s="79" t="s">
        <v>58</v>
      </c>
      <c r="L442" s="79">
        <v>80161500</v>
      </c>
      <c r="M442" s="19">
        <v>8000000</v>
      </c>
      <c r="N442" s="79">
        <v>6</v>
      </c>
      <c r="O442" s="19">
        <v>44533333</v>
      </c>
      <c r="P442" s="79" t="s">
        <v>60</v>
      </c>
      <c r="Q442" s="79" t="s">
        <v>60</v>
      </c>
      <c r="R442" s="79" t="s">
        <v>1077</v>
      </c>
      <c r="S442" s="79" t="s">
        <v>1078</v>
      </c>
      <c r="T442" s="98" t="s">
        <v>1119</v>
      </c>
      <c r="U442" s="16">
        <v>45496</v>
      </c>
      <c r="V442" s="65">
        <v>202417000060953</v>
      </c>
      <c r="W442" s="66" t="s">
        <v>63</v>
      </c>
      <c r="X442" s="67" t="s">
        <v>136</v>
      </c>
      <c r="Y442" s="68">
        <v>45496</v>
      </c>
      <c r="Z442" s="69" t="s">
        <v>1451</v>
      </c>
      <c r="AA442" s="68">
        <v>45503</v>
      </c>
      <c r="AB442" s="70">
        <v>44533333</v>
      </c>
      <c r="AC442" s="71">
        <f t="shared" si="30"/>
        <v>0</v>
      </c>
      <c r="AD442" s="72">
        <v>1317</v>
      </c>
      <c r="AE442" s="16">
        <v>45503</v>
      </c>
      <c r="AF442" s="99">
        <v>44533333</v>
      </c>
      <c r="AG442" s="73">
        <f t="shared" si="31"/>
        <v>0</v>
      </c>
      <c r="AH442" s="74"/>
      <c r="AI442" s="65"/>
      <c r="AJ442" s="21"/>
      <c r="AK442" s="17">
        <f t="shared" si="32"/>
        <v>44533333</v>
      </c>
      <c r="AL442" s="76"/>
      <c r="AM442" s="17">
        <f t="shared" si="33"/>
        <v>0</v>
      </c>
      <c r="AN442" s="17">
        <f t="shared" si="34"/>
        <v>44533333</v>
      </c>
      <c r="AO442" s="19"/>
      <c r="AP442" s="79"/>
      <c r="AQ442" s="79"/>
      <c r="AR442" s="79"/>
    </row>
    <row r="443" spans="1:44" s="78" customFormat="1" ht="15.75" customHeight="1">
      <c r="A443" s="79">
        <v>115</v>
      </c>
      <c r="B443" s="97" t="s">
        <v>1452</v>
      </c>
      <c r="C443" s="80" t="s">
        <v>1071</v>
      </c>
      <c r="D443" s="80" t="s">
        <v>1072</v>
      </c>
      <c r="E443" s="80" t="s">
        <v>1073</v>
      </c>
      <c r="F443" s="80" t="s">
        <v>1074</v>
      </c>
      <c r="G443" s="80" t="s">
        <v>1075</v>
      </c>
      <c r="H443" s="80" t="s">
        <v>201</v>
      </c>
      <c r="I443" s="80" t="s">
        <v>131</v>
      </c>
      <c r="J443" s="80" t="s">
        <v>1453</v>
      </c>
      <c r="K443" s="79" t="s">
        <v>58</v>
      </c>
      <c r="L443" s="79">
        <v>80161500</v>
      </c>
      <c r="M443" s="19">
        <v>3705000</v>
      </c>
      <c r="N443" s="79">
        <v>6</v>
      </c>
      <c r="O443" s="19">
        <v>20624500</v>
      </c>
      <c r="P443" s="79" t="s">
        <v>60</v>
      </c>
      <c r="Q443" s="79" t="s">
        <v>60</v>
      </c>
      <c r="R443" s="79" t="s">
        <v>1077</v>
      </c>
      <c r="S443" s="79" t="s">
        <v>1078</v>
      </c>
      <c r="T443" s="98" t="s">
        <v>1119</v>
      </c>
      <c r="U443" s="16">
        <v>45504</v>
      </c>
      <c r="V443" s="65">
        <v>202417000063573</v>
      </c>
      <c r="W443" s="66" t="s">
        <v>63</v>
      </c>
      <c r="X443" s="67" t="s">
        <v>136</v>
      </c>
      <c r="Y443" s="68">
        <v>45505</v>
      </c>
      <c r="Z443" s="69" t="s">
        <v>1454</v>
      </c>
      <c r="AA443" s="68">
        <v>45505</v>
      </c>
      <c r="AB443" s="70">
        <v>18525000</v>
      </c>
      <c r="AC443" s="71">
        <f t="shared" si="30"/>
        <v>2099500</v>
      </c>
      <c r="AD443" s="72"/>
      <c r="AE443" s="16"/>
      <c r="AF443" s="99"/>
      <c r="AG443" s="73">
        <f t="shared" si="31"/>
        <v>18525000</v>
      </c>
      <c r="AH443" s="74"/>
      <c r="AI443" s="65"/>
      <c r="AJ443" s="21"/>
      <c r="AK443" s="17">
        <f t="shared" si="32"/>
        <v>0</v>
      </c>
      <c r="AL443" s="76"/>
      <c r="AM443" s="17">
        <f t="shared" si="33"/>
        <v>0</v>
      </c>
      <c r="AN443" s="17">
        <f t="shared" si="34"/>
        <v>20624500</v>
      </c>
      <c r="AO443" s="19"/>
      <c r="AP443" s="79"/>
      <c r="AQ443" s="79"/>
      <c r="AR443" s="79"/>
    </row>
    <row r="444" spans="1:44" s="78" customFormat="1" ht="15.75" customHeight="1">
      <c r="A444" s="79">
        <v>116</v>
      </c>
      <c r="B444" s="97" t="s">
        <v>1455</v>
      </c>
      <c r="C444" s="80" t="s">
        <v>1071</v>
      </c>
      <c r="D444" s="80" t="s">
        <v>1072</v>
      </c>
      <c r="E444" s="80" t="s">
        <v>1073</v>
      </c>
      <c r="F444" s="80" t="s">
        <v>1074</v>
      </c>
      <c r="G444" s="80" t="s">
        <v>1075</v>
      </c>
      <c r="H444" s="80" t="s">
        <v>1117</v>
      </c>
      <c r="I444" s="80" t="s">
        <v>131</v>
      </c>
      <c r="J444" s="80" t="s">
        <v>1456</v>
      </c>
      <c r="K444" s="79" t="s">
        <v>58</v>
      </c>
      <c r="L444" s="79">
        <v>80161500</v>
      </c>
      <c r="M444" s="19">
        <v>5000000</v>
      </c>
      <c r="N444" s="79">
        <v>5</v>
      </c>
      <c r="O444" s="19">
        <v>25000000</v>
      </c>
      <c r="P444" s="79" t="s">
        <v>60</v>
      </c>
      <c r="Q444" s="79" t="s">
        <v>60</v>
      </c>
      <c r="R444" s="79" t="s">
        <v>1077</v>
      </c>
      <c r="S444" s="79" t="s">
        <v>1078</v>
      </c>
      <c r="T444" s="98" t="s">
        <v>1119</v>
      </c>
      <c r="U444" s="16">
        <v>45504</v>
      </c>
      <c r="V444" s="65">
        <v>202417000063573</v>
      </c>
      <c r="W444" s="66" t="s">
        <v>63</v>
      </c>
      <c r="X444" s="67" t="s">
        <v>136</v>
      </c>
      <c r="Y444" s="68">
        <v>45505</v>
      </c>
      <c r="Z444" s="69" t="s">
        <v>1457</v>
      </c>
      <c r="AA444" s="68">
        <v>45505</v>
      </c>
      <c r="AB444" s="70">
        <v>25000000</v>
      </c>
      <c r="AC444" s="71">
        <f t="shared" si="30"/>
        <v>0</v>
      </c>
      <c r="AD444" s="72"/>
      <c r="AE444" s="16"/>
      <c r="AF444" s="99"/>
      <c r="AG444" s="73">
        <f t="shared" si="31"/>
        <v>25000000</v>
      </c>
      <c r="AH444" s="74"/>
      <c r="AI444" s="65"/>
      <c r="AJ444" s="21"/>
      <c r="AK444" s="17">
        <f t="shared" si="32"/>
        <v>0</v>
      </c>
      <c r="AL444" s="76"/>
      <c r="AM444" s="17">
        <f t="shared" si="33"/>
        <v>0</v>
      </c>
      <c r="AN444" s="17">
        <f t="shared" si="34"/>
        <v>25000000</v>
      </c>
      <c r="AO444" s="19"/>
      <c r="AP444" s="79"/>
      <c r="AQ444" s="79"/>
      <c r="AR444" s="79"/>
    </row>
    <row r="445" spans="1:44" s="78" customFormat="1" ht="15.75" customHeight="1">
      <c r="A445" s="79">
        <v>117</v>
      </c>
      <c r="B445" s="97" t="s">
        <v>1458</v>
      </c>
      <c r="C445" s="80" t="s">
        <v>1071</v>
      </c>
      <c r="D445" s="80" t="s">
        <v>1072</v>
      </c>
      <c r="E445" s="80" t="s">
        <v>1073</v>
      </c>
      <c r="F445" s="80" t="s">
        <v>1074</v>
      </c>
      <c r="G445" s="80" t="s">
        <v>1075</v>
      </c>
      <c r="H445" s="80" t="s">
        <v>201</v>
      </c>
      <c r="I445" s="80" t="s">
        <v>131</v>
      </c>
      <c r="J445" s="80" t="s">
        <v>1459</v>
      </c>
      <c r="K445" s="79" t="s">
        <v>58</v>
      </c>
      <c r="L445" s="79">
        <v>80161500</v>
      </c>
      <c r="M445" s="19">
        <v>4000000</v>
      </c>
      <c r="N445" s="79">
        <v>5</v>
      </c>
      <c r="O445" s="19">
        <v>20000000</v>
      </c>
      <c r="P445" s="79" t="s">
        <v>60</v>
      </c>
      <c r="Q445" s="79" t="s">
        <v>60</v>
      </c>
      <c r="R445" s="79" t="s">
        <v>1077</v>
      </c>
      <c r="S445" s="79" t="s">
        <v>1078</v>
      </c>
      <c r="T445" s="98" t="s">
        <v>1119</v>
      </c>
      <c r="U445" s="16">
        <v>45504</v>
      </c>
      <c r="V445" s="65">
        <v>202417000063573</v>
      </c>
      <c r="W445" s="66" t="s">
        <v>63</v>
      </c>
      <c r="X445" s="67" t="s">
        <v>136</v>
      </c>
      <c r="Y445" s="68">
        <v>45505</v>
      </c>
      <c r="Z445" s="69" t="s">
        <v>1460</v>
      </c>
      <c r="AA445" s="68">
        <v>45505</v>
      </c>
      <c r="AB445" s="70">
        <v>19946667</v>
      </c>
      <c r="AC445" s="71">
        <f t="shared" si="30"/>
        <v>53333</v>
      </c>
      <c r="AD445" s="72"/>
      <c r="AE445" s="16"/>
      <c r="AF445" s="99"/>
      <c r="AG445" s="73">
        <f t="shared" si="31"/>
        <v>19946667</v>
      </c>
      <c r="AH445" s="74"/>
      <c r="AI445" s="65"/>
      <c r="AJ445" s="21"/>
      <c r="AK445" s="17">
        <f t="shared" si="32"/>
        <v>0</v>
      </c>
      <c r="AL445" s="76"/>
      <c r="AM445" s="17">
        <f t="shared" si="33"/>
        <v>0</v>
      </c>
      <c r="AN445" s="17">
        <f t="shared" si="34"/>
        <v>20000000</v>
      </c>
      <c r="AO445" s="19"/>
      <c r="AP445" s="79"/>
      <c r="AQ445" s="79"/>
      <c r="AR445" s="79"/>
    </row>
    <row r="446" spans="1:44" s="78" customFormat="1" ht="15.75" customHeight="1">
      <c r="A446" s="79">
        <v>118</v>
      </c>
      <c r="B446" s="97" t="s">
        <v>1461</v>
      </c>
      <c r="C446" s="80" t="s">
        <v>1071</v>
      </c>
      <c r="D446" s="80" t="s">
        <v>1072</v>
      </c>
      <c r="E446" s="80" t="s">
        <v>1073</v>
      </c>
      <c r="F446" s="80" t="s">
        <v>1074</v>
      </c>
      <c r="G446" s="80" t="s">
        <v>1075</v>
      </c>
      <c r="H446" s="80" t="s">
        <v>1117</v>
      </c>
      <c r="I446" s="80" t="s">
        <v>131</v>
      </c>
      <c r="J446" s="80" t="s">
        <v>1462</v>
      </c>
      <c r="K446" s="79" t="s">
        <v>58</v>
      </c>
      <c r="L446" s="79">
        <v>80161500</v>
      </c>
      <c r="M446" s="19">
        <v>7000000</v>
      </c>
      <c r="N446" s="79">
        <v>6</v>
      </c>
      <c r="O446" s="19">
        <v>38966667</v>
      </c>
      <c r="P446" s="79" t="s">
        <v>60</v>
      </c>
      <c r="Q446" s="79" t="s">
        <v>60</v>
      </c>
      <c r="R446" s="79" t="s">
        <v>1077</v>
      </c>
      <c r="S446" s="79" t="s">
        <v>1078</v>
      </c>
      <c r="T446" s="98" t="s">
        <v>1119</v>
      </c>
      <c r="U446" s="16">
        <v>45504</v>
      </c>
      <c r="V446" s="65">
        <v>202417000062893</v>
      </c>
      <c r="W446" s="66" t="s">
        <v>63</v>
      </c>
      <c r="X446" s="67" t="s">
        <v>136</v>
      </c>
      <c r="Y446" s="68">
        <v>45504</v>
      </c>
      <c r="Z446" s="69" t="s">
        <v>1463</v>
      </c>
      <c r="AA446" s="68">
        <v>45503</v>
      </c>
      <c r="AB446" s="70">
        <v>38966667</v>
      </c>
      <c r="AC446" s="71">
        <f t="shared" si="30"/>
        <v>0</v>
      </c>
      <c r="AD446" s="72">
        <v>1372</v>
      </c>
      <c r="AE446" s="16">
        <v>45504</v>
      </c>
      <c r="AF446" s="99">
        <v>38966667</v>
      </c>
      <c r="AG446" s="73">
        <f t="shared" si="31"/>
        <v>0</v>
      </c>
      <c r="AH446" s="74"/>
      <c r="AI446" s="65"/>
      <c r="AJ446" s="21"/>
      <c r="AK446" s="17">
        <f t="shared" si="32"/>
        <v>38966667</v>
      </c>
      <c r="AL446" s="76"/>
      <c r="AM446" s="17">
        <f t="shared" si="33"/>
        <v>0</v>
      </c>
      <c r="AN446" s="17">
        <f t="shared" si="34"/>
        <v>38966667</v>
      </c>
      <c r="AO446" s="19"/>
      <c r="AP446" s="79"/>
      <c r="AQ446" s="79"/>
      <c r="AR446" s="79"/>
    </row>
    <row r="447" spans="1:44" s="78" customFormat="1" ht="15.75" customHeight="1">
      <c r="A447" s="79">
        <v>119</v>
      </c>
      <c r="B447" s="97" t="s">
        <v>1464</v>
      </c>
      <c r="C447" s="80" t="s">
        <v>1071</v>
      </c>
      <c r="D447" s="80" t="s">
        <v>1072</v>
      </c>
      <c r="E447" s="80" t="s">
        <v>1073</v>
      </c>
      <c r="F447" s="80" t="s">
        <v>1074</v>
      </c>
      <c r="G447" s="80" t="s">
        <v>1075</v>
      </c>
      <c r="H447" s="80" t="s">
        <v>1117</v>
      </c>
      <c r="I447" s="80" t="s">
        <v>131</v>
      </c>
      <c r="J447" s="80" t="s">
        <v>1465</v>
      </c>
      <c r="K447" s="79" t="s">
        <v>58</v>
      </c>
      <c r="L447" s="79">
        <v>80161500</v>
      </c>
      <c r="M447" s="19">
        <v>3000000</v>
      </c>
      <c r="N447" s="79">
        <v>5</v>
      </c>
      <c r="O447" s="19">
        <v>15000000</v>
      </c>
      <c r="P447" s="79" t="s">
        <v>60</v>
      </c>
      <c r="Q447" s="79" t="s">
        <v>60</v>
      </c>
      <c r="R447" s="79" t="s">
        <v>1077</v>
      </c>
      <c r="S447" s="79" t="s">
        <v>1078</v>
      </c>
      <c r="T447" s="98" t="s">
        <v>1119</v>
      </c>
      <c r="U447" s="16">
        <v>45504</v>
      </c>
      <c r="V447" s="65">
        <v>202417000062893</v>
      </c>
      <c r="W447" s="66" t="s">
        <v>63</v>
      </c>
      <c r="X447" s="67" t="s">
        <v>136</v>
      </c>
      <c r="Y447" s="68">
        <v>45504</v>
      </c>
      <c r="Z447" s="69" t="s">
        <v>1466</v>
      </c>
      <c r="AA447" s="68">
        <v>45505</v>
      </c>
      <c r="AB447" s="70">
        <v>15000000</v>
      </c>
      <c r="AC447" s="71">
        <f t="shared" si="30"/>
        <v>0</v>
      </c>
      <c r="AD447" s="72"/>
      <c r="AE447" s="16"/>
      <c r="AF447" s="99"/>
      <c r="AG447" s="73">
        <f t="shared" si="31"/>
        <v>15000000</v>
      </c>
      <c r="AH447" s="74"/>
      <c r="AI447" s="65"/>
      <c r="AJ447" s="21"/>
      <c r="AK447" s="17">
        <f t="shared" si="32"/>
        <v>0</v>
      </c>
      <c r="AL447" s="76"/>
      <c r="AM447" s="17">
        <f t="shared" si="33"/>
        <v>0</v>
      </c>
      <c r="AN447" s="17">
        <f t="shared" si="34"/>
        <v>15000000</v>
      </c>
      <c r="AO447" s="19"/>
      <c r="AP447" s="79"/>
      <c r="AQ447" s="79"/>
      <c r="AR447" s="79"/>
    </row>
    <row r="448" spans="1:44" s="78" customFormat="1" ht="15.75" customHeight="1">
      <c r="A448" s="79">
        <v>120</v>
      </c>
      <c r="B448" s="97" t="s">
        <v>1467</v>
      </c>
      <c r="C448" s="80" t="s">
        <v>1071</v>
      </c>
      <c r="D448" s="80" t="s">
        <v>1072</v>
      </c>
      <c r="E448" s="80" t="s">
        <v>1073</v>
      </c>
      <c r="F448" s="80" t="s">
        <v>1074</v>
      </c>
      <c r="G448" s="80" t="s">
        <v>1075</v>
      </c>
      <c r="H448" s="80" t="s">
        <v>1117</v>
      </c>
      <c r="I448" s="80" t="s">
        <v>131</v>
      </c>
      <c r="J448" s="80" t="s">
        <v>1161</v>
      </c>
      <c r="K448" s="79" t="s">
        <v>58</v>
      </c>
      <c r="L448" s="79">
        <v>80161500</v>
      </c>
      <c r="M448" s="19">
        <v>3700000</v>
      </c>
      <c r="N448" s="79">
        <v>6</v>
      </c>
      <c r="O448" s="19">
        <v>20596667</v>
      </c>
      <c r="P448" s="79" t="s">
        <v>60</v>
      </c>
      <c r="Q448" s="79" t="s">
        <v>60</v>
      </c>
      <c r="R448" s="79" t="s">
        <v>1077</v>
      </c>
      <c r="S448" s="79" t="s">
        <v>1078</v>
      </c>
      <c r="T448" s="98" t="s">
        <v>1119</v>
      </c>
      <c r="U448" s="16">
        <v>45504</v>
      </c>
      <c r="V448" s="65">
        <v>202417000062893</v>
      </c>
      <c r="W448" s="66" t="s">
        <v>63</v>
      </c>
      <c r="X448" s="67" t="s">
        <v>136</v>
      </c>
      <c r="Y448" s="68">
        <v>45504</v>
      </c>
      <c r="Z448" s="69" t="s">
        <v>1468</v>
      </c>
      <c r="AA448" s="68">
        <v>45505</v>
      </c>
      <c r="AB448" s="70">
        <v>18500000</v>
      </c>
      <c r="AC448" s="71">
        <f t="shared" si="30"/>
        <v>2096667</v>
      </c>
      <c r="AD448" s="72"/>
      <c r="AE448" s="16"/>
      <c r="AF448" s="99"/>
      <c r="AG448" s="73">
        <f t="shared" si="31"/>
        <v>18500000</v>
      </c>
      <c r="AH448" s="74"/>
      <c r="AI448" s="65"/>
      <c r="AJ448" s="21"/>
      <c r="AK448" s="17">
        <f t="shared" si="32"/>
        <v>0</v>
      </c>
      <c r="AL448" s="76"/>
      <c r="AM448" s="17">
        <f t="shared" si="33"/>
        <v>0</v>
      </c>
      <c r="AN448" s="17">
        <f t="shared" si="34"/>
        <v>20596667</v>
      </c>
      <c r="AO448" s="19"/>
      <c r="AP448" s="79"/>
      <c r="AQ448" s="79"/>
      <c r="AR448" s="79"/>
    </row>
    <row r="449" spans="1:44" s="78" customFormat="1" ht="15.75" customHeight="1">
      <c r="A449" s="79">
        <v>121</v>
      </c>
      <c r="B449" s="97" t="s">
        <v>1469</v>
      </c>
      <c r="C449" s="80" t="s">
        <v>1071</v>
      </c>
      <c r="D449" s="80" t="s">
        <v>1072</v>
      </c>
      <c r="E449" s="80" t="s">
        <v>1073</v>
      </c>
      <c r="F449" s="80" t="s">
        <v>1074</v>
      </c>
      <c r="G449" s="80" t="s">
        <v>1075</v>
      </c>
      <c r="H449" s="80" t="s">
        <v>1117</v>
      </c>
      <c r="I449" s="80" t="s">
        <v>131</v>
      </c>
      <c r="J449" s="80" t="s">
        <v>1470</v>
      </c>
      <c r="K449" s="79" t="s">
        <v>58</v>
      </c>
      <c r="L449" s="79">
        <v>80161500</v>
      </c>
      <c r="M449" s="19">
        <v>6000000</v>
      </c>
      <c r="N449" s="79">
        <v>6</v>
      </c>
      <c r="O449" s="19">
        <v>33400000</v>
      </c>
      <c r="P449" s="79" t="s">
        <v>60</v>
      </c>
      <c r="Q449" s="79" t="s">
        <v>60</v>
      </c>
      <c r="R449" s="79" t="s">
        <v>1077</v>
      </c>
      <c r="S449" s="79" t="s">
        <v>1078</v>
      </c>
      <c r="T449" s="98" t="s">
        <v>1119</v>
      </c>
      <c r="U449" s="16">
        <v>45504</v>
      </c>
      <c r="V449" s="65">
        <v>202417000062893</v>
      </c>
      <c r="W449" s="66" t="s">
        <v>63</v>
      </c>
      <c r="X449" s="67" t="s">
        <v>136</v>
      </c>
      <c r="Y449" s="68">
        <v>45504</v>
      </c>
      <c r="Z449" s="69" t="s">
        <v>1471</v>
      </c>
      <c r="AA449" s="68">
        <v>45503</v>
      </c>
      <c r="AB449" s="70">
        <v>33400000</v>
      </c>
      <c r="AC449" s="71">
        <f t="shared" si="30"/>
        <v>0</v>
      </c>
      <c r="AD449" s="72">
        <v>1366</v>
      </c>
      <c r="AE449" s="16">
        <v>45504</v>
      </c>
      <c r="AF449" s="99">
        <v>33400000</v>
      </c>
      <c r="AG449" s="73">
        <f t="shared" si="31"/>
        <v>0</v>
      </c>
      <c r="AH449" s="74"/>
      <c r="AI449" s="65"/>
      <c r="AJ449" s="21"/>
      <c r="AK449" s="17">
        <f t="shared" si="32"/>
        <v>33400000</v>
      </c>
      <c r="AL449" s="76"/>
      <c r="AM449" s="17">
        <f t="shared" si="33"/>
        <v>0</v>
      </c>
      <c r="AN449" s="17">
        <f t="shared" si="34"/>
        <v>33400000</v>
      </c>
      <c r="AO449" s="19"/>
      <c r="AP449" s="79"/>
      <c r="AQ449" s="79"/>
      <c r="AR449" s="79"/>
    </row>
    <row r="450" spans="1:44" s="78" customFormat="1" ht="15.75" customHeight="1">
      <c r="A450" s="79">
        <v>122</v>
      </c>
      <c r="B450" s="97" t="s">
        <v>1472</v>
      </c>
      <c r="C450" s="80" t="s">
        <v>1071</v>
      </c>
      <c r="D450" s="80" t="s">
        <v>1072</v>
      </c>
      <c r="E450" s="80" t="s">
        <v>1073</v>
      </c>
      <c r="F450" s="80" t="s">
        <v>1074</v>
      </c>
      <c r="G450" s="80" t="s">
        <v>1075</v>
      </c>
      <c r="H450" s="80" t="s">
        <v>1117</v>
      </c>
      <c r="I450" s="80" t="s">
        <v>131</v>
      </c>
      <c r="J450" s="80" t="s">
        <v>1473</v>
      </c>
      <c r="K450" s="79" t="s">
        <v>58</v>
      </c>
      <c r="L450" s="79">
        <v>80161500</v>
      </c>
      <c r="M450" s="19">
        <v>3000000</v>
      </c>
      <c r="N450" s="79">
        <v>6</v>
      </c>
      <c r="O450" s="19">
        <v>17096667</v>
      </c>
      <c r="P450" s="79" t="s">
        <v>60</v>
      </c>
      <c r="Q450" s="79" t="s">
        <v>60</v>
      </c>
      <c r="R450" s="79" t="s">
        <v>1077</v>
      </c>
      <c r="S450" s="79" t="s">
        <v>1078</v>
      </c>
      <c r="T450" s="98" t="s">
        <v>1119</v>
      </c>
      <c r="U450" s="16">
        <v>45504</v>
      </c>
      <c r="V450" s="65">
        <v>202417000062893</v>
      </c>
      <c r="W450" s="66" t="s">
        <v>63</v>
      </c>
      <c r="X450" s="67" t="s">
        <v>136</v>
      </c>
      <c r="Y450" s="68">
        <v>45504</v>
      </c>
      <c r="Z450" s="69" t="s">
        <v>1474</v>
      </c>
      <c r="AA450" s="68">
        <v>45503</v>
      </c>
      <c r="AB450" s="70">
        <v>17096667</v>
      </c>
      <c r="AC450" s="71">
        <f t="shared" si="30"/>
        <v>0</v>
      </c>
      <c r="AD450" s="72">
        <v>1369</v>
      </c>
      <c r="AE450" s="16">
        <v>45504</v>
      </c>
      <c r="AF450" s="99">
        <v>17096667</v>
      </c>
      <c r="AG450" s="73">
        <f t="shared" si="31"/>
        <v>0</v>
      </c>
      <c r="AH450" s="74"/>
      <c r="AI450" s="65"/>
      <c r="AJ450" s="21"/>
      <c r="AK450" s="17">
        <f t="shared" si="32"/>
        <v>17096667</v>
      </c>
      <c r="AL450" s="76"/>
      <c r="AM450" s="17">
        <f t="shared" si="33"/>
        <v>0</v>
      </c>
      <c r="AN450" s="17">
        <f t="shared" si="34"/>
        <v>17096667</v>
      </c>
      <c r="AO450" s="19"/>
      <c r="AP450" s="79"/>
      <c r="AQ450" s="79"/>
      <c r="AR450" s="79"/>
    </row>
    <row r="451" spans="1:44" s="78" customFormat="1" ht="15.75" customHeight="1">
      <c r="A451" s="79">
        <v>123</v>
      </c>
      <c r="B451" s="97" t="s">
        <v>1475</v>
      </c>
      <c r="C451" s="80" t="s">
        <v>1071</v>
      </c>
      <c r="D451" s="80" t="s">
        <v>1072</v>
      </c>
      <c r="E451" s="80" t="s">
        <v>1073</v>
      </c>
      <c r="F451" s="80" t="s">
        <v>1074</v>
      </c>
      <c r="G451" s="80" t="s">
        <v>1075</v>
      </c>
      <c r="H451" s="80" t="s">
        <v>1117</v>
      </c>
      <c r="I451" s="80" t="s">
        <v>131</v>
      </c>
      <c r="J451" s="80" t="s">
        <v>1476</v>
      </c>
      <c r="K451" s="79" t="s">
        <v>58</v>
      </c>
      <c r="L451" s="79">
        <v>80161500</v>
      </c>
      <c r="M451" s="19">
        <v>2900000</v>
      </c>
      <c r="N451" s="79">
        <v>5</v>
      </c>
      <c r="O451" s="19">
        <v>14500000</v>
      </c>
      <c r="P451" s="79" t="s">
        <v>60</v>
      </c>
      <c r="Q451" s="79" t="s">
        <v>60</v>
      </c>
      <c r="R451" s="79" t="s">
        <v>1077</v>
      </c>
      <c r="S451" s="79" t="s">
        <v>1078</v>
      </c>
      <c r="T451" s="98" t="s">
        <v>1119</v>
      </c>
      <c r="U451" s="16">
        <v>45504</v>
      </c>
      <c r="V451" s="65">
        <v>202417000062893</v>
      </c>
      <c r="W451" s="66" t="s">
        <v>63</v>
      </c>
      <c r="X451" s="67" t="s">
        <v>136</v>
      </c>
      <c r="Y451" s="68">
        <v>45504</v>
      </c>
      <c r="Z451" s="69" t="s">
        <v>1477</v>
      </c>
      <c r="AA451" s="68">
        <v>45505</v>
      </c>
      <c r="AB451" s="70">
        <v>14500000</v>
      </c>
      <c r="AC451" s="71">
        <f t="shared" si="30"/>
        <v>0</v>
      </c>
      <c r="AD451" s="72"/>
      <c r="AE451" s="16"/>
      <c r="AF451" s="99"/>
      <c r="AG451" s="73">
        <f t="shared" si="31"/>
        <v>14500000</v>
      </c>
      <c r="AH451" s="74"/>
      <c r="AI451" s="65"/>
      <c r="AJ451" s="21"/>
      <c r="AK451" s="17">
        <f t="shared" si="32"/>
        <v>0</v>
      </c>
      <c r="AL451" s="76"/>
      <c r="AM451" s="17">
        <f t="shared" si="33"/>
        <v>0</v>
      </c>
      <c r="AN451" s="17">
        <f t="shared" si="34"/>
        <v>14500000</v>
      </c>
      <c r="AO451" s="19"/>
      <c r="AP451" s="79"/>
      <c r="AQ451" s="79"/>
      <c r="AR451" s="79"/>
    </row>
    <row r="452" spans="1:44" s="78" customFormat="1" ht="15.75" customHeight="1">
      <c r="A452" s="79">
        <v>124</v>
      </c>
      <c r="B452" s="97" t="s">
        <v>1478</v>
      </c>
      <c r="C452" s="80" t="s">
        <v>1071</v>
      </c>
      <c r="D452" s="80" t="s">
        <v>1072</v>
      </c>
      <c r="E452" s="80" t="s">
        <v>1073</v>
      </c>
      <c r="F452" s="80" t="s">
        <v>1074</v>
      </c>
      <c r="G452" s="80" t="s">
        <v>1075</v>
      </c>
      <c r="H452" s="80" t="s">
        <v>1117</v>
      </c>
      <c r="I452" s="80" t="s">
        <v>131</v>
      </c>
      <c r="J452" s="80" t="s">
        <v>1479</v>
      </c>
      <c r="K452" s="79" t="s">
        <v>58</v>
      </c>
      <c r="L452" s="79">
        <v>80161500</v>
      </c>
      <c r="M452" s="19">
        <v>5000000</v>
      </c>
      <c r="N452" s="79">
        <v>6</v>
      </c>
      <c r="O452" s="19">
        <v>27833333</v>
      </c>
      <c r="P452" s="79" t="s">
        <v>60</v>
      </c>
      <c r="Q452" s="79" t="s">
        <v>60</v>
      </c>
      <c r="R452" s="79" t="s">
        <v>1077</v>
      </c>
      <c r="S452" s="79" t="s">
        <v>1078</v>
      </c>
      <c r="T452" s="98" t="s">
        <v>1119</v>
      </c>
      <c r="U452" s="16">
        <v>45504</v>
      </c>
      <c r="V452" s="65">
        <v>202417000062893</v>
      </c>
      <c r="W452" s="66" t="s">
        <v>63</v>
      </c>
      <c r="X452" s="67" t="s">
        <v>136</v>
      </c>
      <c r="Y452" s="68">
        <v>45504</v>
      </c>
      <c r="Z452" s="69" t="s">
        <v>1480</v>
      </c>
      <c r="AA452" s="68">
        <v>45503</v>
      </c>
      <c r="AB452" s="70">
        <v>27833333</v>
      </c>
      <c r="AC452" s="71">
        <f t="shared" si="30"/>
        <v>0</v>
      </c>
      <c r="AD452" s="72">
        <v>1373</v>
      </c>
      <c r="AE452" s="16">
        <v>45504</v>
      </c>
      <c r="AF452" s="99">
        <v>27833333</v>
      </c>
      <c r="AG452" s="73">
        <f t="shared" si="31"/>
        <v>0</v>
      </c>
      <c r="AH452" s="74"/>
      <c r="AI452" s="65"/>
      <c r="AJ452" s="21"/>
      <c r="AK452" s="17">
        <f t="shared" si="32"/>
        <v>27833333</v>
      </c>
      <c r="AL452" s="76"/>
      <c r="AM452" s="17">
        <f t="shared" si="33"/>
        <v>0</v>
      </c>
      <c r="AN452" s="17">
        <f t="shared" si="34"/>
        <v>27833333</v>
      </c>
      <c r="AO452" s="19"/>
      <c r="AP452" s="79"/>
      <c r="AQ452" s="79"/>
      <c r="AR452" s="79"/>
    </row>
    <row r="453" spans="1:44" s="78" customFormat="1" ht="15.75" customHeight="1">
      <c r="A453" s="79">
        <v>125</v>
      </c>
      <c r="B453" s="97" t="s">
        <v>1481</v>
      </c>
      <c r="C453" s="80" t="s">
        <v>1071</v>
      </c>
      <c r="D453" s="80" t="s">
        <v>1072</v>
      </c>
      <c r="E453" s="80" t="s">
        <v>1073</v>
      </c>
      <c r="F453" s="80" t="s">
        <v>1074</v>
      </c>
      <c r="G453" s="80" t="s">
        <v>1075</v>
      </c>
      <c r="H453" s="80" t="s">
        <v>1117</v>
      </c>
      <c r="I453" s="80" t="s">
        <v>131</v>
      </c>
      <c r="J453" s="80" t="s">
        <v>1482</v>
      </c>
      <c r="K453" s="79" t="s">
        <v>58</v>
      </c>
      <c r="L453" s="79">
        <v>80161500</v>
      </c>
      <c r="M453" s="19">
        <v>5000000</v>
      </c>
      <c r="N453" s="79">
        <v>5</v>
      </c>
      <c r="O453" s="19">
        <v>25000000</v>
      </c>
      <c r="P453" s="79" t="s">
        <v>60</v>
      </c>
      <c r="Q453" s="79" t="s">
        <v>60</v>
      </c>
      <c r="R453" s="79" t="s">
        <v>1077</v>
      </c>
      <c r="S453" s="79" t="s">
        <v>1078</v>
      </c>
      <c r="T453" s="98" t="s">
        <v>1119</v>
      </c>
      <c r="U453" s="16">
        <v>45504</v>
      </c>
      <c r="V453" s="65">
        <v>202417000062893</v>
      </c>
      <c r="W453" s="66" t="s">
        <v>63</v>
      </c>
      <c r="X453" s="67" t="s">
        <v>136</v>
      </c>
      <c r="Y453" s="68">
        <v>45504</v>
      </c>
      <c r="Z453" s="69" t="s">
        <v>1483</v>
      </c>
      <c r="AA453" s="68">
        <v>45505</v>
      </c>
      <c r="AB453" s="70">
        <v>25000000</v>
      </c>
      <c r="AC453" s="71">
        <f t="shared" si="30"/>
        <v>0</v>
      </c>
      <c r="AD453" s="72"/>
      <c r="AE453" s="16"/>
      <c r="AF453" s="99"/>
      <c r="AG453" s="73">
        <f t="shared" si="31"/>
        <v>25000000</v>
      </c>
      <c r="AH453" s="74"/>
      <c r="AI453" s="65"/>
      <c r="AJ453" s="21"/>
      <c r="AK453" s="17">
        <f t="shared" si="32"/>
        <v>0</v>
      </c>
      <c r="AL453" s="76"/>
      <c r="AM453" s="17">
        <f t="shared" si="33"/>
        <v>0</v>
      </c>
      <c r="AN453" s="17">
        <f t="shared" si="34"/>
        <v>25000000</v>
      </c>
      <c r="AO453" s="19"/>
      <c r="AP453" s="79"/>
      <c r="AQ453" s="79"/>
      <c r="AR453" s="79"/>
    </row>
    <row r="454" spans="1:44" s="78" customFormat="1" ht="15.75" customHeight="1">
      <c r="A454" s="79">
        <v>126</v>
      </c>
      <c r="B454" s="97" t="s">
        <v>1484</v>
      </c>
      <c r="C454" s="80" t="s">
        <v>1071</v>
      </c>
      <c r="D454" s="80" t="s">
        <v>1072</v>
      </c>
      <c r="E454" s="80" t="s">
        <v>1073</v>
      </c>
      <c r="F454" s="80" t="s">
        <v>1074</v>
      </c>
      <c r="G454" s="80" t="s">
        <v>1075</v>
      </c>
      <c r="H454" s="80" t="s">
        <v>1117</v>
      </c>
      <c r="I454" s="80" t="s">
        <v>131</v>
      </c>
      <c r="J454" s="80" t="s">
        <v>1485</v>
      </c>
      <c r="K454" s="79" t="s">
        <v>58</v>
      </c>
      <c r="L454" s="79">
        <v>80161500</v>
      </c>
      <c r="M454" s="19">
        <v>3700000</v>
      </c>
      <c r="N454" s="79">
        <v>6</v>
      </c>
      <c r="O454" s="19">
        <v>20596667</v>
      </c>
      <c r="P454" s="79" t="s">
        <v>60</v>
      </c>
      <c r="Q454" s="79" t="s">
        <v>60</v>
      </c>
      <c r="R454" s="79" t="s">
        <v>1077</v>
      </c>
      <c r="S454" s="79" t="s">
        <v>1078</v>
      </c>
      <c r="T454" s="98" t="s">
        <v>1119</v>
      </c>
      <c r="U454" s="16">
        <v>45504</v>
      </c>
      <c r="V454" s="65">
        <v>202417000062893</v>
      </c>
      <c r="W454" s="66" t="s">
        <v>63</v>
      </c>
      <c r="X454" s="67" t="s">
        <v>136</v>
      </c>
      <c r="Y454" s="68">
        <v>45504</v>
      </c>
      <c r="Z454" s="69" t="s">
        <v>1486</v>
      </c>
      <c r="AA454" s="68">
        <v>45503</v>
      </c>
      <c r="AB454" s="70">
        <v>20596667</v>
      </c>
      <c r="AC454" s="71">
        <f t="shared" si="30"/>
        <v>0</v>
      </c>
      <c r="AD454" s="72">
        <v>1375</v>
      </c>
      <c r="AE454" s="16">
        <v>45504</v>
      </c>
      <c r="AF454" s="99">
        <v>20596667</v>
      </c>
      <c r="AG454" s="73">
        <f t="shared" si="31"/>
        <v>0</v>
      </c>
      <c r="AH454" s="74"/>
      <c r="AI454" s="65"/>
      <c r="AJ454" s="21"/>
      <c r="AK454" s="17">
        <f t="shared" si="32"/>
        <v>20596667</v>
      </c>
      <c r="AL454" s="76"/>
      <c r="AM454" s="17">
        <f t="shared" si="33"/>
        <v>0</v>
      </c>
      <c r="AN454" s="17">
        <f t="shared" si="34"/>
        <v>20596667</v>
      </c>
      <c r="AO454" s="19"/>
      <c r="AP454" s="79"/>
      <c r="AQ454" s="79"/>
      <c r="AR454" s="79"/>
    </row>
    <row r="455" spans="1:44" s="78" customFormat="1" ht="15.75" customHeight="1">
      <c r="A455" s="79">
        <v>127</v>
      </c>
      <c r="B455" s="97" t="s">
        <v>1487</v>
      </c>
      <c r="C455" s="80" t="s">
        <v>1071</v>
      </c>
      <c r="D455" s="80" t="s">
        <v>1072</v>
      </c>
      <c r="E455" s="80" t="s">
        <v>1073</v>
      </c>
      <c r="F455" s="80" t="s">
        <v>1074</v>
      </c>
      <c r="G455" s="80" t="s">
        <v>1075</v>
      </c>
      <c r="H455" s="80" t="s">
        <v>1117</v>
      </c>
      <c r="I455" s="80" t="s">
        <v>131</v>
      </c>
      <c r="J455" s="80" t="s">
        <v>1488</v>
      </c>
      <c r="K455" s="79" t="s">
        <v>58</v>
      </c>
      <c r="L455" s="79">
        <v>80161500</v>
      </c>
      <c r="M455" s="19">
        <v>9000000</v>
      </c>
      <c r="N455" s="79">
        <v>6</v>
      </c>
      <c r="O455" s="19">
        <v>50100000</v>
      </c>
      <c r="P455" s="79" t="s">
        <v>60</v>
      </c>
      <c r="Q455" s="79" t="s">
        <v>60</v>
      </c>
      <c r="R455" s="79" t="s">
        <v>1077</v>
      </c>
      <c r="S455" s="79" t="s">
        <v>1078</v>
      </c>
      <c r="T455" s="98" t="s">
        <v>1119</v>
      </c>
      <c r="U455" s="16">
        <v>45499</v>
      </c>
      <c r="V455" s="65">
        <v>202417000062583</v>
      </c>
      <c r="W455" s="66" t="s">
        <v>63</v>
      </c>
      <c r="X455" s="67" t="s">
        <v>136</v>
      </c>
      <c r="Y455" s="68">
        <v>45503</v>
      </c>
      <c r="Z455" s="69" t="s">
        <v>1489</v>
      </c>
      <c r="AA455" s="68">
        <v>45503</v>
      </c>
      <c r="AB455" s="70">
        <v>50100000</v>
      </c>
      <c r="AC455" s="71">
        <f t="shared" si="30"/>
        <v>0</v>
      </c>
      <c r="AD455" s="72">
        <v>1347</v>
      </c>
      <c r="AE455" s="16">
        <v>45504</v>
      </c>
      <c r="AF455" s="99">
        <v>50100000</v>
      </c>
      <c r="AG455" s="73">
        <f t="shared" si="31"/>
        <v>0</v>
      </c>
      <c r="AH455" s="74"/>
      <c r="AI455" s="65"/>
      <c r="AJ455" s="21"/>
      <c r="AK455" s="17">
        <f t="shared" si="32"/>
        <v>50100000</v>
      </c>
      <c r="AL455" s="76"/>
      <c r="AM455" s="17">
        <f t="shared" si="33"/>
        <v>0</v>
      </c>
      <c r="AN455" s="17">
        <f t="shared" si="34"/>
        <v>50100000</v>
      </c>
      <c r="AO455" s="19"/>
      <c r="AP455" s="79"/>
      <c r="AQ455" s="79"/>
      <c r="AR455" s="79"/>
    </row>
    <row r="456" spans="1:44" s="78" customFormat="1" ht="15.75" customHeight="1">
      <c r="A456" s="79">
        <v>128</v>
      </c>
      <c r="B456" s="97" t="s">
        <v>1490</v>
      </c>
      <c r="C456" s="80" t="s">
        <v>1071</v>
      </c>
      <c r="D456" s="80" t="s">
        <v>1072</v>
      </c>
      <c r="E456" s="80" t="s">
        <v>1073</v>
      </c>
      <c r="F456" s="80" t="s">
        <v>1074</v>
      </c>
      <c r="G456" s="80" t="s">
        <v>1075</v>
      </c>
      <c r="H456" s="80" t="s">
        <v>1117</v>
      </c>
      <c r="I456" s="80" t="s">
        <v>131</v>
      </c>
      <c r="J456" s="80" t="s">
        <v>1491</v>
      </c>
      <c r="K456" s="79" t="s">
        <v>58</v>
      </c>
      <c r="L456" s="79">
        <v>80161500</v>
      </c>
      <c r="M456" s="19">
        <v>4954333.4000000004</v>
      </c>
      <c r="N456" s="79">
        <v>5</v>
      </c>
      <c r="O456" s="19">
        <v>24771667</v>
      </c>
      <c r="P456" s="79" t="s">
        <v>60</v>
      </c>
      <c r="Q456" s="79" t="s">
        <v>60</v>
      </c>
      <c r="R456" s="79" t="s">
        <v>1077</v>
      </c>
      <c r="S456" s="79" t="s">
        <v>1078</v>
      </c>
      <c r="T456" s="98" t="s">
        <v>1119</v>
      </c>
      <c r="U456" s="16" t="s">
        <v>1157</v>
      </c>
      <c r="V456" s="65" t="s">
        <v>1492</v>
      </c>
      <c r="W456" s="66" t="s">
        <v>63</v>
      </c>
      <c r="X456" s="67" t="s">
        <v>136</v>
      </c>
      <c r="Y456" s="68">
        <v>45503</v>
      </c>
      <c r="Z456" s="69" t="s">
        <v>1493</v>
      </c>
      <c r="AA456" s="68">
        <v>45503</v>
      </c>
      <c r="AB456" s="70">
        <v>24771667</v>
      </c>
      <c r="AC456" s="71">
        <f t="shared" si="30"/>
        <v>0</v>
      </c>
      <c r="AD456" s="72">
        <v>1350</v>
      </c>
      <c r="AE456" s="16">
        <v>45504</v>
      </c>
      <c r="AF456" s="99">
        <v>24771667</v>
      </c>
      <c r="AG456" s="73">
        <f t="shared" si="31"/>
        <v>0</v>
      </c>
      <c r="AH456" s="74"/>
      <c r="AI456" s="65"/>
      <c r="AJ456" s="21"/>
      <c r="AK456" s="17">
        <f t="shared" si="32"/>
        <v>24771667</v>
      </c>
      <c r="AL456" s="76"/>
      <c r="AM456" s="17">
        <f t="shared" si="33"/>
        <v>0</v>
      </c>
      <c r="AN456" s="17">
        <f t="shared" si="34"/>
        <v>24771667</v>
      </c>
      <c r="AO456" s="19"/>
      <c r="AP456" s="79"/>
      <c r="AQ456" s="79"/>
      <c r="AR456" s="79"/>
    </row>
    <row r="457" spans="1:44" s="78" customFormat="1" ht="15.75" customHeight="1">
      <c r="A457" s="79">
        <v>129</v>
      </c>
      <c r="B457" s="97" t="s">
        <v>1494</v>
      </c>
      <c r="C457" s="80" t="s">
        <v>1071</v>
      </c>
      <c r="D457" s="80" t="s">
        <v>1072</v>
      </c>
      <c r="E457" s="80" t="s">
        <v>1073</v>
      </c>
      <c r="F457" s="80" t="s">
        <v>1074</v>
      </c>
      <c r="G457" s="80" t="s">
        <v>1075</v>
      </c>
      <c r="H457" s="80" t="s">
        <v>1117</v>
      </c>
      <c r="I457" s="80" t="s">
        <v>131</v>
      </c>
      <c r="J457" s="80" t="s">
        <v>1473</v>
      </c>
      <c r="K457" s="79" t="s">
        <v>58</v>
      </c>
      <c r="L457" s="79">
        <v>80161500</v>
      </c>
      <c r="M457" s="19">
        <v>3000000</v>
      </c>
      <c r="N457" s="79">
        <v>6</v>
      </c>
      <c r="O457" s="19">
        <v>16700000</v>
      </c>
      <c r="P457" s="79" t="s">
        <v>60</v>
      </c>
      <c r="Q457" s="79" t="s">
        <v>60</v>
      </c>
      <c r="R457" s="79" t="s">
        <v>1077</v>
      </c>
      <c r="S457" s="79" t="s">
        <v>1078</v>
      </c>
      <c r="T457" s="98" t="s">
        <v>1119</v>
      </c>
      <c r="U457" s="16"/>
      <c r="V457" s="65"/>
      <c r="W457" s="66"/>
      <c r="X457" s="67"/>
      <c r="Y457" s="68"/>
      <c r="Z457" s="69"/>
      <c r="AA457" s="68"/>
      <c r="AB457" s="70"/>
      <c r="AC457" s="71">
        <f t="shared" ref="AC457:AC520" si="35">O457-AB457</f>
        <v>16700000</v>
      </c>
      <c r="AD457" s="72"/>
      <c r="AE457" s="16"/>
      <c r="AF457" s="99"/>
      <c r="AG457" s="73">
        <f t="shared" ref="AG457:AG520" si="36">AB457-AF457</f>
        <v>0</v>
      </c>
      <c r="AH457" s="74"/>
      <c r="AI457" s="65"/>
      <c r="AJ457" s="21"/>
      <c r="AK457" s="17">
        <f t="shared" ref="AK457:AK520" si="37">AF457-AJ457</f>
        <v>0</v>
      </c>
      <c r="AL457" s="76"/>
      <c r="AM457" s="17">
        <f t="shared" ref="AM457:AM520" si="38">AJ457-AL457</f>
        <v>0</v>
      </c>
      <c r="AN457" s="17">
        <f t="shared" ref="AN457:AN520" si="39">O457-AJ457</f>
        <v>16700000</v>
      </c>
      <c r="AO457" s="19"/>
      <c r="AP457" s="79"/>
      <c r="AQ457" s="79"/>
      <c r="AR457" s="79"/>
    </row>
    <row r="458" spans="1:44" s="78" customFormat="1" ht="15.75" customHeight="1">
      <c r="A458" s="79">
        <v>130</v>
      </c>
      <c r="B458" s="97" t="s">
        <v>1495</v>
      </c>
      <c r="C458" s="80" t="s">
        <v>1071</v>
      </c>
      <c r="D458" s="80" t="s">
        <v>1072</v>
      </c>
      <c r="E458" s="80" t="s">
        <v>1073</v>
      </c>
      <c r="F458" s="80" t="s">
        <v>1074</v>
      </c>
      <c r="G458" s="80" t="s">
        <v>1075</v>
      </c>
      <c r="H458" s="80" t="s">
        <v>331</v>
      </c>
      <c r="I458" s="80" t="s">
        <v>131</v>
      </c>
      <c r="J458" s="80" t="s">
        <v>1496</v>
      </c>
      <c r="K458" s="79" t="s">
        <v>58</v>
      </c>
      <c r="L458" s="79">
        <v>80161500</v>
      </c>
      <c r="M458" s="19">
        <v>8000000</v>
      </c>
      <c r="N458" s="79">
        <v>5</v>
      </c>
      <c r="O458" s="19">
        <v>40000000</v>
      </c>
      <c r="P458" s="79" t="s">
        <v>60</v>
      </c>
      <c r="Q458" s="79" t="s">
        <v>60</v>
      </c>
      <c r="R458" s="79" t="s">
        <v>1077</v>
      </c>
      <c r="S458" s="79" t="s">
        <v>1078</v>
      </c>
      <c r="T458" s="98" t="s">
        <v>1392</v>
      </c>
      <c r="U458" s="16"/>
      <c r="V458" s="65"/>
      <c r="W458" s="66"/>
      <c r="X458" s="67"/>
      <c r="Y458" s="68"/>
      <c r="Z458" s="69"/>
      <c r="AA458" s="68"/>
      <c r="AB458" s="70"/>
      <c r="AC458" s="71">
        <f t="shared" si="35"/>
        <v>40000000</v>
      </c>
      <c r="AD458" s="72"/>
      <c r="AE458" s="16"/>
      <c r="AF458" s="99"/>
      <c r="AG458" s="73">
        <f t="shared" si="36"/>
        <v>0</v>
      </c>
      <c r="AH458" s="74"/>
      <c r="AI458" s="65"/>
      <c r="AJ458" s="21"/>
      <c r="AK458" s="17">
        <f t="shared" si="37"/>
        <v>0</v>
      </c>
      <c r="AL458" s="76"/>
      <c r="AM458" s="17">
        <f t="shared" si="38"/>
        <v>0</v>
      </c>
      <c r="AN458" s="17">
        <f t="shared" si="39"/>
        <v>40000000</v>
      </c>
      <c r="AO458" s="19"/>
      <c r="AP458" s="79"/>
      <c r="AQ458" s="79"/>
      <c r="AR458" s="79"/>
    </row>
    <row r="459" spans="1:44" s="78" customFormat="1" ht="15.75" customHeight="1">
      <c r="A459" s="79">
        <v>131</v>
      </c>
      <c r="B459" s="97" t="s">
        <v>1497</v>
      </c>
      <c r="C459" s="80" t="s">
        <v>1071</v>
      </c>
      <c r="D459" s="80" t="s">
        <v>1072</v>
      </c>
      <c r="E459" s="80" t="s">
        <v>1073</v>
      </c>
      <c r="F459" s="80" t="s">
        <v>1074</v>
      </c>
      <c r="G459" s="80" t="s">
        <v>1075</v>
      </c>
      <c r="H459" s="80" t="s">
        <v>331</v>
      </c>
      <c r="I459" s="80" t="s">
        <v>131</v>
      </c>
      <c r="J459" s="80" t="s">
        <v>1498</v>
      </c>
      <c r="K459" s="79" t="s">
        <v>58</v>
      </c>
      <c r="L459" s="79">
        <v>80161500</v>
      </c>
      <c r="M459" s="19">
        <v>4000000</v>
      </c>
      <c r="N459" s="79">
        <v>5</v>
      </c>
      <c r="O459" s="19">
        <v>20000000</v>
      </c>
      <c r="P459" s="79" t="s">
        <v>60</v>
      </c>
      <c r="Q459" s="79" t="s">
        <v>60</v>
      </c>
      <c r="R459" s="79" t="s">
        <v>1077</v>
      </c>
      <c r="S459" s="79" t="s">
        <v>1078</v>
      </c>
      <c r="T459" s="98" t="s">
        <v>1392</v>
      </c>
      <c r="U459" s="16">
        <v>45498</v>
      </c>
      <c r="V459" s="65">
        <v>202417000062263</v>
      </c>
      <c r="W459" s="66" t="s">
        <v>63</v>
      </c>
      <c r="X459" s="67" t="s">
        <v>136</v>
      </c>
      <c r="Y459" s="68">
        <v>45502</v>
      </c>
      <c r="Z459" s="69" t="s">
        <v>1499</v>
      </c>
      <c r="AA459" s="68">
        <v>45502</v>
      </c>
      <c r="AB459" s="70">
        <v>20000000</v>
      </c>
      <c r="AC459" s="71">
        <f t="shared" si="35"/>
        <v>0</v>
      </c>
      <c r="AD459" s="72">
        <v>1320</v>
      </c>
      <c r="AE459" s="16">
        <v>45503</v>
      </c>
      <c r="AF459" s="99">
        <v>20000000</v>
      </c>
      <c r="AG459" s="73">
        <f t="shared" si="36"/>
        <v>0</v>
      </c>
      <c r="AH459" s="74"/>
      <c r="AI459" s="65"/>
      <c r="AJ459" s="21"/>
      <c r="AK459" s="17">
        <f t="shared" si="37"/>
        <v>20000000</v>
      </c>
      <c r="AL459" s="76"/>
      <c r="AM459" s="17">
        <f t="shared" si="38"/>
        <v>0</v>
      </c>
      <c r="AN459" s="17">
        <f t="shared" si="39"/>
        <v>20000000</v>
      </c>
      <c r="AO459" s="19"/>
      <c r="AP459" s="79"/>
      <c r="AQ459" s="79"/>
      <c r="AR459" s="79"/>
    </row>
    <row r="460" spans="1:44" s="78" customFormat="1" ht="15.75" customHeight="1">
      <c r="A460" s="79">
        <v>132</v>
      </c>
      <c r="B460" s="97" t="s">
        <v>1500</v>
      </c>
      <c r="C460" s="80" t="s">
        <v>1071</v>
      </c>
      <c r="D460" s="80" t="s">
        <v>1072</v>
      </c>
      <c r="E460" s="80" t="s">
        <v>1073</v>
      </c>
      <c r="F460" s="80" t="s">
        <v>1074</v>
      </c>
      <c r="G460" s="80" t="s">
        <v>1075</v>
      </c>
      <c r="H460" s="80" t="s">
        <v>1117</v>
      </c>
      <c r="I460" s="80" t="s">
        <v>131</v>
      </c>
      <c r="J460" s="80" t="s">
        <v>1501</v>
      </c>
      <c r="K460" s="79" t="s">
        <v>58</v>
      </c>
      <c r="L460" s="79">
        <v>80161500</v>
      </c>
      <c r="M460" s="19">
        <v>7000000</v>
      </c>
      <c r="N460" s="79">
        <v>5</v>
      </c>
      <c r="O460" s="19">
        <v>35000000</v>
      </c>
      <c r="P460" s="79" t="s">
        <v>60</v>
      </c>
      <c r="Q460" s="79" t="s">
        <v>60</v>
      </c>
      <c r="R460" s="79" t="s">
        <v>1077</v>
      </c>
      <c r="S460" s="79" t="s">
        <v>1078</v>
      </c>
      <c r="T460" s="98" t="s">
        <v>1119</v>
      </c>
      <c r="U460" s="16">
        <v>45496</v>
      </c>
      <c r="V460" s="65">
        <v>202417000060953</v>
      </c>
      <c r="W460" s="66" t="s">
        <v>350</v>
      </c>
      <c r="X460" s="67" t="s">
        <v>136</v>
      </c>
      <c r="Y460" s="68">
        <v>45496</v>
      </c>
      <c r="Z460" s="69"/>
      <c r="AA460" s="68"/>
      <c r="AB460" s="70"/>
      <c r="AC460" s="71">
        <f t="shared" si="35"/>
        <v>35000000</v>
      </c>
      <c r="AD460" s="72"/>
      <c r="AE460" s="16"/>
      <c r="AF460" s="99"/>
      <c r="AG460" s="73">
        <f t="shared" si="36"/>
        <v>0</v>
      </c>
      <c r="AH460" s="74"/>
      <c r="AI460" s="65"/>
      <c r="AJ460" s="21"/>
      <c r="AK460" s="17">
        <f t="shared" si="37"/>
        <v>0</v>
      </c>
      <c r="AL460" s="76"/>
      <c r="AM460" s="17">
        <f t="shared" si="38"/>
        <v>0</v>
      </c>
      <c r="AN460" s="17">
        <f t="shared" si="39"/>
        <v>35000000</v>
      </c>
      <c r="AO460" s="19"/>
      <c r="AP460" s="79"/>
      <c r="AQ460" s="79"/>
      <c r="AR460" s="79"/>
    </row>
    <row r="461" spans="1:44" s="78" customFormat="1" ht="15.75" customHeight="1">
      <c r="A461" s="79">
        <v>133</v>
      </c>
      <c r="B461" s="97" t="s">
        <v>1502</v>
      </c>
      <c r="C461" s="80" t="s">
        <v>1071</v>
      </c>
      <c r="D461" s="80" t="s">
        <v>1072</v>
      </c>
      <c r="E461" s="80" t="s">
        <v>1073</v>
      </c>
      <c r="F461" s="80" t="s">
        <v>1074</v>
      </c>
      <c r="G461" s="80" t="s">
        <v>1075</v>
      </c>
      <c r="H461" s="80" t="s">
        <v>1117</v>
      </c>
      <c r="I461" s="80" t="s">
        <v>131</v>
      </c>
      <c r="J461" s="80" t="s">
        <v>1503</v>
      </c>
      <c r="K461" s="79" t="s">
        <v>64</v>
      </c>
      <c r="L461" s="79" t="s">
        <v>121</v>
      </c>
      <c r="M461" s="19">
        <v>0</v>
      </c>
      <c r="N461" s="79" t="s">
        <v>121</v>
      </c>
      <c r="O461" s="19">
        <v>13600000</v>
      </c>
      <c r="P461" s="79" t="s">
        <v>60</v>
      </c>
      <c r="Q461" s="79" t="s">
        <v>60</v>
      </c>
      <c r="R461" s="79" t="s">
        <v>1077</v>
      </c>
      <c r="S461" s="79" t="s">
        <v>1078</v>
      </c>
      <c r="T461" s="98" t="s">
        <v>1198</v>
      </c>
      <c r="U461" s="16"/>
      <c r="V461" s="65"/>
      <c r="W461" s="66"/>
      <c r="X461" s="67"/>
      <c r="Y461" s="68"/>
      <c r="Z461" s="69"/>
      <c r="AA461" s="68"/>
      <c r="AB461" s="70"/>
      <c r="AC461" s="71">
        <f t="shared" si="35"/>
        <v>13600000</v>
      </c>
      <c r="AD461" s="72"/>
      <c r="AE461" s="16"/>
      <c r="AF461" s="99"/>
      <c r="AG461" s="73">
        <f t="shared" si="36"/>
        <v>0</v>
      </c>
      <c r="AH461" s="74"/>
      <c r="AI461" s="65"/>
      <c r="AJ461" s="21"/>
      <c r="AK461" s="17">
        <f t="shared" si="37"/>
        <v>0</v>
      </c>
      <c r="AL461" s="76"/>
      <c r="AM461" s="17">
        <f t="shared" si="38"/>
        <v>0</v>
      </c>
      <c r="AN461" s="17">
        <f t="shared" si="39"/>
        <v>13600000</v>
      </c>
      <c r="AO461" s="19"/>
      <c r="AP461" s="79"/>
      <c r="AQ461" s="79"/>
      <c r="AR461" s="79"/>
    </row>
    <row r="462" spans="1:44" s="96" customFormat="1" ht="15.75" customHeight="1">
      <c r="A462" s="109">
        <v>1</v>
      </c>
      <c r="B462" s="110" t="s">
        <v>1504</v>
      </c>
      <c r="C462" s="103" t="s">
        <v>1505</v>
      </c>
      <c r="D462" s="111" t="s">
        <v>1506</v>
      </c>
      <c r="E462" s="112" t="s">
        <v>1507</v>
      </c>
      <c r="F462" s="111" t="s">
        <v>1508</v>
      </c>
      <c r="G462" s="111" t="s">
        <v>1509</v>
      </c>
      <c r="H462" s="112" t="s">
        <v>91</v>
      </c>
      <c r="I462" s="112" t="s">
        <v>56</v>
      </c>
      <c r="J462" s="113" t="s">
        <v>1510</v>
      </c>
      <c r="K462" s="114" t="s">
        <v>58</v>
      </c>
      <c r="L462" s="115">
        <v>80111600</v>
      </c>
      <c r="M462" s="116">
        <v>6935000</v>
      </c>
      <c r="N462" s="117" t="s">
        <v>59</v>
      </c>
      <c r="O462" s="116">
        <v>30745167</v>
      </c>
      <c r="P462" s="104" t="s">
        <v>94</v>
      </c>
      <c r="Q462" s="104" t="s">
        <v>60</v>
      </c>
      <c r="R462" s="118" t="s">
        <v>61</v>
      </c>
      <c r="S462" s="118" t="s">
        <v>1511</v>
      </c>
      <c r="T462" s="118" t="s">
        <v>61</v>
      </c>
      <c r="U462" s="104">
        <v>45492</v>
      </c>
      <c r="V462" s="115">
        <v>202414000059743</v>
      </c>
      <c r="W462" s="103" t="s">
        <v>63</v>
      </c>
      <c r="X462" s="103" t="s">
        <v>64</v>
      </c>
      <c r="Y462" s="104">
        <v>45506</v>
      </c>
      <c r="Z462" s="103" t="s">
        <v>1512</v>
      </c>
      <c r="AA462" s="104">
        <v>45511</v>
      </c>
      <c r="AB462" s="119">
        <v>30745167</v>
      </c>
      <c r="AC462" s="71">
        <f t="shared" si="35"/>
        <v>0</v>
      </c>
      <c r="AD462" s="103"/>
      <c r="AE462" s="120"/>
      <c r="AF462" s="119"/>
      <c r="AG462" s="73">
        <f t="shared" si="36"/>
        <v>30745167</v>
      </c>
      <c r="AH462" s="103"/>
      <c r="AI462" s="121"/>
      <c r="AJ462" s="21"/>
      <c r="AK462" s="17">
        <f t="shared" si="37"/>
        <v>0</v>
      </c>
      <c r="AL462" s="119"/>
      <c r="AM462" s="17">
        <f t="shared" si="38"/>
        <v>0</v>
      </c>
      <c r="AN462" s="17">
        <f t="shared" si="39"/>
        <v>30745167</v>
      </c>
      <c r="AO462" s="19"/>
      <c r="AP462" s="79"/>
      <c r="AQ462" s="79"/>
      <c r="AR462" s="79"/>
    </row>
    <row r="463" spans="1:44" s="96" customFormat="1" ht="15.75" customHeight="1">
      <c r="A463" s="109">
        <v>2</v>
      </c>
      <c r="B463" s="110" t="s">
        <v>1513</v>
      </c>
      <c r="C463" s="103" t="s">
        <v>1505</v>
      </c>
      <c r="D463" s="111" t="s">
        <v>1506</v>
      </c>
      <c r="E463" s="112" t="s">
        <v>1507</v>
      </c>
      <c r="F463" s="111" t="s">
        <v>1508</v>
      </c>
      <c r="G463" s="111" t="s">
        <v>1509</v>
      </c>
      <c r="H463" s="112" t="s">
        <v>110</v>
      </c>
      <c r="I463" s="112" t="s">
        <v>56</v>
      </c>
      <c r="J463" s="113" t="s">
        <v>1514</v>
      </c>
      <c r="K463" s="114" t="s">
        <v>58</v>
      </c>
      <c r="L463" s="115">
        <v>93141500</v>
      </c>
      <c r="M463" s="116">
        <v>5930000</v>
      </c>
      <c r="N463" s="117" t="s">
        <v>77</v>
      </c>
      <c r="O463" s="116">
        <v>29847667</v>
      </c>
      <c r="P463" s="104" t="s">
        <v>94</v>
      </c>
      <c r="Q463" s="104" t="s">
        <v>60</v>
      </c>
      <c r="R463" s="118" t="s">
        <v>61</v>
      </c>
      <c r="S463" s="118" t="s">
        <v>1511</v>
      </c>
      <c r="T463" s="118" t="s">
        <v>61</v>
      </c>
      <c r="U463" s="104">
        <v>45520</v>
      </c>
      <c r="V463" s="115">
        <v>202414000058763</v>
      </c>
      <c r="W463" s="103" t="s">
        <v>63</v>
      </c>
      <c r="X463" s="103" t="s">
        <v>64</v>
      </c>
      <c r="Y463" s="104">
        <v>45522</v>
      </c>
      <c r="Z463" s="103" t="s">
        <v>1515</v>
      </c>
      <c r="AA463" s="104">
        <v>45522</v>
      </c>
      <c r="AB463" s="119">
        <v>29847667</v>
      </c>
      <c r="AC463" s="71">
        <f t="shared" si="35"/>
        <v>0</v>
      </c>
      <c r="AD463" s="103">
        <v>1120</v>
      </c>
      <c r="AE463" s="120">
        <v>45497</v>
      </c>
      <c r="AF463" s="119">
        <v>29847667</v>
      </c>
      <c r="AG463" s="73">
        <f t="shared" si="36"/>
        <v>0</v>
      </c>
      <c r="AH463" s="103"/>
      <c r="AI463" s="121"/>
      <c r="AJ463" s="21"/>
      <c r="AK463" s="17">
        <f t="shared" si="37"/>
        <v>29847667</v>
      </c>
      <c r="AL463" s="119"/>
      <c r="AM463" s="17">
        <f t="shared" si="38"/>
        <v>0</v>
      </c>
      <c r="AN463" s="17">
        <f t="shared" si="39"/>
        <v>29847667</v>
      </c>
      <c r="AO463" s="19"/>
      <c r="AP463" s="79"/>
      <c r="AQ463" s="79"/>
      <c r="AR463" s="79"/>
    </row>
    <row r="464" spans="1:44" s="96" customFormat="1" ht="15.75" customHeight="1">
      <c r="A464" s="109">
        <v>3</v>
      </c>
      <c r="B464" s="110" t="s">
        <v>1516</v>
      </c>
      <c r="C464" s="103" t="s">
        <v>1505</v>
      </c>
      <c r="D464" s="111" t="s">
        <v>1506</v>
      </c>
      <c r="E464" s="112" t="s">
        <v>1507</v>
      </c>
      <c r="F464" s="111" t="s">
        <v>1508</v>
      </c>
      <c r="G464" s="111" t="s">
        <v>1509</v>
      </c>
      <c r="H464" s="112" t="s">
        <v>91</v>
      </c>
      <c r="I464" s="112" t="s">
        <v>56</v>
      </c>
      <c r="J464" s="113" t="s">
        <v>1517</v>
      </c>
      <c r="K464" s="114" t="s">
        <v>58</v>
      </c>
      <c r="L464" s="115">
        <v>80111600</v>
      </c>
      <c r="M464" s="116">
        <v>2910000</v>
      </c>
      <c r="N464" s="117" t="s">
        <v>81</v>
      </c>
      <c r="O464" s="116">
        <v>13483000</v>
      </c>
      <c r="P464" s="104" t="s">
        <v>94</v>
      </c>
      <c r="Q464" s="104" t="s">
        <v>60</v>
      </c>
      <c r="R464" s="118" t="s">
        <v>61</v>
      </c>
      <c r="S464" s="118" t="s">
        <v>1511</v>
      </c>
      <c r="T464" s="118" t="s">
        <v>61</v>
      </c>
      <c r="U464" s="104">
        <v>45520</v>
      </c>
      <c r="V464" s="115">
        <v>202414000058763</v>
      </c>
      <c r="W464" s="103" t="s">
        <v>63</v>
      </c>
      <c r="X464" s="103" t="s">
        <v>64</v>
      </c>
      <c r="Y464" s="104">
        <v>45522</v>
      </c>
      <c r="Z464" s="103" t="s">
        <v>1518</v>
      </c>
      <c r="AA464" s="104">
        <v>45522</v>
      </c>
      <c r="AB464" s="119">
        <v>13483000</v>
      </c>
      <c r="AC464" s="71">
        <f t="shared" si="35"/>
        <v>0</v>
      </c>
      <c r="AD464" s="103">
        <v>1121</v>
      </c>
      <c r="AE464" s="120">
        <v>45497</v>
      </c>
      <c r="AF464" s="119">
        <v>13483000</v>
      </c>
      <c r="AG464" s="73">
        <f t="shared" si="36"/>
        <v>0</v>
      </c>
      <c r="AH464" s="103"/>
      <c r="AI464" s="121"/>
      <c r="AJ464" s="21"/>
      <c r="AK464" s="17">
        <f t="shared" si="37"/>
        <v>13483000</v>
      </c>
      <c r="AL464" s="119"/>
      <c r="AM464" s="17">
        <f t="shared" si="38"/>
        <v>0</v>
      </c>
      <c r="AN464" s="17">
        <f t="shared" si="39"/>
        <v>13483000</v>
      </c>
      <c r="AO464" s="19"/>
      <c r="AP464" s="79"/>
      <c r="AQ464" s="79"/>
      <c r="AR464" s="79"/>
    </row>
    <row r="465" spans="1:44" s="96" customFormat="1" ht="15.75" customHeight="1">
      <c r="A465" s="109">
        <v>4</v>
      </c>
      <c r="B465" s="110" t="s">
        <v>1519</v>
      </c>
      <c r="C465" s="103" t="s">
        <v>1505</v>
      </c>
      <c r="D465" s="111" t="s">
        <v>1506</v>
      </c>
      <c r="E465" s="112" t="s">
        <v>1507</v>
      </c>
      <c r="F465" s="111" t="s">
        <v>1508</v>
      </c>
      <c r="G465" s="111" t="s">
        <v>1509</v>
      </c>
      <c r="H465" s="112" t="s">
        <v>215</v>
      </c>
      <c r="I465" s="112" t="s">
        <v>56</v>
      </c>
      <c r="J465" s="113" t="s">
        <v>1520</v>
      </c>
      <c r="K465" s="114" t="s">
        <v>58</v>
      </c>
      <c r="L465" s="115">
        <v>80111600</v>
      </c>
      <c r="M465" s="116">
        <v>8712000</v>
      </c>
      <c r="N465" s="117" t="s">
        <v>1521</v>
      </c>
      <c r="O465" s="116">
        <v>40656000</v>
      </c>
      <c r="P465" s="104" t="s">
        <v>94</v>
      </c>
      <c r="Q465" s="104" t="s">
        <v>60</v>
      </c>
      <c r="R465" s="118" t="s">
        <v>61</v>
      </c>
      <c r="S465" s="118" t="s">
        <v>1511</v>
      </c>
      <c r="T465" s="118" t="s">
        <v>61</v>
      </c>
      <c r="U465" s="104">
        <v>45520</v>
      </c>
      <c r="V465" s="115">
        <v>202414000058763</v>
      </c>
      <c r="W465" s="103" t="s">
        <v>63</v>
      </c>
      <c r="X465" s="103" t="s">
        <v>64</v>
      </c>
      <c r="Y465" s="104">
        <v>45522</v>
      </c>
      <c r="Z465" s="103" t="s">
        <v>1522</v>
      </c>
      <c r="AA465" s="104">
        <v>45522</v>
      </c>
      <c r="AB465" s="119">
        <v>40656000</v>
      </c>
      <c r="AC465" s="71">
        <f t="shared" si="35"/>
        <v>0</v>
      </c>
      <c r="AD465" s="103">
        <v>1127</v>
      </c>
      <c r="AE465" s="120">
        <v>45497</v>
      </c>
      <c r="AF465" s="119">
        <v>40656000</v>
      </c>
      <c r="AG465" s="73">
        <f t="shared" si="36"/>
        <v>0</v>
      </c>
      <c r="AH465" s="103"/>
      <c r="AI465" s="121"/>
      <c r="AJ465" s="21"/>
      <c r="AK465" s="17">
        <f t="shared" si="37"/>
        <v>40656000</v>
      </c>
      <c r="AL465" s="119"/>
      <c r="AM465" s="17">
        <f t="shared" si="38"/>
        <v>0</v>
      </c>
      <c r="AN465" s="17">
        <f t="shared" si="39"/>
        <v>40656000</v>
      </c>
      <c r="AO465" s="19"/>
      <c r="AP465" s="79"/>
      <c r="AQ465" s="79"/>
      <c r="AR465" s="79"/>
    </row>
    <row r="466" spans="1:44" s="96" customFormat="1" ht="15.75" customHeight="1">
      <c r="A466" s="109">
        <v>5</v>
      </c>
      <c r="B466" s="110" t="s">
        <v>1523</v>
      </c>
      <c r="C466" s="103" t="s">
        <v>1505</v>
      </c>
      <c r="D466" s="111" t="s">
        <v>1506</v>
      </c>
      <c r="E466" s="112" t="s">
        <v>1507</v>
      </c>
      <c r="F466" s="111" t="s">
        <v>1508</v>
      </c>
      <c r="G466" s="111" t="s">
        <v>1509</v>
      </c>
      <c r="H466" s="112" t="s">
        <v>71</v>
      </c>
      <c r="I466" s="112" t="s">
        <v>56</v>
      </c>
      <c r="J466" s="112" t="s">
        <v>1524</v>
      </c>
      <c r="K466" s="114" t="s">
        <v>58</v>
      </c>
      <c r="L466" s="115">
        <v>81101500</v>
      </c>
      <c r="M466" s="116">
        <v>8712000</v>
      </c>
      <c r="N466" s="117" t="s">
        <v>59</v>
      </c>
      <c r="O466" s="116">
        <v>38623200</v>
      </c>
      <c r="P466" s="104" t="s">
        <v>94</v>
      </c>
      <c r="Q466" s="104" t="s">
        <v>94</v>
      </c>
      <c r="R466" s="118" t="s">
        <v>61</v>
      </c>
      <c r="S466" s="118" t="s">
        <v>1511</v>
      </c>
      <c r="T466" s="118" t="s">
        <v>61</v>
      </c>
      <c r="U466" s="104">
        <v>45520</v>
      </c>
      <c r="V466" s="115">
        <v>202414000058763</v>
      </c>
      <c r="W466" s="103" t="s">
        <v>63</v>
      </c>
      <c r="X466" s="103" t="s">
        <v>64</v>
      </c>
      <c r="Y466" s="104">
        <v>45522</v>
      </c>
      <c r="Z466" s="103" t="s">
        <v>1525</v>
      </c>
      <c r="AA466" s="104">
        <v>45522</v>
      </c>
      <c r="AB466" s="119">
        <v>38623200</v>
      </c>
      <c r="AC466" s="71">
        <f t="shared" si="35"/>
        <v>0</v>
      </c>
      <c r="AD466" s="103">
        <v>1128</v>
      </c>
      <c r="AE466" s="120">
        <v>45497</v>
      </c>
      <c r="AF466" s="119">
        <v>38623200</v>
      </c>
      <c r="AG466" s="73">
        <f t="shared" si="36"/>
        <v>0</v>
      </c>
      <c r="AH466" s="103"/>
      <c r="AI466" s="121"/>
      <c r="AJ466" s="21"/>
      <c r="AK466" s="17">
        <f t="shared" si="37"/>
        <v>38623200</v>
      </c>
      <c r="AL466" s="119"/>
      <c r="AM466" s="17">
        <f t="shared" si="38"/>
        <v>0</v>
      </c>
      <c r="AN466" s="17">
        <f t="shared" si="39"/>
        <v>38623200</v>
      </c>
      <c r="AO466" s="19"/>
      <c r="AP466" s="79"/>
      <c r="AQ466" s="79"/>
      <c r="AR466" s="79"/>
    </row>
    <row r="467" spans="1:44" s="96" customFormat="1" ht="15.75" customHeight="1">
      <c r="A467" s="109">
        <v>6</v>
      </c>
      <c r="B467" s="110" t="s">
        <v>1526</v>
      </c>
      <c r="C467" s="103" t="s">
        <v>1505</v>
      </c>
      <c r="D467" s="111" t="s">
        <v>1506</v>
      </c>
      <c r="E467" s="112" t="s">
        <v>1507</v>
      </c>
      <c r="F467" s="111" t="s">
        <v>1508</v>
      </c>
      <c r="G467" s="111" t="s">
        <v>1509</v>
      </c>
      <c r="H467" s="112" t="s">
        <v>420</v>
      </c>
      <c r="I467" s="112" t="s">
        <v>56</v>
      </c>
      <c r="J467" s="113" t="s">
        <v>1527</v>
      </c>
      <c r="K467" s="114" t="s">
        <v>58</v>
      </c>
      <c r="L467" s="122">
        <v>80111617</v>
      </c>
      <c r="M467" s="116">
        <v>4946000</v>
      </c>
      <c r="N467" s="117" t="s">
        <v>81</v>
      </c>
      <c r="O467" s="116">
        <v>22751600</v>
      </c>
      <c r="P467" s="104" t="s">
        <v>94</v>
      </c>
      <c r="Q467" s="104" t="s">
        <v>60</v>
      </c>
      <c r="R467" s="118" t="s">
        <v>61</v>
      </c>
      <c r="S467" s="118" t="s">
        <v>1511</v>
      </c>
      <c r="T467" s="118" t="s">
        <v>61</v>
      </c>
      <c r="U467" s="104">
        <v>45492</v>
      </c>
      <c r="V467" s="115">
        <v>202414000059743</v>
      </c>
      <c r="W467" s="103" t="s">
        <v>63</v>
      </c>
      <c r="X467" s="103" t="s">
        <v>64</v>
      </c>
      <c r="Y467" s="104">
        <v>45498</v>
      </c>
      <c r="Z467" s="103" t="s">
        <v>1528</v>
      </c>
      <c r="AA467" s="104">
        <v>45498</v>
      </c>
      <c r="AB467" s="119">
        <v>22751600</v>
      </c>
      <c r="AC467" s="71">
        <f t="shared" si="35"/>
        <v>0</v>
      </c>
      <c r="AD467" s="103">
        <v>1284</v>
      </c>
      <c r="AE467" s="120">
        <v>45501</v>
      </c>
      <c r="AF467" s="119">
        <v>22751600</v>
      </c>
      <c r="AG467" s="73">
        <f t="shared" si="36"/>
        <v>0</v>
      </c>
      <c r="AH467" s="103"/>
      <c r="AI467" s="121"/>
      <c r="AJ467" s="21"/>
      <c r="AK467" s="17">
        <f t="shared" si="37"/>
        <v>22751600</v>
      </c>
      <c r="AL467" s="119"/>
      <c r="AM467" s="17">
        <f t="shared" si="38"/>
        <v>0</v>
      </c>
      <c r="AN467" s="17">
        <f t="shared" si="39"/>
        <v>22751600</v>
      </c>
      <c r="AO467" s="19"/>
      <c r="AP467" s="79"/>
      <c r="AQ467" s="79"/>
      <c r="AR467" s="79"/>
    </row>
    <row r="468" spans="1:44" s="96" customFormat="1" ht="15.75" customHeight="1">
      <c r="A468" s="109">
        <v>7</v>
      </c>
      <c r="B468" s="110" t="s">
        <v>1529</v>
      </c>
      <c r="C468" s="103" t="s">
        <v>1505</v>
      </c>
      <c r="D468" s="111" t="s">
        <v>1506</v>
      </c>
      <c r="E468" s="112" t="s">
        <v>1507</v>
      </c>
      <c r="F468" s="111" t="s">
        <v>1508</v>
      </c>
      <c r="G468" s="111" t="s">
        <v>1509</v>
      </c>
      <c r="H468" s="112" t="s">
        <v>55</v>
      </c>
      <c r="I468" s="112" t="s">
        <v>56</v>
      </c>
      <c r="J468" s="113" t="s">
        <v>1530</v>
      </c>
      <c r="K468" s="114" t="s">
        <v>58</v>
      </c>
      <c r="L468" s="115">
        <v>80111607</v>
      </c>
      <c r="M468" s="116">
        <v>12100000</v>
      </c>
      <c r="N468" s="117" t="s">
        <v>81</v>
      </c>
      <c r="O468" s="116">
        <v>55660000</v>
      </c>
      <c r="P468" s="104" t="s">
        <v>94</v>
      </c>
      <c r="Q468" s="104" t="s">
        <v>60</v>
      </c>
      <c r="R468" s="118" t="s">
        <v>61</v>
      </c>
      <c r="S468" s="118" t="s">
        <v>1511</v>
      </c>
      <c r="T468" s="118" t="s">
        <v>61</v>
      </c>
      <c r="U468" s="104">
        <v>45520</v>
      </c>
      <c r="V468" s="115">
        <v>202414000058763</v>
      </c>
      <c r="W468" s="103" t="s">
        <v>63</v>
      </c>
      <c r="X468" s="103" t="s">
        <v>64</v>
      </c>
      <c r="Y468" s="104">
        <v>45522</v>
      </c>
      <c r="Z468" s="103" t="s">
        <v>1531</v>
      </c>
      <c r="AA468" s="104">
        <v>45522</v>
      </c>
      <c r="AB468" s="119">
        <v>55660000</v>
      </c>
      <c r="AC468" s="71">
        <f t="shared" si="35"/>
        <v>0</v>
      </c>
      <c r="AD468" s="103">
        <v>1129</v>
      </c>
      <c r="AE468" s="120">
        <v>45497</v>
      </c>
      <c r="AF468" s="119">
        <v>55660000</v>
      </c>
      <c r="AG468" s="73">
        <f t="shared" si="36"/>
        <v>0</v>
      </c>
      <c r="AH468" s="103"/>
      <c r="AI468" s="121"/>
      <c r="AJ468" s="21"/>
      <c r="AK468" s="17">
        <f t="shared" si="37"/>
        <v>55660000</v>
      </c>
      <c r="AL468" s="119"/>
      <c r="AM468" s="17">
        <f t="shared" si="38"/>
        <v>0</v>
      </c>
      <c r="AN468" s="17">
        <f t="shared" si="39"/>
        <v>55660000</v>
      </c>
      <c r="AO468" s="19"/>
      <c r="AP468" s="79"/>
      <c r="AQ468" s="79"/>
      <c r="AR468" s="79"/>
    </row>
    <row r="469" spans="1:44" s="96" customFormat="1" ht="15.75" customHeight="1">
      <c r="A469" s="109">
        <v>8</v>
      </c>
      <c r="B469" s="110" t="s">
        <v>1532</v>
      </c>
      <c r="C469" s="103" t="s">
        <v>1505</v>
      </c>
      <c r="D469" s="111" t="s">
        <v>1506</v>
      </c>
      <c r="E469" s="112" t="s">
        <v>1507</v>
      </c>
      <c r="F469" s="111" t="s">
        <v>1508</v>
      </c>
      <c r="G469" s="111" t="s">
        <v>1509</v>
      </c>
      <c r="H469" s="112" t="s">
        <v>71</v>
      </c>
      <c r="I469" s="112" t="s">
        <v>56</v>
      </c>
      <c r="J469" s="113" t="s">
        <v>1533</v>
      </c>
      <c r="K469" s="114" t="s">
        <v>58</v>
      </c>
      <c r="L469" s="115">
        <v>81101500</v>
      </c>
      <c r="M469" s="116">
        <v>8712000</v>
      </c>
      <c r="N469" s="117" t="s">
        <v>93</v>
      </c>
      <c r="O469" s="116">
        <v>45012000</v>
      </c>
      <c r="P469" s="104" t="s">
        <v>60</v>
      </c>
      <c r="Q469" s="104" t="s">
        <v>123</v>
      </c>
      <c r="R469" s="118" t="s">
        <v>61</v>
      </c>
      <c r="S469" s="118" t="s">
        <v>1511</v>
      </c>
      <c r="T469" s="118" t="s">
        <v>61</v>
      </c>
      <c r="U469" s="104">
        <v>45492</v>
      </c>
      <c r="V469" s="115">
        <v>202414000059743</v>
      </c>
      <c r="W469" s="103" t="s">
        <v>63</v>
      </c>
      <c r="X469" s="103" t="s">
        <v>64</v>
      </c>
      <c r="Y469" s="104">
        <v>45498</v>
      </c>
      <c r="Z469" s="103" t="s">
        <v>1534</v>
      </c>
      <c r="AA469" s="104">
        <v>45498</v>
      </c>
      <c r="AB469" s="119">
        <v>45012000</v>
      </c>
      <c r="AC469" s="71">
        <f t="shared" si="35"/>
        <v>0</v>
      </c>
      <c r="AD469" s="103">
        <v>1285</v>
      </c>
      <c r="AE469" s="120">
        <v>45501</v>
      </c>
      <c r="AF469" s="119">
        <v>45012000</v>
      </c>
      <c r="AG469" s="73">
        <f t="shared" si="36"/>
        <v>0</v>
      </c>
      <c r="AH469" s="103"/>
      <c r="AI469" s="121"/>
      <c r="AJ469" s="21"/>
      <c r="AK469" s="17">
        <f t="shared" si="37"/>
        <v>45012000</v>
      </c>
      <c r="AL469" s="119"/>
      <c r="AM469" s="17">
        <f t="shared" si="38"/>
        <v>0</v>
      </c>
      <c r="AN469" s="17">
        <f t="shared" si="39"/>
        <v>45012000</v>
      </c>
      <c r="AO469" s="19"/>
      <c r="AP469" s="79"/>
      <c r="AQ469" s="79"/>
      <c r="AR469" s="79"/>
    </row>
    <row r="470" spans="1:44" s="96" customFormat="1" ht="15.75" customHeight="1">
      <c r="A470" s="109">
        <v>9</v>
      </c>
      <c r="B470" s="110" t="s">
        <v>1535</v>
      </c>
      <c r="C470" s="103" t="s">
        <v>1505</v>
      </c>
      <c r="D470" s="111" t="s">
        <v>1506</v>
      </c>
      <c r="E470" s="112" t="s">
        <v>1507</v>
      </c>
      <c r="F470" s="111" t="s">
        <v>1508</v>
      </c>
      <c r="G470" s="111" t="s">
        <v>1509</v>
      </c>
      <c r="H470" s="112" t="s">
        <v>67</v>
      </c>
      <c r="I470" s="112" t="s">
        <v>56</v>
      </c>
      <c r="J470" s="113" t="s">
        <v>1536</v>
      </c>
      <c r="K470" s="114" t="s">
        <v>58</v>
      </c>
      <c r="L470" s="115">
        <v>80111617</v>
      </c>
      <c r="M470" s="116">
        <v>10000000</v>
      </c>
      <c r="N470" s="117" t="s">
        <v>59</v>
      </c>
      <c r="O470" s="116">
        <v>44333333</v>
      </c>
      <c r="P470" s="104" t="s">
        <v>94</v>
      </c>
      <c r="Q470" s="104" t="s">
        <v>94</v>
      </c>
      <c r="R470" s="118" t="s">
        <v>61</v>
      </c>
      <c r="S470" s="118" t="s">
        <v>1511</v>
      </c>
      <c r="T470" s="118" t="s">
        <v>61</v>
      </c>
      <c r="U470" s="104">
        <v>45520</v>
      </c>
      <c r="V470" s="115">
        <v>202414000058763</v>
      </c>
      <c r="W470" s="103" t="s">
        <v>63</v>
      </c>
      <c r="X470" s="103" t="s">
        <v>64</v>
      </c>
      <c r="Y470" s="104">
        <v>45522</v>
      </c>
      <c r="Z470" s="103" t="s">
        <v>1537</v>
      </c>
      <c r="AA470" s="104">
        <v>45522</v>
      </c>
      <c r="AB470" s="119">
        <v>44333333</v>
      </c>
      <c r="AC470" s="71">
        <f t="shared" si="35"/>
        <v>0</v>
      </c>
      <c r="AD470" s="103"/>
      <c r="AE470" s="120"/>
      <c r="AF470" s="119"/>
      <c r="AG470" s="73">
        <f t="shared" si="36"/>
        <v>44333333</v>
      </c>
      <c r="AH470" s="103"/>
      <c r="AI470" s="121"/>
      <c r="AJ470" s="21"/>
      <c r="AK470" s="17">
        <f t="shared" si="37"/>
        <v>0</v>
      </c>
      <c r="AL470" s="119"/>
      <c r="AM470" s="17">
        <f t="shared" si="38"/>
        <v>0</v>
      </c>
      <c r="AN470" s="17">
        <f t="shared" si="39"/>
        <v>44333333</v>
      </c>
      <c r="AO470" s="19"/>
      <c r="AP470" s="79"/>
      <c r="AQ470" s="79"/>
      <c r="AR470" s="79"/>
    </row>
    <row r="471" spans="1:44" s="96" customFormat="1" ht="15.75" customHeight="1">
      <c r="A471" s="109">
        <v>10</v>
      </c>
      <c r="B471" s="110" t="s">
        <v>1538</v>
      </c>
      <c r="C471" s="103" t="s">
        <v>1505</v>
      </c>
      <c r="D471" s="111" t="s">
        <v>1506</v>
      </c>
      <c r="E471" s="112" t="s">
        <v>1507</v>
      </c>
      <c r="F471" s="111" t="s">
        <v>1508</v>
      </c>
      <c r="G471" s="111" t="s">
        <v>1509</v>
      </c>
      <c r="H471" s="112" t="s">
        <v>420</v>
      </c>
      <c r="I471" s="112" t="s">
        <v>56</v>
      </c>
      <c r="J471" s="112" t="s">
        <v>1539</v>
      </c>
      <c r="K471" s="114" t="s">
        <v>58</v>
      </c>
      <c r="L471" s="122">
        <v>81101500</v>
      </c>
      <c r="M471" s="116">
        <v>6935000</v>
      </c>
      <c r="N471" s="117" t="s">
        <v>59</v>
      </c>
      <c r="O471" s="116">
        <v>30745167</v>
      </c>
      <c r="P471" s="104" t="s">
        <v>94</v>
      </c>
      <c r="Q471" s="104" t="s">
        <v>60</v>
      </c>
      <c r="R471" s="118" t="s">
        <v>61</v>
      </c>
      <c r="S471" s="118" t="s">
        <v>1511</v>
      </c>
      <c r="T471" s="118" t="s">
        <v>61</v>
      </c>
      <c r="U471" s="104">
        <v>45520</v>
      </c>
      <c r="V471" s="115">
        <v>202414000058763</v>
      </c>
      <c r="W471" s="103" t="s">
        <v>63</v>
      </c>
      <c r="X471" s="103" t="s">
        <v>64</v>
      </c>
      <c r="Y471" s="104">
        <v>45522</v>
      </c>
      <c r="Z471" s="103" t="s">
        <v>1540</v>
      </c>
      <c r="AA471" s="104">
        <v>45522</v>
      </c>
      <c r="AB471" s="119">
        <v>30745167</v>
      </c>
      <c r="AC471" s="71">
        <f t="shared" si="35"/>
        <v>0</v>
      </c>
      <c r="AD471" s="103">
        <v>1130</v>
      </c>
      <c r="AE471" s="120">
        <v>45497</v>
      </c>
      <c r="AF471" s="119">
        <v>30745167</v>
      </c>
      <c r="AG471" s="73">
        <f t="shared" si="36"/>
        <v>0</v>
      </c>
      <c r="AH471" s="103"/>
      <c r="AI471" s="121"/>
      <c r="AJ471" s="21"/>
      <c r="AK471" s="17">
        <f t="shared" si="37"/>
        <v>30745167</v>
      </c>
      <c r="AL471" s="119"/>
      <c r="AM471" s="17">
        <f t="shared" si="38"/>
        <v>0</v>
      </c>
      <c r="AN471" s="17">
        <f t="shared" si="39"/>
        <v>30745167</v>
      </c>
      <c r="AO471" s="19"/>
      <c r="AP471" s="79"/>
      <c r="AQ471" s="79"/>
      <c r="AR471" s="79"/>
    </row>
    <row r="472" spans="1:44" s="96" customFormat="1" ht="15.75" customHeight="1">
      <c r="A472" s="109">
        <v>11</v>
      </c>
      <c r="B472" s="110" t="s">
        <v>1541</v>
      </c>
      <c r="C472" s="103" t="s">
        <v>1505</v>
      </c>
      <c r="D472" s="111" t="s">
        <v>1506</v>
      </c>
      <c r="E472" s="112" t="s">
        <v>1507</v>
      </c>
      <c r="F472" s="111" t="s">
        <v>1508</v>
      </c>
      <c r="G472" s="111" t="s">
        <v>1509</v>
      </c>
      <c r="H472" s="112" t="s">
        <v>110</v>
      </c>
      <c r="I472" s="112" t="s">
        <v>56</v>
      </c>
      <c r="J472" s="113" t="s">
        <v>1542</v>
      </c>
      <c r="K472" s="114" t="s">
        <v>58</v>
      </c>
      <c r="L472" s="115">
        <v>93141500</v>
      </c>
      <c r="M472" s="116">
        <v>8712000</v>
      </c>
      <c r="N472" s="117" t="s">
        <v>81</v>
      </c>
      <c r="O472" s="116">
        <v>40075200</v>
      </c>
      <c r="P472" s="104" t="s">
        <v>60</v>
      </c>
      <c r="Q472" s="104" t="s">
        <v>123</v>
      </c>
      <c r="R472" s="118" t="s">
        <v>61</v>
      </c>
      <c r="S472" s="118" t="s">
        <v>1511</v>
      </c>
      <c r="T472" s="118" t="s">
        <v>61</v>
      </c>
      <c r="U472" s="104">
        <v>45520</v>
      </c>
      <c r="V472" s="115">
        <v>202414000058763</v>
      </c>
      <c r="W472" s="103" t="s">
        <v>63</v>
      </c>
      <c r="X472" s="103" t="s">
        <v>64</v>
      </c>
      <c r="Y472" s="104">
        <v>45522</v>
      </c>
      <c r="Z472" s="103" t="s">
        <v>1543</v>
      </c>
      <c r="AA472" s="104">
        <v>45522</v>
      </c>
      <c r="AB472" s="119">
        <v>40075200</v>
      </c>
      <c r="AC472" s="71">
        <f t="shared" si="35"/>
        <v>0</v>
      </c>
      <c r="AD472" s="103"/>
      <c r="AE472" s="120"/>
      <c r="AF472" s="119"/>
      <c r="AG472" s="73">
        <f t="shared" si="36"/>
        <v>40075200</v>
      </c>
      <c r="AH472" s="103"/>
      <c r="AI472" s="121"/>
      <c r="AJ472" s="21"/>
      <c r="AK472" s="17">
        <f t="shared" si="37"/>
        <v>0</v>
      </c>
      <c r="AL472" s="119"/>
      <c r="AM472" s="17">
        <f t="shared" si="38"/>
        <v>0</v>
      </c>
      <c r="AN472" s="17">
        <f t="shared" si="39"/>
        <v>40075200</v>
      </c>
      <c r="AO472" s="19"/>
      <c r="AP472" s="79"/>
      <c r="AQ472" s="79"/>
      <c r="AR472" s="79"/>
    </row>
    <row r="473" spans="1:44" s="96" customFormat="1" ht="15.75" customHeight="1">
      <c r="A473" s="109">
        <v>12</v>
      </c>
      <c r="B473" s="110" t="s">
        <v>1544</v>
      </c>
      <c r="C473" s="103" t="s">
        <v>1505</v>
      </c>
      <c r="D473" s="111" t="s">
        <v>1506</v>
      </c>
      <c r="E473" s="112" t="s">
        <v>1507</v>
      </c>
      <c r="F473" s="111" t="s">
        <v>1508</v>
      </c>
      <c r="G473" s="111" t="s">
        <v>1509</v>
      </c>
      <c r="H473" s="112" t="s">
        <v>55</v>
      </c>
      <c r="I473" s="112" t="s">
        <v>56</v>
      </c>
      <c r="J473" s="113" t="s">
        <v>1545</v>
      </c>
      <c r="K473" s="114" t="s">
        <v>58</v>
      </c>
      <c r="L473" s="115">
        <v>80111607</v>
      </c>
      <c r="M473" s="116">
        <v>8000000</v>
      </c>
      <c r="N473" s="117" t="s">
        <v>104</v>
      </c>
      <c r="O473" s="116">
        <v>38666667</v>
      </c>
      <c r="P473" s="104" t="s">
        <v>94</v>
      </c>
      <c r="Q473" s="104" t="s">
        <v>60</v>
      </c>
      <c r="R473" s="118" t="s">
        <v>61</v>
      </c>
      <c r="S473" s="118" t="s">
        <v>1511</v>
      </c>
      <c r="T473" s="118" t="s">
        <v>61</v>
      </c>
      <c r="U473" s="104">
        <v>45520</v>
      </c>
      <c r="V473" s="115">
        <v>202414000058763</v>
      </c>
      <c r="W473" s="103" t="s">
        <v>63</v>
      </c>
      <c r="X473" s="103" t="s">
        <v>64</v>
      </c>
      <c r="Y473" s="104">
        <v>45522</v>
      </c>
      <c r="Z473" s="103" t="s">
        <v>1546</v>
      </c>
      <c r="AA473" s="104">
        <v>45522</v>
      </c>
      <c r="AB473" s="119">
        <v>38666667</v>
      </c>
      <c r="AC473" s="71">
        <f t="shared" si="35"/>
        <v>0</v>
      </c>
      <c r="AD473" s="103">
        <v>1124</v>
      </c>
      <c r="AE473" s="120">
        <v>45497</v>
      </c>
      <c r="AF473" s="119">
        <v>38666667</v>
      </c>
      <c r="AG473" s="73">
        <f t="shared" si="36"/>
        <v>0</v>
      </c>
      <c r="AH473" s="103"/>
      <c r="AI473" s="121"/>
      <c r="AJ473" s="21"/>
      <c r="AK473" s="17">
        <f t="shared" si="37"/>
        <v>38666667</v>
      </c>
      <c r="AL473" s="119"/>
      <c r="AM473" s="17">
        <f t="shared" si="38"/>
        <v>0</v>
      </c>
      <c r="AN473" s="17">
        <f t="shared" si="39"/>
        <v>38666667</v>
      </c>
      <c r="AO473" s="19"/>
      <c r="AP473" s="79"/>
      <c r="AQ473" s="79"/>
      <c r="AR473" s="79"/>
    </row>
    <row r="474" spans="1:44" s="96" customFormat="1" ht="15.75" customHeight="1">
      <c r="A474" s="109">
        <v>13</v>
      </c>
      <c r="B474" s="110" t="s">
        <v>1547</v>
      </c>
      <c r="C474" s="103" t="s">
        <v>1505</v>
      </c>
      <c r="D474" s="111" t="s">
        <v>1506</v>
      </c>
      <c r="E474" s="112" t="s">
        <v>1507</v>
      </c>
      <c r="F474" s="111" t="s">
        <v>1508</v>
      </c>
      <c r="G474" s="111" t="s">
        <v>1509</v>
      </c>
      <c r="H474" s="112" t="s">
        <v>55</v>
      </c>
      <c r="I474" s="112" t="s">
        <v>56</v>
      </c>
      <c r="J474" s="113" t="s">
        <v>1548</v>
      </c>
      <c r="K474" s="114" t="s">
        <v>58</v>
      </c>
      <c r="L474" s="115">
        <v>80111607</v>
      </c>
      <c r="M474" s="116">
        <v>14200000</v>
      </c>
      <c r="N474" s="117" t="s">
        <v>1549</v>
      </c>
      <c r="O474" s="116">
        <v>73024162</v>
      </c>
      <c r="P474" s="104" t="s">
        <v>94</v>
      </c>
      <c r="Q474" s="104" t="s">
        <v>94</v>
      </c>
      <c r="R474" s="118" t="s">
        <v>61</v>
      </c>
      <c r="S474" s="118" t="s">
        <v>1511</v>
      </c>
      <c r="T474" s="118" t="s">
        <v>61</v>
      </c>
      <c r="U474" s="104">
        <v>45492</v>
      </c>
      <c r="V474" s="115">
        <v>202414000059743</v>
      </c>
      <c r="W474" s="103" t="s">
        <v>63</v>
      </c>
      <c r="X474" s="103" t="s">
        <v>64</v>
      </c>
      <c r="Y474" s="104">
        <v>45498</v>
      </c>
      <c r="Z474" s="103" t="s">
        <v>1550</v>
      </c>
      <c r="AA474" s="104">
        <v>45498</v>
      </c>
      <c r="AB474" s="119">
        <v>73024162</v>
      </c>
      <c r="AC474" s="71">
        <f t="shared" si="35"/>
        <v>0</v>
      </c>
      <c r="AD474" s="103">
        <v>1286</v>
      </c>
      <c r="AE474" s="120">
        <v>45501</v>
      </c>
      <c r="AF474" s="119">
        <v>73024162</v>
      </c>
      <c r="AG474" s="73">
        <f t="shared" si="36"/>
        <v>0</v>
      </c>
      <c r="AH474" s="103"/>
      <c r="AI474" s="121"/>
      <c r="AJ474" s="21"/>
      <c r="AK474" s="17">
        <f t="shared" si="37"/>
        <v>73024162</v>
      </c>
      <c r="AL474" s="119"/>
      <c r="AM474" s="17">
        <f t="shared" si="38"/>
        <v>0</v>
      </c>
      <c r="AN474" s="17">
        <f t="shared" si="39"/>
        <v>73024162</v>
      </c>
      <c r="AO474" s="19"/>
      <c r="AP474" s="79"/>
      <c r="AQ474" s="79"/>
      <c r="AR474" s="79"/>
    </row>
    <row r="475" spans="1:44" s="96" customFormat="1" ht="15.75" customHeight="1">
      <c r="A475" s="109">
        <v>14</v>
      </c>
      <c r="B475" s="110" t="s">
        <v>1551</v>
      </c>
      <c r="C475" s="103" t="s">
        <v>1505</v>
      </c>
      <c r="D475" s="111" t="s">
        <v>1506</v>
      </c>
      <c r="E475" s="112" t="s">
        <v>1507</v>
      </c>
      <c r="F475" s="111" t="s">
        <v>1508</v>
      </c>
      <c r="G475" s="111" t="s">
        <v>1509</v>
      </c>
      <c r="H475" s="112" t="s">
        <v>71</v>
      </c>
      <c r="I475" s="112" t="s">
        <v>56</v>
      </c>
      <c r="J475" s="113" t="s">
        <v>1552</v>
      </c>
      <c r="K475" s="114" t="s">
        <v>58</v>
      </c>
      <c r="L475" s="115">
        <v>81101500</v>
      </c>
      <c r="M475" s="116">
        <v>5507000</v>
      </c>
      <c r="N475" s="117" t="s">
        <v>81</v>
      </c>
      <c r="O475" s="116">
        <v>25332200</v>
      </c>
      <c r="P475" s="104" t="s">
        <v>94</v>
      </c>
      <c r="Q475" s="104" t="s">
        <v>60</v>
      </c>
      <c r="R475" s="118" t="s">
        <v>61</v>
      </c>
      <c r="S475" s="118" t="s">
        <v>1511</v>
      </c>
      <c r="T475" s="118" t="s">
        <v>61</v>
      </c>
      <c r="U475" s="104">
        <v>45492</v>
      </c>
      <c r="V475" s="115">
        <v>202414000059743</v>
      </c>
      <c r="W475" s="103" t="s">
        <v>63</v>
      </c>
      <c r="X475" s="103" t="s">
        <v>64</v>
      </c>
      <c r="Y475" s="104">
        <v>45498</v>
      </c>
      <c r="Z475" s="103" t="s">
        <v>1553</v>
      </c>
      <c r="AA475" s="104">
        <v>45498</v>
      </c>
      <c r="AB475" s="119">
        <v>25332200</v>
      </c>
      <c r="AC475" s="71">
        <f t="shared" si="35"/>
        <v>0</v>
      </c>
      <c r="AD475" s="103">
        <v>1287</v>
      </c>
      <c r="AE475" s="120">
        <v>45501</v>
      </c>
      <c r="AF475" s="119">
        <v>25332200</v>
      </c>
      <c r="AG475" s="73">
        <f t="shared" si="36"/>
        <v>0</v>
      </c>
      <c r="AH475" s="103"/>
      <c r="AI475" s="121"/>
      <c r="AJ475" s="21"/>
      <c r="AK475" s="17">
        <f t="shared" si="37"/>
        <v>25332200</v>
      </c>
      <c r="AL475" s="119"/>
      <c r="AM475" s="17">
        <f t="shared" si="38"/>
        <v>0</v>
      </c>
      <c r="AN475" s="17">
        <f t="shared" si="39"/>
        <v>25332200</v>
      </c>
      <c r="AO475" s="19"/>
      <c r="AP475" s="79"/>
      <c r="AQ475" s="79"/>
      <c r="AR475" s="79"/>
    </row>
    <row r="476" spans="1:44" s="96" customFormat="1" ht="15.75" customHeight="1">
      <c r="A476" s="109">
        <v>15</v>
      </c>
      <c r="B476" s="110" t="s">
        <v>1554</v>
      </c>
      <c r="C476" s="103" t="s">
        <v>1505</v>
      </c>
      <c r="D476" s="111" t="s">
        <v>1506</v>
      </c>
      <c r="E476" s="112" t="s">
        <v>1507</v>
      </c>
      <c r="F476" s="111" t="s">
        <v>1508</v>
      </c>
      <c r="G476" s="111" t="s">
        <v>1509</v>
      </c>
      <c r="H476" s="112" t="s">
        <v>1555</v>
      </c>
      <c r="I476" s="112" t="s">
        <v>56</v>
      </c>
      <c r="J476" s="113" t="s">
        <v>1556</v>
      </c>
      <c r="K476" s="114" t="s">
        <v>58</v>
      </c>
      <c r="L476" s="115">
        <v>80111600</v>
      </c>
      <c r="M476" s="116">
        <v>4946000</v>
      </c>
      <c r="N476" s="117" t="s">
        <v>1557</v>
      </c>
      <c r="O476" s="116">
        <v>17970467</v>
      </c>
      <c r="P476" s="104" t="s">
        <v>94</v>
      </c>
      <c r="Q476" s="104" t="s">
        <v>60</v>
      </c>
      <c r="R476" s="118" t="s">
        <v>61</v>
      </c>
      <c r="S476" s="118" t="s">
        <v>1511</v>
      </c>
      <c r="T476" s="118" t="s">
        <v>61</v>
      </c>
      <c r="U476" s="104">
        <v>45520</v>
      </c>
      <c r="V476" s="115">
        <v>202414000058763</v>
      </c>
      <c r="W476" s="103" t="s">
        <v>63</v>
      </c>
      <c r="X476" s="103" t="s">
        <v>64</v>
      </c>
      <c r="Y476" s="104">
        <v>45522</v>
      </c>
      <c r="Z476" s="103" t="s">
        <v>1558</v>
      </c>
      <c r="AA476" s="104">
        <v>45522</v>
      </c>
      <c r="AB476" s="119">
        <v>17970467</v>
      </c>
      <c r="AC476" s="71">
        <f t="shared" si="35"/>
        <v>0</v>
      </c>
      <c r="AD476" s="103"/>
      <c r="AE476" s="120"/>
      <c r="AF476" s="119"/>
      <c r="AG476" s="73">
        <f t="shared" si="36"/>
        <v>17970467</v>
      </c>
      <c r="AH476" s="103"/>
      <c r="AI476" s="121"/>
      <c r="AJ476" s="21"/>
      <c r="AK476" s="17">
        <f t="shared" si="37"/>
        <v>0</v>
      </c>
      <c r="AL476" s="119"/>
      <c r="AM476" s="17">
        <f t="shared" si="38"/>
        <v>0</v>
      </c>
      <c r="AN476" s="17">
        <f t="shared" si="39"/>
        <v>17970467</v>
      </c>
      <c r="AO476" s="19"/>
      <c r="AP476" s="79"/>
      <c r="AQ476" s="79"/>
      <c r="AR476" s="79"/>
    </row>
    <row r="477" spans="1:44" s="96" customFormat="1" ht="15.75" customHeight="1">
      <c r="A477" s="109">
        <v>16</v>
      </c>
      <c r="B477" s="110" t="s">
        <v>1559</v>
      </c>
      <c r="C477" s="103" t="s">
        <v>1505</v>
      </c>
      <c r="D477" s="111" t="s">
        <v>1506</v>
      </c>
      <c r="E477" s="112" t="s">
        <v>1507</v>
      </c>
      <c r="F477" s="111" t="s">
        <v>1508</v>
      </c>
      <c r="G477" s="111" t="s">
        <v>1509</v>
      </c>
      <c r="H477" s="112" t="s">
        <v>67</v>
      </c>
      <c r="I477" s="112" t="s">
        <v>56</v>
      </c>
      <c r="J477" s="112" t="s">
        <v>1560</v>
      </c>
      <c r="K477" s="114" t="s">
        <v>58</v>
      </c>
      <c r="L477" s="115">
        <v>80111617</v>
      </c>
      <c r="M477" s="116">
        <v>9710000</v>
      </c>
      <c r="N477" s="117" t="s">
        <v>85</v>
      </c>
      <c r="O477" s="116">
        <v>47902667</v>
      </c>
      <c r="P477" s="104" t="s">
        <v>94</v>
      </c>
      <c r="Q477" s="104" t="s">
        <v>94</v>
      </c>
      <c r="R477" s="118" t="s">
        <v>61</v>
      </c>
      <c r="S477" s="118" t="s">
        <v>1511</v>
      </c>
      <c r="T477" s="118" t="s">
        <v>61</v>
      </c>
      <c r="U477" s="104">
        <v>45520</v>
      </c>
      <c r="V477" s="115">
        <v>202414000058763</v>
      </c>
      <c r="W477" s="103" t="s">
        <v>63</v>
      </c>
      <c r="X477" s="103" t="s">
        <v>64</v>
      </c>
      <c r="Y477" s="104">
        <v>45522</v>
      </c>
      <c r="Z477" s="103" t="s">
        <v>1561</v>
      </c>
      <c r="AA477" s="104">
        <v>45522</v>
      </c>
      <c r="AB477" s="119">
        <v>47902667</v>
      </c>
      <c r="AC477" s="71">
        <f t="shared" si="35"/>
        <v>0</v>
      </c>
      <c r="AD477" s="103">
        <v>1133</v>
      </c>
      <c r="AE477" s="120">
        <v>45497</v>
      </c>
      <c r="AF477" s="119">
        <v>47902667</v>
      </c>
      <c r="AG477" s="73">
        <f t="shared" si="36"/>
        <v>0</v>
      </c>
      <c r="AH477" s="103"/>
      <c r="AI477" s="121"/>
      <c r="AJ477" s="21"/>
      <c r="AK477" s="17">
        <f t="shared" si="37"/>
        <v>47902667</v>
      </c>
      <c r="AL477" s="119"/>
      <c r="AM477" s="17">
        <f t="shared" si="38"/>
        <v>0</v>
      </c>
      <c r="AN477" s="17">
        <f t="shared" si="39"/>
        <v>47902667</v>
      </c>
      <c r="AO477" s="19"/>
      <c r="AP477" s="79"/>
      <c r="AQ477" s="79"/>
      <c r="AR477" s="79"/>
    </row>
    <row r="478" spans="1:44" s="96" customFormat="1" ht="15.75" customHeight="1">
      <c r="A478" s="109">
        <v>17</v>
      </c>
      <c r="B478" s="110" t="s">
        <v>1562</v>
      </c>
      <c r="C478" s="103" t="s">
        <v>1505</v>
      </c>
      <c r="D478" s="111" t="s">
        <v>1506</v>
      </c>
      <c r="E478" s="112" t="s">
        <v>1507</v>
      </c>
      <c r="F478" s="111" t="s">
        <v>1508</v>
      </c>
      <c r="G478" s="111" t="s">
        <v>1509</v>
      </c>
      <c r="H478" s="112" t="s">
        <v>215</v>
      </c>
      <c r="I478" s="112" t="s">
        <v>56</v>
      </c>
      <c r="J478" s="113" t="s">
        <v>1563</v>
      </c>
      <c r="K478" s="114" t="s">
        <v>58</v>
      </c>
      <c r="L478" s="115">
        <v>80111600</v>
      </c>
      <c r="M478" s="116">
        <v>4640000</v>
      </c>
      <c r="N478" s="117" t="s">
        <v>1549</v>
      </c>
      <c r="O478" s="116">
        <v>23818667</v>
      </c>
      <c r="P478" s="104" t="s">
        <v>94</v>
      </c>
      <c r="Q478" s="104" t="s">
        <v>60</v>
      </c>
      <c r="R478" s="118" t="s">
        <v>61</v>
      </c>
      <c r="S478" s="118" t="s">
        <v>1511</v>
      </c>
      <c r="T478" s="118" t="s">
        <v>61</v>
      </c>
      <c r="U478" s="104">
        <v>45520</v>
      </c>
      <c r="V478" s="115">
        <v>202414000058763</v>
      </c>
      <c r="W478" s="103" t="s">
        <v>63</v>
      </c>
      <c r="X478" s="103" t="s">
        <v>64</v>
      </c>
      <c r="Y478" s="104">
        <v>45522</v>
      </c>
      <c r="Z478" s="103" t="s">
        <v>1564</v>
      </c>
      <c r="AA478" s="104">
        <v>45522</v>
      </c>
      <c r="AB478" s="119">
        <v>23818667</v>
      </c>
      <c r="AC478" s="71">
        <f t="shared" si="35"/>
        <v>0</v>
      </c>
      <c r="AD478" s="103"/>
      <c r="AE478" s="120"/>
      <c r="AF478" s="119"/>
      <c r="AG478" s="73">
        <f t="shared" si="36"/>
        <v>23818667</v>
      </c>
      <c r="AH478" s="103"/>
      <c r="AI478" s="121"/>
      <c r="AJ478" s="21"/>
      <c r="AK478" s="17">
        <f t="shared" si="37"/>
        <v>0</v>
      </c>
      <c r="AL478" s="119"/>
      <c r="AM478" s="17">
        <f t="shared" si="38"/>
        <v>0</v>
      </c>
      <c r="AN478" s="17">
        <f t="shared" si="39"/>
        <v>23818667</v>
      </c>
      <c r="AO478" s="19"/>
      <c r="AP478" s="79"/>
      <c r="AQ478" s="79"/>
      <c r="AR478" s="79"/>
    </row>
    <row r="479" spans="1:44" s="96" customFormat="1" ht="15.75" customHeight="1">
      <c r="A479" s="109">
        <v>18</v>
      </c>
      <c r="B479" s="110" t="s">
        <v>1565</v>
      </c>
      <c r="C479" s="103" t="s">
        <v>1505</v>
      </c>
      <c r="D479" s="111" t="s">
        <v>1506</v>
      </c>
      <c r="E479" s="112" t="s">
        <v>1507</v>
      </c>
      <c r="F479" s="111" t="s">
        <v>1508</v>
      </c>
      <c r="G479" s="111" t="s">
        <v>1509</v>
      </c>
      <c r="H479" s="112" t="s">
        <v>420</v>
      </c>
      <c r="I479" s="112" t="s">
        <v>56</v>
      </c>
      <c r="J479" s="113" t="s">
        <v>1566</v>
      </c>
      <c r="K479" s="114" t="s">
        <v>58</v>
      </c>
      <c r="L479" s="122">
        <v>80111617</v>
      </c>
      <c r="M479" s="116">
        <v>5930000</v>
      </c>
      <c r="N479" s="117" t="s">
        <v>81</v>
      </c>
      <c r="O479" s="116">
        <v>27278000</v>
      </c>
      <c r="P479" s="104" t="s">
        <v>94</v>
      </c>
      <c r="Q479" s="104" t="s">
        <v>60</v>
      </c>
      <c r="R479" s="118" t="s">
        <v>61</v>
      </c>
      <c r="S479" s="118" t="s">
        <v>1511</v>
      </c>
      <c r="T479" s="118" t="s">
        <v>61</v>
      </c>
      <c r="U479" s="104">
        <v>45492</v>
      </c>
      <c r="V479" s="115">
        <v>202414000059743</v>
      </c>
      <c r="W479" s="103" t="s">
        <v>63</v>
      </c>
      <c r="X479" s="103" t="s">
        <v>64</v>
      </c>
      <c r="Y479" s="104">
        <v>45498</v>
      </c>
      <c r="Z479" s="103" t="s">
        <v>1567</v>
      </c>
      <c r="AA479" s="104">
        <v>45498</v>
      </c>
      <c r="AB479" s="119">
        <v>27278000</v>
      </c>
      <c r="AC479" s="71">
        <f t="shared" si="35"/>
        <v>0</v>
      </c>
      <c r="AD479" s="103">
        <v>1288</v>
      </c>
      <c r="AE479" s="120">
        <v>45501</v>
      </c>
      <c r="AF479" s="119">
        <v>27278000</v>
      </c>
      <c r="AG479" s="73">
        <f t="shared" si="36"/>
        <v>0</v>
      </c>
      <c r="AH479" s="103"/>
      <c r="AI479" s="121"/>
      <c r="AJ479" s="21"/>
      <c r="AK479" s="17">
        <f t="shared" si="37"/>
        <v>27278000</v>
      </c>
      <c r="AL479" s="119"/>
      <c r="AM479" s="17">
        <f t="shared" si="38"/>
        <v>0</v>
      </c>
      <c r="AN479" s="17">
        <f t="shared" si="39"/>
        <v>27278000</v>
      </c>
      <c r="AO479" s="19"/>
      <c r="AP479" s="79"/>
      <c r="AQ479" s="79"/>
      <c r="AR479" s="79"/>
    </row>
    <row r="480" spans="1:44" s="96" customFormat="1" ht="15.75" customHeight="1">
      <c r="A480" s="109">
        <v>19</v>
      </c>
      <c r="B480" s="110" t="s">
        <v>1568</v>
      </c>
      <c r="C480" s="103" t="s">
        <v>1505</v>
      </c>
      <c r="D480" s="111" t="s">
        <v>1506</v>
      </c>
      <c r="E480" s="112" t="s">
        <v>1507</v>
      </c>
      <c r="F480" s="111" t="s">
        <v>1508</v>
      </c>
      <c r="G480" s="111" t="s">
        <v>1509</v>
      </c>
      <c r="H480" s="112" t="s">
        <v>67</v>
      </c>
      <c r="I480" s="112" t="s">
        <v>56</v>
      </c>
      <c r="J480" s="113" t="s">
        <v>1569</v>
      </c>
      <c r="K480" s="114" t="s">
        <v>58</v>
      </c>
      <c r="L480" s="115">
        <v>80111617</v>
      </c>
      <c r="M480" s="116">
        <v>13400000</v>
      </c>
      <c r="N480" s="117" t="s">
        <v>1549</v>
      </c>
      <c r="O480" s="116">
        <v>67893333</v>
      </c>
      <c r="P480" s="104" t="s">
        <v>94</v>
      </c>
      <c r="Q480" s="104" t="s">
        <v>60</v>
      </c>
      <c r="R480" s="118" t="s">
        <v>61</v>
      </c>
      <c r="S480" s="118" t="s">
        <v>1511</v>
      </c>
      <c r="T480" s="118" t="s">
        <v>61</v>
      </c>
      <c r="U480" s="104">
        <v>45520</v>
      </c>
      <c r="V480" s="115">
        <v>202414000058763</v>
      </c>
      <c r="W480" s="103" t="s">
        <v>63</v>
      </c>
      <c r="X480" s="103" t="s">
        <v>64</v>
      </c>
      <c r="Y480" s="104">
        <v>45522</v>
      </c>
      <c r="Z480" s="103" t="s">
        <v>1570</v>
      </c>
      <c r="AA480" s="104">
        <v>45522</v>
      </c>
      <c r="AB480" s="119">
        <v>67893333</v>
      </c>
      <c r="AC480" s="71">
        <f t="shared" si="35"/>
        <v>0</v>
      </c>
      <c r="AD480" s="103">
        <v>1138</v>
      </c>
      <c r="AE480" s="120">
        <v>45497</v>
      </c>
      <c r="AF480" s="119">
        <v>67893333</v>
      </c>
      <c r="AG480" s="73">
        <f t="shared" si="36"/>
        <v>0</v>
      </c>
      <c r="AH480" s="103"/>
      <c r="AI480" s="121"/>
      <c r="AJ480" s="21"/>
      <c r="AK480" s="17">
        <f t="shared" si="37"/>
        <v>67893333</v>
      </c>
      <c r="AL480" s="119"/>
      <c r="AM480" s="17">
        <f t="shared" si="38"/>
        <v>0</v>
      </c>
      <c r="AN480" s="17">
        <f t="shared" si="39"/>
        <v>67893333</v>
      </c>
      <c r="AO480" s="19"/>
      <c r="AP480" s="79"/>
      <c r="AQ480" s="79"/>
      <c r="AR480" s="79"/>
    </row>
    <row r="481" spans="1:44" s="96" customFormat="1" ht="15.75" customHeight="1">
      <c r="A481" s="109">
        <v>20</v>
      </c>
      <c r="B481" s="110" t="s">
        <v>1571</v>
      </c>
      <c r="C481" s="103" t="s">
        <v>1505</v>
      </c>
      <c r="D481" s="111" t="s">
        <v>1506</v>
      </c>
      <c r="E481" s="112" t="s">
        <v>1507</v>
      </c>
      <c r="F481" s="111" t="s">
        <v>1508</v>
      </c>
      <c r="G481" s="111" t="s">
        <v>1509</v>
      </c>
      <c r="H481" s="112" t="s">
        <v>71</v>
      </c>
      <c r="I481" s="112" t="s">
        <v>741</v>
      </c>
      <c r="J481" s="113" t="s">
        <v>1572</v>
      </c>
      <c r="K481" s="114" t="s">
        <v>58</v>
      </c>
      <c r="L481" s="115">
        <v>81101500</v>
      </c>
      <c r="M481" s="116">
        <v>12100000</v>
      </c>
      <c r="N481" s="117" t="s">
        <v>85</v>
      </c>
      <c r="O481" s="116">
        <v>59693333</v>
      </c>
      <c r="P481" s="104" t="s">
        <v>94</v>
      </c>
      <c r="Q481" s="104" t="s">
        <v>60</v>
      </c>
      <c r="R481" s="118" t="s">
        <v>61</v>
      </c>
      <c r="S481" s="118" t="s">
        <v>1511</v>
      </c>
      <c r="T481" s="118" t="s">
        <v>61</v>
      </c>
      <c r="U481" s="104">
        <v>45520</v>
      </c>
      <c r="V481" s="115">
        <v>202414000058763</v>
      </c>
      <c r="W481" s="103" t="s">
        <v>63</v>
      </c>
      <c r="X481" s="103" t="s">
        <v>64</v>
      </c>
      <c r="Y481" s="104">
        <v>45522</v>
      </c>
      <c r="Z481" s="103" t="s">
        <v>1573</v>
      </c>
      <c r="AA481" s="104">
        <v>45522</v>
      </c>
      <c r="AB481" s="119">
        <v>59693333</v>
      </c>
      <c r="AC481" s="71">
        <f t="shared" si="35"/>
        <v>0</v>
      </c>
      <c r="AD481" s="103">
        <v>1143</v>
      </c>
      <c r="AE481" s="120">
        <v>45497</v>
      </c>
      <c r="AF481" s="119">
        <v>59693333</v>
      </c>
      <c r="AG481" s="73">
        <f t="shared" si="36"/>
        <v>0</v>
      </c>
      <c r="AH481" s="103"/>
      <c r="AI481" s="121"/>
      <c r="AJ481" s="21"/>
      <c r="AK481" s="17">
        <f t="shared" si="37"/>
        <v>59693333</v>
      </c>
      <c r="AL481" s="119"/>
      <c r="AM481" s="17">
        <f t="shared" si="38"/>
        <v>0</v>
      </c>
      <c r="AN481" s="17">
        <f t="shared" si="39"/>
        <v>59693333</v>
      </c>
      <c r="AO481" s="19"/>
      <c r="AP481" s="79"/>
      <c r="AQ481" s="79"/>
      <c r="AR481" s="79"/>
    </row>
    <row r="482" spans="1:44" s="96" customFormat="1" ht="15.75" customHeight="1">
      <c r="A482" s="109">
        <v>21</v>
      </c>
      <c r="B482" s="110" t="s">
        <v>1574</v>
      </c>
      <c r="C482" s="103" t="s">
        <v>1505</v>
      </c>
      <c r="D482" s="111" t="s">
        <v>1506</v>
      </c>
      <c r="E482" s="112" t="s">
        <v>1507</v>
      </c>
      <c r="F482" s="111" t="s">
        <v>1508</v>
      </c>
      <c r="G482" s="111" t="s">
        <v>1509</v>
      </c>
      <c r="H482" s="112" t="s">
        <v>71</v>
      </c>
      <c r="I482" s="112" t="s">
        <v>741</v>
      </c>
      <c r="J482" s="112" t="s">
        <v>1575</v>
      </c>
      <c r="K482" s="114" t="s">
        <v>58</v>
      </c>
      <c r="L482" s="115">
        <v>81101500</v>
      </c>
      <c r="M482" s="116">
        <v>8712000</v>
      </c>
      <c r="N482" s="117" t="s">
        <v>81</v>
      </c>
      <c r="O482" s="116">
        <v>40075200</v>
      </c>
      <c r="P482" s="104" t="s">
        <v>94</v>
      </c>
      <c r="Q482" s="104" t="s">
        <v>60</v>
      </c>
      <c r="R482" s="118" t="s">
        <v>61</v>
      </c>
      <c r="S482" s="118" t="s">
        <v>1511</v>
      </c>
      <c r="T482" s="118" t="s">
        <v>61</v>
      </c>
      <c r="U482" s="104">
        <v>45492</v>
      </c>
      <c r="V482" s="115">
        <v>202414000059743</v>
      </c>
      <c r="W482" s="103" t="s">
        <v>63</v>
      </c>
      <c r="X482" s="103" t="s">
        <v>64</v>
      </c>
      <c r="Y482" s="104">
        <v>45498</v>
      </c>
      <c r="Z482" s="103" t="s">
        <v>1576</v>
      </c>
      <c r="AA482" s="104">
        <v>45498</v>
      </c>
      <c r="AB482" s="119">
        <v>40075200</v>
      </c>
      <c r="AC482" s="71">
        <f t="shared" si="35"/>
        <v>0</v>
      </c>
      <c r="AD482" s="103">
        <v>1289</v>
      </c>
      <c r="AE482" s="120">
        <v>45501</v>
      </c>
      <c r="AF482" s="119">
        <v>40075200</v>
      </c>
      <c r="AG482" s="73">
        <f t="shared" si="36"/>
        <v>0</v>
      </c>
      <c r="AH482" s="103"/>
      <c r="AI482" s="121"/>
      <c r="AJ482" s="21"/>
      <c r="AK482" s="17">
        <f t="shared" si="37"/>
        <v>40075200</v>
      </c>
      <c r="AL482" s="119"/>
      <c r="AM482" s="17">
        <f t="shared" si="38"/>
        <v>0</v>
      </c>
      <c r="AN482" s="17">
        <f t="shared" si="39"/>
        <v>40075200</v>
      </c>
      <c r="AO482" s="19"/>
      <c r="AP482" s="79"/>
      <c r="AQ482" s="79"/>
      <c r="AR482" s="79"/>
    </row>
    <row r="483" spans="1:44" s="96" customFormat="1" ht="15.75" customHeight="1">
      <c r="A483" s="109">
        <v>22</v>
      </c>
      <c r="B483" s="110" t="s">
        <v>1577</v>
      </c>
      <c r="C483" s="103" t="s">
        <v>1505</v>
      </c>
      <c r="D483" s="111" t="s">
        <v>1506</v>
      </c>
      <c r="E483" s="112" t="s">
        <v>1507</v>
      </c>
      <c r="F483" s="111" t="s">
        <v>1508</v>
      </c>
      <c r="G483" s="111" t="s">
        <v>1509</v>
      </c>
      <c r="H483" s="112" t="s">
        <v>110</v>
      </c>
      <c r="I483" s="112" t="s">
        <v>741</v>
      </c>
      <c r="J483" s="113" t="s">
        <v>1578</v>
      </c>
      <c r="K483" s="114" t="s">
        <v>58</v>
      </c>
      <c r="L483" s="115">
        <v>93141500</v>
      </c>
      <c r="M483" s="116">
        <v>3927000</v>
      </c>
      <c r="N483" s="117" t="s">
        <v>81</v>
      </c>
      <c r="O483" s="116">
        <v>18195100</v>
      </c>
      <c r="P483" s="104" t="s">
        <v>94</v>
      </c>
      <c r="Q483" s="104" t="s">
        <v>60</v>
      </c>
      <c r="R483" s="118" t="s">
        <v>61</v>
      </c>
      <c r="S483" s="118" t="s">
        <v>1511</v>
      </c>
      <c r="T483" s="118" t="s">
        <v>61</v>
      </c>
      <c r="U483" s="104">
        <v>45520</v>
      </c>
      <c r="V483" s="115">
        <v>202414000058763</v>
      </c>
      <c r="W483" s="103" t="s">
        <v>63</v>
      </c>
      <c r="X483" s="103" t="s">
        <v>64</v>
      </c>
      <c r="Y483" s="104">
        <v>45522</v>
      </c>
      <c r="Z483" s="103" t="s">
        <v>1579</v>
      </c>
      <c r="AA483" s="104">
        <v>45522</v>
      </c>
      <c r="AB483" s="119">
        <v>18195100</v>
      </c>
      <c r="AC483" s="71">
        <f t="shared" si="35"/>
        <v>0</v>
      </c>
      <c r="AD483" s="103">
        <v>1100</v>
      </c>
      <c r="AE483" s="120">
        <v>45497</v>
      </c>
      <c r="AF483" s="119">
        <v>18195100</v>
      </c>
      <c r="AG483" s="73">
        <f t="shared" si="36"/>
        <v>0</v>
      </c>
      <c r="AH483" s="103"/>
      <c r="AI483" s="121"/>
      <c r="AJ483" s="21"/>
      <c r="AK483" s="17">
        <f t="shared" si="37"/>
        <v>18195100</v>
      </c>
      <c r="AL483" s="119"/>
      <c r="AM483" s="17">
        <f t="shared" si="38"/>
        <v>0</v>
      </c>
      <c r="AN483" s="17">
        <f t="shared" si="39"/>
        <v>18195100</v>
      </c>
      <c r="AO483" s="19"/>
      <c r="AP483" s="79"/>
      <c r="AQ483" s="79"/>
      <c r="AR483" s="79"/>
    </row>
    <row r="484" spans="1:44" s="96" customFormat="1" ht="15.75" customHeight="1">
      <c r="A484" s="109">
        <v>23</v>
      </c>
      <c r="B484" s="110" t="s">
        <v>1580</v>
      </c>
      <c r="C484" s="103" t="s">
        <v>1505</v>
      </c>
      <c r="D484" s="111" t="s">
        <v>1506</v>
      </c>
      <c r="E484" s="112" t="s">
        <v>1507</v>
      </c>
      <c r="F484" s="111" t="s">
        <v>1508</v>
      </c>
      <c r="G484" s="111" t="s">
        <v>1509</v>
      </c>
      <c r="H484" s="112" t="s">
        <v>55</v>
      </c>
      <c r="I484" s="112" t="s">
        <v>741</v>
      </c>
      <c r="J484" s="113" t="s">
        <v>1581</v>
      </c>
      <c r="K484" s="114" t="s">
        <v>58</v>
      </c>
      <c r="L484" s="115">
        <v>80111607</v>
      </c>
      <c r="M484" s="116">
        <v>10000000</v>
      </c>
      <c r="N484" s="117" t="s">
        <v>1521</v>
      </c>
      <c r="O484" s="116">
        <v>46666667</v>
      </c>
      <c r="P484" s="104" t="s">
        <v>94</v>
      </c>
      <c r="Q484" s="104" t="s">
        <v>60</v>
      </c>
      <c r="R484" s="118" t="s">
        <v>61</v>
      </c>
      <c r="S484" s="118" t="s">
        <v>1511</v>
      </c>
      <c r="T484" s="118" t="s">
        <v>61</v>
      </c>
      <c r="U484" s="104">
        <v>45520</v>
      </c>
      <c r="V484" s="115">
        <v>202414000058763</v>
      </c>
      <c r="W484" s="103" t="s">
        <v>63</v>
      </c>
      <c r="X484" s="103" t="s">
        <v>64</v>
      </c>
      <c r="Y484" s="104">
        <v>45522</v>
      </c>
      <c r="Z484" s="103" t="s">
        <v>1582</v>
      </c>
      <c r="AA484" s="104">
        <v>45522</v>
      </c>
      <c r="AB484" s="119">
        <v>46666667</v>
      </c>
      <c r="AC484" s="71">
        <f t="shared" si="35"/>
        <v>0</v>
      </c>
      <c r="AD484" s="103">
        <v>1140</v>
      </c>
      <c r="AE484" s="120">
        <v>45497</v>
      </c>
      <c r="AF484" s="119">
        <v>46666667</v>
      </c>
      <c r="AG484" s="73">
        <f t="shared" si="36"/>
        <v>0</v>
      </c>
      <c r="AH484" s="103"/>
      <c r="AI484" s="121"/>
      <c r="AJ484" s="21"/>
      <c r="AK484" s="17">
        <f t="shared" si="37"/>
        <v>46666667</v>
      </c>
      <c r="AL484" s="119"/>
      <c r="AM484" s="17">
        <f t="shared" si="38"/>
        <v>0</v>
      </c>
      <c r="AN484" s="17">
        <f t="shared" si="39"/>
        <v>46666667</v>
      </c>
      <c r="AO484" s="19"/>
      <c r="AP484" s="79"/>
      <c r="AQ484" s="79"/>
      <c r="AR484" s="79"/>
    </row>
    <row r="485" spans="1:44" s="96" customFormat="1" ht="15.75" customHeight="1">
      <c r="A485" s="109">
        <v>24</v>
      </c>
      <c r="B485" s="110" t="s">
        <v>1583</v>
      </c>
      <c r="C485" s="103" t="s">
        <v>1505</v>
      </c>
      <c r="D485" s="111" t="s">
        <v>1506</v>
      </c>
      <c r="E485" s="112" t="s">
        <v>1507</v>
      </c>
      <c r="F485" s="111" t="s">
        <v>1508</v>
      </c>
      <c r="G485" s="111" t="s">
        <v>1509</v>
      </c>
      <c r="H485" s="112" t="s">
        <v>110</v>
      </c>
      <c r="I485" s="112" t="s">
        <v>741</v>
      </c>
      <c r="J485" s="113" t="s">
        <v>1514</v>
      </c>
      <c r="K485" s="114" t="s">
        <v>58</v>
      </c>
      <c r="L485" s="115">
        <v>93141500</v>
      </c>
      <c r="M485" s="116">
        <v>5507000</v>
      </c>
      <c r="N485" s="117" t="s">
        <v>104</v>
      </c>
      <c r="O485" s="116">
        <v>26617167</v>
      </c>
      <c r="P485" s="104" t="s">
        <v>94</v>
      </c>
      <c r="Q485" s="104" t="s">
        <v>60</v>
      </c>
      <c r="R485" s="118" t="s">
        <v>61</v>
      </c>
      <c r="S485" s="118" t="s">
        <v>1511</v>
      </c>
      <c r="T485" s="118" t="s">
        <v>61</v>
      </c>
      <c r="U485" s="104">
        <v>45492</v>
      </c>
      <c r="V485" s="115">
        <v>202414000059743</v>
      </c>
      <c r="W485" s="103" t="s">
        <v>63</v>
      </c>
      <c r="X485" s="103" t="s">
        <v>64</v>
      </c>
      <c r="Y485" s="104">
        <v>45506</v>
      </c>
      <c r="Z485" s="103" t="s">
        <v>1584</v>
      </c>
      <c r="AA485" s="104">
        <v>45511</v>
      </c>
      <c r="AB485" s="119">
        <v>26617167</v>
      </c>
      <c r="AC485" s="71">
        <f t="shared" si="35"/>
        <v>0</v>
      </c>
      <c r="AD485" s="103"/>
      <c r="AE485" s="120"/>
      <c r="AF485" s="119"/>
      <c r="AG485" s="73">
        <f t="shared" si="36"/>
        <v>26617167</v>
      </c>
      <c r="AH485" s="103"/>
      <c r="AI485" s="121"/>
      <c r="AJ485" s="21"/>
      <c r="AK485" s="17">
        <f t="shared" si="37"/>
        <v>0</v>
      </c>
      <c r="AL485" s="119"/>
      <c r="AM485" s="17">
        <f t="shared" si="38"/>
        <v>0</v>
      </c>
      <c r="AN485" s="17">
        <f t="shared" si="39"/>
        <v>26617167</v>
      </c>
      <c r="AO485" s="19"/>
      <c r="AP485" s="79"/>
      <c r="AQ485" s="79"/>
      <c r="AR485" s="79"/>
    </row>
    <row r="486" spans="1:44" s="96" customFormat="1" ht="15.75" customHeight="1">
      <c r="A486" s="109">
        <v>25</v>
      </c>
      <c r="B486" s="110" t="s">
        <v>1585</v>
      </c>
      <c r="C486" s="103" t="s">
        <v>1505</v>
      </c>
      <c r="D486" s="111" t="s">
        <v>1506</v>
      </c>
      <c r="E486" s="112" t="s">
        <v>1507</v>
      </c>
      <c r="F486" s="111" t="s">
        <v>1508</v>
      </c>
      <c r="G486" s="111" t="s">
        <v>1509</v>
      </c>
      <c r="H486" s="112" t="s">
        <v>67</v>
      </c>
      <c r="I486" s="112" t="s">
        <v>741</v>
      </c>
      <c r="J486" s="113" t="s">
        <v>1586</v>
      </c>
      <c r="K486" s="114" t="s">
        <v>58</v>
      </c>
      <c r="L486" s="115">
        <v>80111617</v>
      </c>
      <c r="M486" s="116">
        <v>7500000</v>
      </c>
      <c r="N486" s="117" t="s">
        <v>1587</v>
      </c>
      <c r="O486" s="116">
        <v>28750000</v>
      </c>
      <c r="P486" s="104" t="s">
        <v>94</v>
      </c>
      <c r="Q486" s="104" t="s">
        <v>60</v>
      </c>
      <c r="R486" s="118" t="s">
        <v>61</v>
      </c>
      <c r="S486" s="118" t="s">
        <v>1511</v>
      </c>
      <c r="T486" s="118" t="s">
        <v>61</v>
      </c>
      <c r="U486" s="104">
        <v>45520</v>
      </c>
      <c r="V486" s="115">
        <v>202414000058763</v>
      </c>
      <c r="W486" s="103" t="s">
        <v>63</v>
      </c>
      <c r="X486" s="103" t="s">
        <v>64</v>
      </c>
      <c r="Y486" s="104">
        <v>45522</v>
      </c>
      <c r="Z486" s="103" t="s">
        <v>1588</v>
      </c>
      <c r="AA486" s="104">
        <v>45522</v>
      </c>
      <c r="AB486" s="119">
        <v>28750000</v>
      </c>
      <c r="AC486" s="71">
        <f t="shared" si="35"/>
        <v>0</v>
      </c>
      <c r="AD486" s="103">
        <v>1141</v>
      </c>
      <c r="AE486" s="120">
        <v>45497</v>
      </c>
      <c r="AF486" s="119">
        <v>28750000</v>
      </c>
      <c r="AG486" s="73">
        <f t="shared" si="36"/>
        <v>0</v>
      </c>
      <c r="AH486" s="103"/>
      <c r="AI486" s="121"/>
      <c r="AJ486" s="21"/>
      <c r="AK486" s="17">
        <f t="shared" si="37"/>
        <v>28750000</v>
      </c>
      <c r="AL486" s="119"/>
      <c r="AM486" s="17">
        <f t="shared" si="38"/>
        <v>0</v>
      </c>
      <c r="AN486" s="17">
        <f t="shared" si="39"/>
        <v>28750000</v>
      </c>
      <c r="AO486" s="19"/>
      <c r="AP486" s="79"/>
      <c r="AQ486" s="79"/>
      <c r="AR486" s="79"/>
    </row>
    <row r="487" spans="1:44" s="96" customFormat="1" ht="15.75" customHeight="1">
      <c r="A487" s="109">
        <v>26</v>
      </c>
      <c r="B487" s="110" t="s">
        <v>1589</v>
      </c>
      <c r="C487" s="103" t="s">
        <v>1505</v>
      </c>
      <c r="D487" s="111" t="s">
        <v>1506</v>
      </c>
      <c r="E487" s="112" t="s">
        <v>1507</v>
      </c>
      <c r="F487" s="111" t="s">
        <v>1508</v>
      </c>
      <c r="G487" s="111" t="s">
        <v>1509</v>
      </c>
      <c r="H487" s="112" t="s">
        <v>420</v>
      </c>
      <c r="I487" s="112" t="s">
        <v>741</v>
      </c>
      <c r="J487" s="113" t="s">
        <v>1590</v>
      </c>
      <c r="K487" s="114" t="s">
        <v>58</v>
      </c>
      <c r="L487" s="122">
        <v>93141500</v>
      </c>
      <c r="M487" s="116">
        <v>8712000</v>
      </c>
      <c r="N487" s="117" t="s">
        <v>77</v>
      </c>
      <c r="O487" s="116">
        <v>43850400</v>
      </c>
      <c r="P487" s="104" t="s">
        <v>94</v>
      </c>
      <c r="Q487" s="104" t="s">
        <v>60</v>
      </c>
      <c r="R487" s="118" t="s">
        <v>61</v>
      </c>
      <c r="S487" s="118" t="s">
        <v>1511</v>
      </c>
      <c r="T487" s="118" t="s">
        <v>61</v>
      </c>
      <c r="U487" s="104">
        <v>45492</v>
      </c>
      <c r="V487" s="115">
        <v>202414000059743</v>
      </c>
      <c r="W487" s="103" t="s">
        <v>63</v>
      </c>
      <c r="X487" s="103" t="s">
        <v>64</v>
      </c>
      <c r="Y487" s="104"/>
      <c r="Z487" s="103"/>
      <c r="AA487" s="104"/>
      <c r="AB487" s="119">
        <v>0</v>
      </c>
      <c r="AC487" s="71">
        <f t="shared" si="35"/>
        <v>43850400</v>
      </c>
      <c r="AD487" s="103"/>
      <c r="AE487" s="120"/>
      <c r="AF487" s="119"/>
      <c r="AG487" s="73">
        <f t="shared" si="36"/>
        <v>0</v>
      </c>
      <c r="AH487" s="103"/>
      <c r="AI487" s="121"/>
      <c r="AJ487" s="21"/>
      <c r="AK487" s="17">
        <f t="shared" si="37"/>
        <v>0</v>
      </c>
      <c r="AL487" s="119"/>
      <c r="AM487" s="17">
        <f t="shared" si="38"/>
        <v>0</v>
      </c>
      <c r="AN487" s="17">
        <f t="shared" si="39"/>
        <v>43850400</v>
      </c>
      <c r="AO487" s="19"/>
      <c r="AP487" s="79"/>
      <c r="AQ487" s="79"/>
      <c r="AR487" s="79"/>
    </row>
    <row r="488" spans="1:44" s="96" customFormat="1" ht="15.75" customHeight="1">
      <c r="A488" s="109">
        <v>27</v>
      </c>
      <c r="B488" s="110" t="s">
        <v>1591</v>
      </c>
      <c r="C488" s="103" t="s">
        <v>1505</v>
      </c>
      <c r="D488" s="111" t="s">
        <v>1506</v>
      </c>
      <c r="E488" s="112" t="s">
        <v>1507</v>
      </c>
      <c r="F488" s="111" t="s">
        <v>1508</v>
      </c>
      <c r="G488" s="111" t="s">
        <v>1509</v>
      </c>
      <c r="H488" s="112" t="s">
        <v>110</v>
      </c>
      <c r="I488" s="112" t="s">
        <v>741</v>
      </c>
      <c r="J488" s="113" t="s">
        <v>1514</v>
      </c>
      <c r="K488" s="114" t="s">
        <v>58</v>
      </c>
      <c r="L488" s="115">
        <v>93141500</v>
      </c>
      <c r="M488" s="116">
        <v>5930000</v>
      </c>
      <c r="N488" s="117" t="s">
        <v>85</v>
      </c>
      <c r="O488" s="116">
        <v>29254667</v>
      </c>
      <c r="P488" s="104" t="s">
        <v>94</v>
      </c>
      <c r="Q488" s="104" t="s">
        <v>60</v>
      </c>
      <c r="R488" s="118" t="s">
        <v>61</v>
      </c>
      <c r="S488" s="118" t="s">
        <v>1511</v>
      </c>
      <c r="T488" s="118" t="s">
        <v>61</v>
      </c>
      <c r="U488" s="104">
        <v>45520</v>
      </c>
      <c r="V488" s="115">
        <v>202414000058763</v>
      </c>
      <c r="W488" s="103" t="s">
        <v>63</v>
      </c>
      <c r="X488" s="103" t="s">
        <v>64</v>
      </c>
      <c r="Y488" s="104">
        <v>45522</v>
      </c>
      <c r="Z488" s="103" t="s">
        <v>1592</v>
      </c>
      <c r="AA488" s="104">
        <v>45522</v>
      </c>
      <c r="AB488" s="119">
        <v>29254667</v>
      </c>
      <c r="AC488" s="71">
        <f t="shared" si="35"/>
        <v>0</v>
      </c>
      <c r="AD488" s="103"/>
      <c r="AE488" s="120"/>
      <c r="AF488" s="119"/>
      <c r="AG488" s="73">
        <f t="shared" si="36"/>
        <v>29254667</v>
      </c>
      <c r="AH488" s="103"/>
      <c r="AI488" s="121"/>
      <c r="AJ488" s="21"/>
      <c r="AK488" s="17">
        <f t="shared" si="37"/>
        <v>0</v>
      </c>
      <c r="AL488" s="119"/>
      <c r="AM488" s="17">
        <f t="shared" si="38"/>
        <v>0</v>
      </c>
      <c r="AN488" s="17">
        <f t="shared" si="39"/>
        <v>29254667</v>
      </c>
      <c r="AO488" s="19"/>
      <c r="AP488" s="79"/>
      <c r="AQ488" s="79"/>
      <c r="AR488" s="79"/>
    </row>
    <row r="489" spans="1:44" s="96" customFormat="1" ht="15.75" customHeight="1">
      <c r="A489" s="109">
        <v>28</v>
      </c>
      <c r="B489" s="110" t="s">
        <v>1593</v>
      </c>
      <c r="C489" s="103" t="s">
        <v>1505</v>
      </c>
      <c r="D489" s="111" t="s">
        <v>1506</v>
      </c>
      <c r="E489" s="112" t="s">
        <v>1507</v>
      </c>
      <c r="F489" s="111" t="s">
        <v>1508</v>
      </c>
      <c r="G489" s="111" t="s">
        <v>1509</v>
      </c>
      <c r="H489" s="112" t="s">
        <v>215</v>
      </c>
      <c r="I489" s="112" t="s">
        <v>741</v>
      </c>
      <c r="J489" s="113" t="s">
        <v>1594</v>
      </c>
      <c r="K489" s="114" t="s">
        <v>58</v>
      </c>
      <c r="L489" s="115">
        <v>80111600</v>
      </c>
      <c r="M489" s="116">
        <v>5507000</v>
      </c>
      <c r="N489" s="117" t="s">
        <v>81</v>
      </c>
      <c r="O489" s="116">
        <v>25515767</v>
      </c>
      <c r="P489" s="104" t="s">
        <v>94</v>
      </c>
      <c r="Q489" s="104" t="s">
        <v>60</v>
      </c>
      <c r="R489" s="118" t="s">
        <v>61</v>
      </c>
      <c r="S489" s="118" t="s">
        <v>1511</v>
      </c>
      <c r="T489" s="118" t="s">
        <v>61</v>
      </c>
      <c r="U489" s="104">
        <v>45520</v>
      </c>
      <c r="V489" s="115">
        <v>202414000058763</v>
      </c>
      <c r="W489" s="103" t="s">
        <v>63</v>
      </c>
      <c r="X489" s="103" t="s">
        <v>64</v>
      </c>
      <c r="Y489" s="104">
        <v>45522</v>
      </c>
      <c r="Z489" s="103" t="s">
        <v>1595</v>
      </c>
      <c r="AA489" s="104">
        <v>45522</v>
      </c>
      <c r="AB489" s="119">
        <v>25515767</v>
      </c>
      <c r="AC489" s="71">
        <f t="shared" si="35"/>
        <v>0</v>
      </c>
      <c r="AD489" s="103">
        <v>1110</v>
      </c>
      <c r="AE489" s="120">
        <v>45497</v>
      </c>
      <c r="AF489" s="119">
        <v>25515767</v>
      </c>
      <c r="AG489" s="73">
        <f t="shared" si="36"/>
        <v>0</v>
      </c>
      <c r="AH489" s="103"/>
      <c r="AI489" s="121"/>
      <c r="AJ489" s="21"/>
      <c r="AK489" s="17">
        <f t="shared" si="37"/>
        <v>25515767</v>
      </c>
      <c r="AL489" s="119"/>
      <c r="AM489" s="17">
        <f t="shared" si="38"/>
        <v>0</v>
      </c>
      <c r="AN489" s="17">
        <f t="shared" si="39"/>
        <v>25515767</v>
      </c>
      <c r="AO489" s="19"/>
      <c r="AP489" s="79"/>
      <c r="AQ489" s="79"/>
      <c r="AR489" s="79"/>
    </row>
    <row r="490" spans="1:44" s="96" customFormat="1" ht="15.75" customHeight="1">
      <c r="A490" s="109">
        <v>29</v>
      </c>
      <c r="B490" s="110" t="s">
        <v>1596</v>
      </c>
      <c r="C490" s="103" t="s">
        <v>1505</v>
      </c>
      <c r="D490" s="111" t="s">
        <v>1506</v>
      </c>
      <c r="E490" s="112" t="s">
        <v>1507</v>
      </c>
      <c r="F490" s="111" t="s">
        <v>1508</v>
      </c>
      <c r="G490" s="111" t="s">
        <v>1509</v>
      </c>
      <c r="H490" s="112" t="s">
        <v>215</v>
      </c>
      <c r="I490" s="112" t="s">
        <v>741</v>
      </c>
      <c r="J490" s="113" t="s">
        <v>1597</v>
      </c>
      <c r="K490" s="114" t="s">
        <v>58</v>
      </c>
      <c r="L490" s="115">
        <v>80111600</v>
      </c>
      <c r="M490" s="116">
        <v>5507000</v>
      </c>
      <c r="N490" s="117" t="s">
        <v>59</v>
      </c>
      <c r="O490" s="116">
        <v>24414367</v>
      </c>
      <c r="P490" s="104" t="s">
        <v>94</v>
      </c>
      <c r="Q490" s="104" t="s">
        <v>94</v>
      </c>
      <c r="R490" s="118" t="s">
        <v>61</v>
      </c>
      <c r="S490" s="118" t="s">
        <v>1511</v>
      </c>
      <c r="T490" s="118" t="s">
        <v>61</v>
      </c>
      <c r="U490" s="104">
        <v>45520</v>
      </c>
      <c r="V490" s="115">
        <v>202414000058763</v>
      </c>
      <c r="W490" s="103" t="s">
        <v>63</v>
      </c>
      <c r="X490" s="103" t="s">
        <v>64</v>
      </c>
      <c r="Y490" s="104">
        <v>45522</v>
      </c>
      <c r="Z490" s="103" t="s">
        <v>1598</v>
      </c>
      <c r="AA490" s="104">
        <v>45522</v>
      </c>
      <c r="AB490" s="119">
        <v>24414367</v>
      </c>
      <c r="AC490" s="71">
        <f t="shared" si="35"/>
        <v>0</v>
      </c>
      <c r="AD490" s="103">
        <v>1111</v>
      </c>
      <c r="AE490" s="120">
        <v>45497</v>
      </c>
      <c r="AF490" s="119">
        <v>24414367</v>
      </c>
      <c r="AG490" s="73">
        <f t="shared" si="36"/>
        <v>0</v>
      </c>
      <c r="AH490" s="103"/>
      <c r="AI490" s="121"/>
      <c r="AJ490" s="21"/>
      <c r="AK490" s="17">
        <f t="shared" si="37"/>
        <v>24414367</v>
      </c>
      <c r="AL490" s="119"/>
      <c r="AM490" s="17">
        <f t="shared" si="38"/>
        <v>0</v>
      </c>
      <c r="AN490" s="17">
        <f t="shared" si="39"/>
        <v>24414367</v>
      </c>
      <c r="AO490" s="19"/>
      <c r="AP490" s="79"/>
      <c r="AQ490" s="79"/>
      <c r="AR490" s="79"/>
    </row>
    <row r="491" spans="1:44" s="96" customFormat="1" ht="15.75" customHeight="1">
      <c r="A491" s="109">
        <v>30</v>
      </c>
      <c r="B491" s="110" t="s">
        <v>1599</v>
      </c>
      <c r="C491" s="103" t="s">
        <v>1505</v>
      </c>
      <c r="D491" s="111" t="s">
        <v>1506</v>
      </c>
      <c r="E491" s="112" t="s">
        <v>1507</v>
      </c>
      <c r="F491" s="111" t="s">
        <v>1508</v>
      </c>
      <c r="G491" s="111" t="s">
        <v>1509</v>
      </c>
      <c r="H491" s="112" t="s">
        <v>67</v>
      </c>
      <c r="I491" s="112" t="s">
        <v>741</v>
      </c>
      <c r="J491" s="113" t="s">
        <v>1600</v>
      </c>
      <c r="K491" s="114" t="s">
        <v>58</v>
      </c>
      <c r="L491" s="115">
        <v>80111617</v>
      </c>
      <c r="M491" s="116">
        <v>5930000</v>
      </c>
      <c r="N491" s="117" t="s">
        <v>77</v>
      </c>
      <c r="O491" s="116">
        <v>30638333</v>
      </c>
      <c r="P491" s="104" t="s">
        <v>94</v>
      </c>
      <c r="Q491" s="104" t="s">
        <v>60</v>
      </c>
      <c r="R491" s="118" t="s">
        <v>61</v>
      </c>
      <c r="S491" s="118" t="s">
        <v>1511</v>
      </c>
      <c r="T491" s="118" t="s">
        <v>61</v>
      </c>
      <c r="U491" s="104">
        <v>45520</v>
      </c>
      <c r="V491" s="115">
        <v>202414000058763</v>
      </c>
      <c r="W491" s="103" t="s">
        <v>63</v>
      </c>
      <c r="X491" s="103" t="s">
        <v>64</v>
      </c>
      <c r="Y491" s="104">
        <v>45522</v>
      </c>
      <c r="Z491" s="103" t="s">
        <v>1601</v>
      </c>
      <c r="AA491" s="104">
        <v>45522</v>
      </c>
      <c r="AB491" s="119">
        <v>30638333</v>
      </c>
      <c r="AC491" s="71">
        <f t="shared" si="35"/>
        <v>0</v>
      </c>
      <c r="AD491" s="103">
        <v>1112</v>
      </c>
      <c r="AE491" s="120">
        <v>45497</v>
      </c>
      <c r="AF491" s="119">
        <v>30638333</v>
      </c>
      <c r="AG491" s="73">
        <f t="shared" si="36"/>
        <v>0</v>
      </c>
      <c r="AH491" s="103"/>
      <c r="AI491" s="121"/>
      <c r="AJ491" s="21"/>
      <c r="AK491" s="17">
        <f t="shared" si="37"/>
        <v>30638333</v>
      </c>
      <c r="AL491" s="119"/>
      <c r="AM491" s="17">
        <f t="shared" si="38"/>
        <v>0</v>
      </c>
      <c r="AN491" s="17">
        <f t="shared" si="39"/>
        <v>30638333</v>
      </c>
      <c r="AO491" s="19"/>
      <c r="AP491" s="79"/>
      <c r="AQ491" s="79"/>
      <c r="AR491" s="79"/>
    </row>
    <row r="492" spans="1:44" s="96" customFormat="1" ht="15.75" customHeight="1">
      <c r="A492" s="109">
        <v>31</v>
      </c>
      <c r="B492" s="110" t="s">
        <v>1602</v>
      </c>
      <c r="C492" s="103" t="s">
        <v>1505</v>
      </c>
      <c r="D492" s="111" t="s">
        <v>1506</v>
      </c>
      <c r="E492" s="112" t="s">
        <v>1507</v>
      </c>
      <c r="F492" s="111" t="s">
        <v>1508</v>
      </c>
      <c r="G492" s="111" t="s">
        <v>1509</v>
      </c>
      <c r="H492" s="112" t="s">
        <v>110</v>
      </c>
      <c r="I492" s="112" t="s">
        <v>741</v>
      </c>
      <c r="J492" s="113" t="s">
        <v>1514</v>
      </c>
      <c r="K492" s="114" t="s">
        <v>58</v>
      </c>
      <c r="L492" s="115">
        <v>93141500</v>
      </c>
      <c r="M492" s="116">
        <v>5507000</v>
      </c>
      <c r="N492" s="117" t="s">
        <v>104</v>
      </c>
      <c r="O492" s="116">
        <v>26617167</v>
      </c>
      <c r="P492" s="104" t="s">
        <v>94</v>
      </c>
      <c r="Q492" s="104" t="s">
        <v>60</v>
      </c>
      <c r="R492" s="118" t="s">
        <v>61</v>
      </c>
      <c r="S492" s="118" t="s">
        <v>1511</v>
      </c>
      <c r="T492" s="118" t="s">
        <v>61</v>
      </c>
      <c r="U492" s="104">
        <v>45520</v>
      </c>
      <c r="V492" s="115">
        <v>202414000058763</v>
      </c>
      <c r="W492" s="103" t="s">
        <v>63</v>
      </c>
      <c r="X492" s="103" t="s">
        <v>64</v>
      </c>
      <c r="Y492" s="104">
        <v>45522</v>
      </c>
      <c r="Z492" s="103" t="s">
        <v>1603</v>
      </c>
      <c r="AA492" s="104">
        <v>45522</v>
      </c>
      <c r="AB492" s="119">
        <v>26617167</v>
      </c>
      <c r="AC492" s="71">
        <f t="shared" si="35"/>
        <v>0</v>
      </c>
      <c r="AD492" s="103">
        <v>1113</v>
      </c>
      <c r="AE492" s="120">
        <v>45497</v>
      </c>
      <c r="AF492" s="119">
        <v>26617167</v>
      </c>
      <c r="AG492" s="73">
        <f t="shared" si="36"/>
        <v>0</v>
      </c>
      <c r="AH492" s="103"/>
      <c r="AI492" s="121"/>
      <c r="AJ492" s="21"/>
      <c r="AK492" s="17">
        <f t="shared" si="37"/>
        <v>26617167</v>
      </c>
      <c r="AL492" s="119"/>
      <c r="AM492" s="17">
        <f t="shared" si="38"/>
        <v>0</v>
      </c>
      <c r="AN492" s="17">
        <f t="shared" si="39"/>
        <v>26617167</v>
      </c>
      <c r="AO492" s="19"/>
      <c r="AP492" s="79"/>
      <c r="AQ492" s="79"/>
      <c r="AR492" s="79"/>
    </row>
    <row r="493" spans="1:44" s="96" customFormat="1" ht="15.75" customHeight="1">
      <c r="A493" s="109">
        <v>32</v>
      </c>
      <c r="B493" s="110" t="s">
        <v>1604</v>
      </c>
      <c r="C493" s="103" t="s">
        <v>1505</v>
      </c>
      <c r="D493" s="111" t="s">
        <v>1506</v>
      </c>
      <c r="E493" s="112" t="s">
        <v>1507</v>
      </c>
      <c r="F493" s="111" t="s">
        <v>1508</v>
      </c>
      <c r="G493" s="111" t="s">
        <v>1509</v>
      </c>
      <c r="H493" s="112" t="s">
        <v>55</v>
      </c>
      <c r="I493" s="112" t="s">
        <v>741</v>
      </c>
      <c r="J493" s="113" t="s">
        <v>1605</v>
      </c>
      <c r="K493" s="114" t="s">
        <v>58</v>
      </c>
      <c r="L493" s="115">
        <v>80111607</v>
      </c>
      <c r="M493" s="116">
        <v>8000000</v>
      </c>
      <c r="N493" s="117" t="s">
        <v>93</v>
      </c>
      <c r="O493" s="116">
        <v>41333333</v>
      </c>
      <c r="P493" s="104" t="s">
        <v>94</v>
      </c>
      <c r="Q493" s="104" t="s">
        <v>94</v>
      </c>
      <c r="R493" s="118" t="s">
        <v>61</v>
      </c>
      <c r="S493" s="118" t="s">
        <v>1511</v>
      </c>
      <c r="T493" s="118" t="s">
        <v>61</v>
      </c>
      <c r="U493" s="104">
        <v>45520</v>
      </c>
      <c r="V493" s="115">
        <v>202414000058763</v>
      </c>
      <c r="W493" s="103" t="s">
        <v>63</v>
      </c>
      <c r="X493" s="103" t="s">
        <v>64</v>
      </c>
      <c r="Y493" s="104">
        <v>45522</v>
      </c>
      <c r="Z493" s="103" t="s">
        <v>1606</v>
      </c>
      <c r="AA493" s="104">
        <v>45522</v>
      </c>
      <c r="AB493" s="119">
        <v>41333333</v>
      </c>
      <c r="AC493" s="71">
        <f t="shared" si="35"/>
        <v>0</v>
      </c>
      <c r="AD493" s="103">
        <v>1114</v>
      </c>
      <c r="AE493" s="120">
        <v>45497</v>
      </c>
      <c r="AF493" s="119">
        <v>41333333</v>
      </c>
      <c r="AG493" s="73">
        <f t="shared" si="36"/>
        <v>0</v>
      </c>
      <c r="AH493" s="103"/>
      <c r="AI493" s="121"/>
      <c r="AJ493" s="21"/>
      <c r="AK493" s="17">
        <f t="shared" si="37"/>
        <v>41333333</v>
      </c>
      <c r="AL493" s="119"/>
      <c r="AM493" s="17">
        <f t="shared" si="38"/>
        <v>0</v>
      </c>
      <c r="AN493" s="17">
        <f t="shared" si="39"/>
        <v>41333333</v>
      </c>
      <c r="AO493" s="19"/>
      <c r="AP493" s="79"/>
      <c r="AQ493" s="79"/>
      <c r="AR493" s="79"/>
    </row>
    <row r="494" spans="1:44" s="96" customFormat="1" ht="15.75" customHeight="1">
      <c r="A494" s="109">
        <v>33</v>
      </c>
      <c r="B494" s="110" t="s">
        <v>1607</v>
      </c>
      <c r="C494" s="103" t="s">
        <v>1505</v>
      </c>
      <c r="D494" s="111" t="s">
        <v>1506</v>
      </c>
      <c r="E494" s="112" t="s">
        <v>1507</v>
      </c>
      <c r="F494" s="111" t="s">
        <v>1508</v>
      </c>
      <c r="G494" s="111" t="s">
        <v>1509</v>
      </c>
      <c r="H494" s="112" t="s">
        <v>110</v>
      </c>
      <c r="I494" s="112" t="s">
        <v>741</v>
      </c>
      <c r="J494" s="113" t="s">
        <v>1608</v>
      </c>
      <c r="K494" s="114" t="s">
        <v>58</v>
      </c>
      <c r="L494" s="115">
        <v>93141500</v>
      </c>
      <c r="M494" s="116">
        <v>5507000</v>
      </c>
      <c r="N494" s="117" t="s">
        <v>104</v>
      </c>
      <c r="O494" s="116">
        <v>26617167</v>
      </c>
      <c r="P494" s="104" t="s">
        <v>94</v>
      </c>
      <c r="Q494" s="104" t="s">
        <v>94</v>
      </c>
      <c r="R494" s="118" t="s">
        <v>61</v>
      </c>
      <c r="S494" s="118" t="s">
        <v>1511</v>
      </c>
      <c r="T494" s="118" t="s">
        <v>61</v>
      </c>
      <c r="U494" s="104">
        <v>45520</v>
      </c>
      <c r="V494" s="115">
        <v>202414000058763</v>
      </c>
      <c r="W494" s="103" t="s">
        <v>63</v>
      </c>
      <c r="X494" s="103" t="s">
        <v>64</v>
      </c>
      <c r="Y494" s="104">
        <v>45522</v>
      </c>
      <c r="Z494" s="103" t="s">
        <v>1609</v>
      </c>
      <c r="AA494" s="104">
        <v>45522</v>
      </c>
      <c r="AB494" s="119">
        <v>26617167</v>
      </c>
      <c r="AC494" s="71">
        <f t="shared" si="35"/>
        <v>0</v>
      </c>
      <c r="AD494" s="103">
        <v>1115</v>
      </c>
      <c r="AE494" s="120">
        <v>45497</v>
      </c>
      <c r="AF494" s="119">
        <v>26617167</v>
      </c>
      <c r="AG494" s="73">
        <f t="shared" si="36"/>
        <v>0</v>
      </c>
      <c r="AH494" s="103"/>
      <c r="AI494" s="121"/>
      <c r="AJ494" s="21"/>
      <c r="AK494" s="17">
        <f t="shared" si="37"/>
        <v>26617167</v>
      </c>
      <c r="AL494" s="119"/>
      <c r="AM494" s="17">
        <f t="shared" si="38"/>
        <v>0</v>
      </c>
      <c r="AN494" s="17">
        <f t="shared" si="39"/>
        <v>26617167</v>
      </c>
      <c r="AO494" s="19"/>
      <c r="AP494" s="79"/>
      <c r="AQ494" s="79"/>
      <c r="AR494" s="79"/>
    </row>
    <row r="495" spans="1:44" s="96" customFormat="1" ht="15.75" customHeight="1">
      <c r="A495" s="109">
        <v>34</v>
      </c>
      <c r="B495" s="110" t="s">
        <v>1610</v>
      </c>
      <c r="C495" s="103" t="s">
        <v>1505</v>
      </c>
      <c r="D495" s="111" t="s">
        <v>1506</v>
      </c>
      <c r="E495" s="112" t="s">
        <v>1507</v>
      </c>
      <c r="F495" s="111" t="s">
        <v>1508</v>
      </c>
      <c r="G495" s="111" t="s">
        <v>1509</v>
      </c>
      <c r="H495" s="112" t="s">
        <v>55</v>
      </c>
      <c r="I495" s="112" t="s">
        <v>741</v>
      </c>
      <c r="J495" s="113" t="s">
        <v>1611</v>
      </c>
      <c r="K495" s="114" t="s">
        <v>58</v>
      </c>
      <c r="L495" s="115">
        <v>80111607</v>
      </c>
      <c r="M495" s="116">
        <v>6500000</v>
      </c>
      <c r="N495" s="117" t="s">
        <v>104</v>
      </c>
      <c r="O495" s="116">
        <v>31416667</v>
      </c>
      <c r="P495" s="104" t="s">
        <v>94</v>
      </c>
      <c r="Q495" s="104" t="s">
        <v>94</v>
      </c>
      <c r="R495" s="118" t="s">
        <v>61</v>
      </c>
      <c r="S495" s="118" t="s">
        <v>1511</v>
      </c>
      <c r="T495" s="118" t="s">
        <v>61</v>
      </c>
      <c r="U495" s="104">
        <v>45520</v>
      </c>
      <c r="V495" s="115">
        <v>202414000058763</v>
      </c>
      <c r="W495" s="103" t="s">
        <v>63</v>
      </c>
      <c r="X495" s="103" t="s">
        <v>64</v>
      </c>
      <c r="Y495" s="104">
        <v>45522</v>
      </c>
      <c r="Z495" s="103" t="s">
        <v>1612</v>
      </c>
      <c r="AA495" s="104">
        <v>45522</v>
      </c>
      <c r="AB495" s="119">
        <v>31416667</v>
      </c>
      <c r="AC495" s="71">
        <f t="shared" si="35"/>
        <v>0</v>
      </c>
      <c r="AD495" s="103">
        <v>1117</v>
      </c>
      <c r="AE495" s="120">
        <v>45497</v>
      </c>
      <c r="AF495" s="119">
        <v>31416667</v>
      </c>
      <c r="AG495" s="73">
        <f t="shared" si="36"/>
        <v>0</v>
      </c>
      <c r="AH495" s="103"/>
      <c r="AI495" s="121"/>
      <c r="AJ495" s="21"/>
      <c r="AK495" s="17">
        <f t="shared" si="37"/>
        <v>31416667</v>
      </c>
      <c r="AL495" s="119"/>
      <c r="AM495" s="17">
        <f t="shared" si="38"/>
        <v>0</v>
      </c>
      <c r="AN495" s="17">
        <f t="shared" si="39"/>
        <v>31416667</v>
      </c>
      <c r="AO495" s="19"/>
      <c r="AP495" s="79"/>
      <c r="AQ495" s="79"/>
      <c r="AR495" s="79"/>
    </row>
    <row r="496" spans="1:44" s="96" customFormat="1" ht="15.75" customHeight="1">
      <c r="A496" s="109">
        <v>35</v>
      </c>
      <c r="B496" s="110" t="s">
        <v>1613</v>
      </c>
      <c r="C496" s="103" t="s">
        <v>1505</v>
      </c>
      <c r="D496" s="111" t="s">
        <v>1506</v>
      </c>
      <c r="E496" s="112" t="s">
        <v>1507</v>
      </c>
      <c r="F496" s="111" t="s">
        <v>1508</v>
      </c>
      <c r="G496" s="111" t="s">
        <v>1509</v>
      </c>
      <c r="H496" s="112" t="s">
        <v>55</v>
      </c>
      <c r="I496" s="112" t="s">
        <v>741</v>
      </c>
      <c r="J496" s="113" t="s">
        <v>1614</v>
      </c>
      <c r="K496" s="114" t="s">
        <v>58</v>
      </c>
      <c r="L496" s="115">
        <v>80111607</v>
      </c>
      <c r="M496" s="116">
        <v>8000000</v>
      </c>
      <c r="N496" s="117" t="s">
        <v>104</v>
      </c>
      <c r="O496" s="116">
        <v>38666667</v>
      </c>
      <c r="P496" s="104" t="s">
        <v>94</v>
      </c>
      <c r="Q496" s="104" t="s">
        <v>60</v>
      </c>
      <c r="R496" s="118" t="s">
        <v>61</v>
      </c>
      <c r="S496" s="118" t="s">
        <v>1511</v>
      </c>
      <c r="T496" s="118" t="s">
        <v>61</v>
      </c>
      <c r="U496" s="104">
        <v>45520</v>
      </c>
      <c r="V496" s="115">
        <v>202414000058763</v>
      </c>
      <c r="W496" s="103" t="s">
        <v>63</v>
      </c>
      <c r="X496" s="103" t="s">
        <v>64</v>
      </c>
      <c r="Y496" s="104">
        <v>45522</v>
      </c>
      <c r="Z496" s="103" t="s">
        <v>1615</v>
      </c>
      <c r="AA496" s="104">
        <v>45522</v>
      </c>
      <c r="AB496" s="119">
        <v>38666667</v>
      </c>
      <c r="AC496" s="71">
        <f t="shared" si="35"/>
        <v>0</v>
      </c>
      <c r="AD496" s="103">
        <v>1118</v>
      </c>
      <c r="AE496" s="120">
        <v>45497</v>
      </c>
      <c r="AF496" s="119">
        <v>38666667</v>
      </c>
      <c r="AG496" s="73">
        <f t="shared" si="36"/>
        <v>0</v>
      </c>
      <c r="AH496" s="103"/>
      <c r="AI496" s="121"/>
      <c r="AJ496" s="21"/>
      <c r="AK496" s="17">
        <f t="shared" si="37"/>
        <v>38666667</v>
      </c>
      <c r="AL496" s="119"/>
      <c r="AM496" s="17">
        <f t="shared" si="38"/>
        <v>0</v>
      </c>
      <c r="AN496" s="17">
        <f t="shared" si="39"/>
        <v>38666667</v>
      </c>
      <c r="AO496" s="19"/>
      <c r="AP496" s="79"/>
      <c r="AQ496" s="79"/>
      <c r="AR496" s="79"/>
    </row>
    <row r="497" spans="1:44" s="96" customFormat="1" ht="15.75" customHeight="1">
      <c r="A497" s="109">
        <v>36</v>
      </c>
      <c r="B497" s="110" t="s">
        <v>1616</v>
      </c>
      <c r="C497" s="103" t="s">
        <v>1505</v>
      </c>
      <c r="D497" s="111" t="s">
        <v>1506</v>
      </c>
      <c r="E497" s="112" t="s">
        <v>1507</v>
      </c>
      <c r="F497" s="111" t="s">
        <v>1508</v>
      </c>
      <c r="G497" s="111" t="s">
        <v>1509</v>
      </c>
      <c r="H497" s="112" t="s">
        <v>55</v>
      </c>
      <c r="I497" s="112" t="s">
        <v>741</v>
      </c>
      <c r="J497" s="113" t="s">
        <v>1617</v>
      </c>
      <c r="K497" s="114" t="s">
        <v>58</v>
      </c>
      <c r="L497" s="115">
        <v>80111607</v>
      </c>
      <c r="M497" s="116">
        <v>14400000</v>
      </c>
      <c r="N497" s="117" t="s">
        <v>81</v>
      </c>
      <c r="O497" s="116">
        <v>66240000</v>
      </c>
      <c r="P497" s="104" t="s">
        <v>94</v>
      </c>
      <c r="Q497" s="104" t="s">
        <v>60</v>
      </c>
      <c r="R497" s="118" t="s">
        <v>61</v>
      </c>
      <c r="S497" s="118" t="s">
        <v>1511</v>
      </c>
      <c r="T497" s="118" t="s">
        <v>61</v>
      </c>
      <c r="U497" s="104">
        <v>45520</v>
      </c>
      <c r="V497" s="115">
        <v>202414000058763</v>
      </c>
      <c r="W497" s="103" t="s">
        <v>63</v>
      </c>
      <c r="X497" s="103" t="s">
        <v>64</v>
      </c>
      <c r="Y497" s="104">
        <v>45522</v>
      </c>
      <c r="Z497" s="103" t="s">
        <v>1618</v>
      </c>
      <c r="AA497" s="104">
        <v>45522</v>
      </c>
      <c r="AB497" s="119">
        <v>66240000</v>
      </c>
      <c r="AC497" s="71">
        <f t="shared" si="35"/>
        <v>0</v>
      </c>
      <c r="AD497" s="103">
        <v>1122</v>
      </c>
      <c r="AE497" s="120">
        <v>45497</v>
      </c>
      <c r="AF497" s="119">
        <v>66240000</v>
      </c>
      <c r="AG497" s="73">
        <f t="shared" si="36"/>
        <v>0</v>
      </c>
      <c r="AH497" s="103"/>
      <c r="AI497" s="121"/>
      <c r="AJ497" s="21"/>
      <c r="AK497" s="17">
        <f t="shared" si="37"/>
        <v>66240000</v>
      </c>
      <c r="AL497" s="119"/>
      <c r="AM497" s="17">
        <f t="shared" si="38"/>
        <v>0</v>
      </c>
      <c r="AN497" s="17">
        <f t="shared" si="39"/>
        <v>66240000</v>
      </c>
      <c r="AO497" s="19"/>
      <c r="AP497" s="79"/>
      <c r="AQ497" s="79"/>
      <c r="AR497" s="79"/>
    </row>
    <row r="498" spans="1:44" s="96" customFormat="1" ht="15.75" customHeight="1">
      <c r="A498" s="109">
        <v>37</v>
      </c>
      <c r="B498" s="110" t="s">
        <v>1619</v>
      </c>
      <c r="C498" s="103" t="s">
        <v>1505</v>
      </c>
      <c r="D498" s="111" t="s">
        <v>1506</v>
      </c>
      <c r="E498" s="112" t="s">
        <v>1507</v>
      </c>
      <c r="F498" s="111" t="s">
        <v>1508</v>
      </c>
      <c r="G498" s="111" t="s">
        <v>1509</v>
      </c>
      <c r="H498" s="112" t="s">
        <v>55</v>
      </c>
      <c r="I498" s="112" t="s">
        <v>741</v>
      </c>
      <c r="J498" s="113" t="s">
        <v>1620</v>
      </c>
      <c r="K498" s="114" t="s">
        <v>58</v>
      </c>
      <c r="L498" s="115">
        <v>80111607</v>
      </c>
      <c r="M498" s="116">
        <v>8712000</v>
      </c>
      <c r="N498" s="117" t="s">
        <v>93</v>
      </c>
      <c r="O498" s="116">
        <v>45012000</v>
      </c>
      <c r="P498" s="104" t="s">
        <v>94</v>
      </c>
      <c r="Q498" s="104" t="s">
        <v>60</v>
      </c>
      <c r="R498" s="118" t="s">
        <v>61</v>
      </c>
      <c r="S498" s="118" t="s">
        <v>1511</v>
      </c>
      <c r="T498" s="118" t="s">
        <v>61</v>
      </c>
      <c r="U498" s="104">
        <v>45520</v>
      </c>
      <c r="V498" s="115">
        <v>202414000058763</v>
      </c>
      <c r="W498" s="103" t="s">
        <v>63</v>
      </c>
      <c r="X498" s="103" t="s">
        <v>64</v>
      </c>
      <c r="Y498" s="104">
        <v>45522</v>
      </c>
      <c r="Z498" s="103" t="s">
        <v>1621</v>
      </c>
      <c r="AA498" s="104">
        <v>45522</v>
      </c>
      <c r="AB498" s="119">
        <v>45012000</v>
      </c>
      <c r="AC498" s="71">
        <f t="shared" si="35"/>
        <v>0</v>
      </c>
      <c r="AD498" s="103">
        <v>1123</v>
      </c>
      <c r="AE498" s="120">
        <v>45497</v>
      </c>
      <c r="AF498" s="119">
        <v>45012000</v>
      </c>
      <c r="AG498" s="73">
        <f t="shared" si="36"/>
        <v>0</v>
      </c>
      <c r="AH498" s="103"/>
      <c r="AI498" s="121"/>
      <c r="AJ498" s="21"/>
      <c r="AK498" s="17">
        <f t="shared" si="37"/>
        <v>45012000</v>
      </c>
      <c r="AL498" s="119"/>
      <c r="AM498" s="17">
        <f t="shared" si="38"/>
        <v>0</v>
      </c>
      <c r="AN498" s="17">
        <f t="shared" si="39"/>
        <v>45012000</v>
      </c>
      <c r="AO498" s="19"/>
      <c r="AP498" s="79"/>
      <c r="AQ498" s="79"/>
      <c r="AR498" s="79"/>
    </row>
    <row r="499" spans="1:44" s="96" customFormat="1" ht="15.75" customHeight="1">
      <c r="A499" s="109">
        <v>38</v>
      </c>
      <c r="B499" s="110" t="s">
        <v>1622</v>
      </c>
      <c r="C499" s="103" t="s">
        <v>1505</v>
      </c>
      <c r="D499" s="111" t="s">
        <v>1506</v>
      </c>
      <c r="E499" s="112" t="s">
        <v>1507</v>
      </c>
      <c r="F499" s="111" t="s">
        <v>1508</v>
      </c>
      <c r="G499" s="111" t="s">
        <v>1509</v>
      </c>
      <c r="H499" s="112" t="s">
        <v>91</v>
      </c>
      <c r="I499" s="112" t="s">
        <v>741</v>
      </c>
      <c r="J499" s="113" t="s">
        <v>1623</v>
      </c>
      <c r="K499" s="114" t="s">
        <v>58</v>
      </c>
      <c r="L499" s="115">
        <v>80111600</v>
      </c>
      <c r="M499" s="116">
        <v>2400000</v>
      </c>
      <c r="N499" s="117" t="s">
        <v>85</v>
      </c>
      <c r="O499" s="116">
        <v>11760000</v>
      </c>
      <c r="P499" s="104" t="s">
        <v>94</v>
      </c>
      <c r="Q499" s="104" t="s">
        <v>60</v>
      </c>
      <c r="R499" s="118" t="s">
        <v>61</v>
      </c>
      <c r="S499" s="118" t="s">
        <v>1511</v>
      </c>
      <c r="T499" s="118" t="s">
        <v>61</v>
      </c>
      <c r="U499" s="104">
        <v>45520</v>
      </c>
      <c r="V499" s="115">
        <v>202414000058763</v>
      </c>
      <c r="W499" s="103" t="s">
        <v>63</v>
      </c>
      <c r="X499" s="103" t="s">
        <v>64</v>
      </c>
      <c r="Y499" s="104">
        <v>45522</v>
      </c>
      <c r="Z499" s="103" t="s">
        <v>1624</v>
      </c>
      <c r="AA499" s="104">
        <v>45522</v>
      </c>
      <c r="AB499" s="119">
        <v>11760000</v>
      </c>
      <c r="AC499" s="71">
        <f t="shared" si="35"/>
        <v>0</v>
      </c>
      <c r="AD499" s="103"/>
      <c r="AE499" s="120"/>
      <c r="AF499" s="119"/>
      <c r="AG499" s="73">
        <f t="shared" si="36"/>
        <v>11760000</v>
      </c>
      <c r="AH499" s="103"/>
      <c r="AI499" s="121"/>
      <c r="AJ499" s="21"/>
      <c r="AK499" s="17">
        <f t="shared" si="37"/>
        <v>0</v>
      </c>
      <c r="AL499" s="119"/>
      <c r="AM499" s="17">
        <f t="shared" si="38"/>
        <v>0</v>
      </c>
      <c r="AN499" s="17">
        <f t="shared" si="39"/>
        <v>11760000</v>
      </c>
      <c r="AO499" s="19"/>
      <c r="AP499" s="79"/>
      <c r="AQ499" s="79"/>
      <c r="AR499" s="79"/>
    </row>
    <row r="500" spans="1:44" s="96" customFormat="1" ht="15.75" customHeight="1">
      <c r="A500" s="109">
        <v>39</v>
      </c>
      <c r="B500" s="110" t="s">
        <v>1625</v>
      </c>
      <c r="C500" s="103" t="s">
        <v>1505</v>
      </c>
      <c r="D500" s="111" t="s">
        <v>1506</v>
      </c>
      <c r="E500" s="112" t="s">
        <v>1507</v>
      </c>
      <c r="F500" s="111" t="s">
        <v>1508</v>
      </c>
      <c r="G500" s="111" t="s">
        <v>1509</v>
      </c>
      <c r="H500" s="112" t="s">
        <v>110</v>
      </c>
      <c r="I500" s="112" t="s">
        <v>741</v>
      </c>
      <c r="J500" s="113" t="s">
        <v>1514</v>
      </c>
      <c r="K500" s="114" t="s">
        <v>58</v>
      </c>
      <c r="L500" s="115">
        <v>93141500</v>
      </c>
      <c r="M500" s="116">
        <v>5507000</v>
      </c>
      <c r="N500" s="117" t="s">
        <v>93</v>
      </c>
      <c r="O500" s="116">
        <v>28452833</v>
      </c>
      <c r="P500" s="104" t="s">
        <v>94</v>
      </c>
      <c r="Q500" s="104" t="s">
        <v>60</v>
      </c>
      <c r="R500" s="118" t="s">
        <v>61</v>
      </c>
      <c r="S500" s="118" t="s">
        <v>1511</v>
      </c>
      <c r="T500" s="118" t="s">
        <v>61</v>
      </c>
      <c r="U500" s="104">
        <v>45520</v>
      </c>
      <c r="V500" s="115">
        <v>202414000058763</v>
      </c>
      <c r="W500" s="103" t="s">
        <v>63</v>
      </c>
      <c r="X500" s="103" t="s">
        <v>64</v>
      </c>
      <c r="Y500" s="104">
        <v>45522</v>
      </c>
      <c r="Z500" s="103" t="s">
        <v>1626</v>
      </c>
      <c r="AA500" s="104">
        <v>45522</v>
      </c>
      <c r="AB500" s="119">
        <v>28452833</v>
      </c>
      <c r="AC500" s="71">
        <f t="shared" si="35"/>
        <v>0</v>
      </c>
      <c r="AD500" s="103">
        <v>1126</v>
      </c>
      <c r="AE500" s="120">
        <v>45497</v>
      </c>
      <c r="AF500" s="119">
        <v>28452833</v>
      </c>
      <c r="AG500" s="73">
        <f t="shared" si="36"/>
        <v>0</v>
      </c>
      <c r="AH500" s="103"/>
      <c r="AI500" s="121"/>
      <c r="AJ500" s="21"/>
      <c r="AK500" s="17">
        <f t="shared" si="37"/>
        <v>28452833</v>
      </c>
      <c r="AL500" s="119"/>
      <c r="AM500" s="17">
        <f t="shared" si="38"/>
        <v>0</v>
      </c>
      <c r="AN500" s="17">
        <f t="shared" si="39"/>
        <v>28452833</v>
      </c>
      <c r="AO500" s="19"/>
      <c r="AP500" s="79"/>
      <c r="AQ500" s="79"/>
      <c r="AR500" s="79"/>
    </row>
    <row r="501" spans="1:44" s="96" customFormat="1" ht="15.75" customHeight="1">
      <c r="A501" s="109">
        <v>40</v>
      </c>
      <c r="B501" s="110" t="s">
        <v>1627</v>
      </c>
      <c r="C501" s="103" t="s">
        <v>1505</v>
      </c>
      <c r="D501" s="111" t="s">
        <v>1506</v>
      </c>
      <c r="E501" s="112" t="s">
        <v>1507</v>
      </c>
      <c r="F501" s="111" t="s">
        <v>1508</v>
      </c>
      <c r="G501" s="111" t="s">
        <v>1509</v>
      </c>
      <c r="H501" s="112" t="s">
        <v>1555</v>
      </c>
      <c r="I501" s="112" t="s">
        <v>741</v>
      </c>
      <c r="J501" s="113" t="s">
        <v>1628</v>
      </c>
      <c r="K501" s="114" t="s">
        <v>58</v>
      </c>
      <c r="L501" s="115">
        <v>80111600</v>
      </c>
      <c r="M501" s="116">
        <v>3927000</v>
      </c>
      <c r="N501" s="117" t="s">
        <v>93</v>
      </c>
      <c r="O501" s="116">
        <v>20289500</v>
      </c>
      <c r="P501" s="104" t="s">
        <v>94</v>
      </c>
      <c r="Q501" s="104" t="s">
        <v>60</v>
      </c>
      <c r="R501" s="118" t="s">
        <v>61</v>
      </c>
      <c r="S501" s="118" t="s">
        <v>1511</v>
      </c>
      <c r="T501" s="118" t="s">
        <v>61</v>
      </c>
      <c r="U501" s="104">
        <v>45520</v>
      </c>
      <c r="V501" s="115">
        <v>202414000058763</v>
      </c>
      <c r="W501" s="103" t="s">
        <v>63</v>
      </c>
      <c r="X501" s="103" t="s">
        <v>64</v>
      </c>
      <c r="Y501" s="104">
        <v>45522</v>
      </c>
      <c r="Z501" s="103" t="s">
        <v>1629</v>
      </c>
      <c r="AA501" s="104">
        <v>45522</v>
      </c>
      <c r="AB501" s="119">
        <v>20289500</v>
      </c>
      <c r="AC501" s="71">
        <f t="shared" si="35"/>
        <v>0</v>
      </c>
      <c r="AD501" s="103">
        <v>1150</v>
      </c>
      <c r="AE501" s="120">
        <v>45497</v>
      </c>
      <c r="AF501" s="119">
        <v>20289500</v>
      </c>
      <c r="AG501" s="73">
        <f t="shared" si="36"/>
        <v>0</v>
      </c>
      <c r="AH501" s="103"/>
      <c r="AI501" s="121"/>
      <c r="AJ501" s="21"/>
      <c r="AK501" s="17">
        <f t="shared" si="37"/>
        <v>20289500</v>
      </c>
      <c r="AL501" s="119"/>
      <c r="AM501" s="17">
        <f t="shared" si="38"/>
        <v>0</v>
      </c>
      <c r="AN501" s="17">
        <f t="shared" si="39"/>
        <v>20289500</v>
      </c>
      <c r="AO501" s="19"/>
      <c r="AP501" s="79"/>
      <c r="AQ501" s="79"/>
      <c r="AR501" s="79"/>
    </row>
    <row r="502" spans="1:44" s="96" customFormat="1" ht="15.75" customHeight="1">
      <c r="A502" s="109">
        <v>41</v>
      </c>
      <c r="B502" s="110" t="s">
        <v>1630</v>
      </c>
      <c r="C502" s="103" t="s">
        <v>1505</v>
      </c>
      <c r="D502" s="111" t="s">
        <v>1506</v>
      </c>
      <c r="E502" s="112" t="s">
        <v>1507</v>
      </c>
      <c r="F502" s="111" t="s">
        <v>1508</v>
      </c>
      <c r="G502" s="111" t="s">
        <v>1509</v>
      </c>
      <c r="H502" s="112" t="s">
        <v>1555</v>
      </c>
      <c r="I502" s="112" t="s">
        <v>741</v>
      </c>
      <c r="J502" s="113" t="s">
        <v>1631</v>
      </c>
      <c r="K502" s="114" t="s">
        <v>58</v>
      </c>
      <c r="L502" s="115">
        <v>80111600</v>
      </c>
      <c r="M502" s="116">
        <v>4640000</v>
      </c>
      <c r="N502" s="117" t="s">
        <v>81</v>
      </c>
      <c r="O502" s="116">
        <v>21344000</v>
      </c>
      <c r="P502" s="104" t="s">
        <v>94</v>
      </c>
      <c r="Q502" s="104" t="s">
        <v>60</v>
      </c>
      <c r="R502" s="118" t="s">
        <v>61</v>
      </c>
      <c r="S502" s="118" t="s">
        <v>1511</v>
      </c>
      <c r="T502" s="118" t="s">
        <v>61</v>
      </c>
      <c r="U502" s="104">
        <v>45492</v>
      </c>
      <c r="V502" s="115">
        <v>202414000059743</v>
      </c>
      <c r="W502" s="103" t="s">
        <v>63</v>
      </c>
      <c r="X502" s="103" t="s">
        <v>64</v>
      </c>
      <c r="Y502" s="104">
        <v>45498</v>
      </c>
      <c r="Z502" s="103" t="s">
        <v>1632</v>
      </c>
      <c r="AA502" s="104">
        <v>45498</v>
      </c>
      <c r="AB502" s="119">
        <v>21344000</v>
      </c>
      <c r="AC502" s="71">
        <f t="shared" si="35"/>
        <v>0</v>
      </c>
      <c r="AD502" s="103">
        <v>1290</v>
      </c>
      <c r="AE502" s="120">
        <v>45501</v>
      </c>
      <c r="AF502" s="119">
        <v>21344000</v>
      </c>
      <c r="AG502" s="73">
        <f t="shared" si="36"/>
        <v>0</v>
      </c>
      <c r="AH502" s="103"/>
      <c r="AI502" s="121"/>
      <c r="AJ502" s="21"/>
      <c r="AK502" s="17">
        <f t="shared" si="37"/>
        <v>21344000</v>
      </c>
      <c r="AL502" s="119"/>
      <c r="AM502" s="17">
        <f t="shared" si="38"/>
        <v>0</v>
      </c>
      <c r="AN502" s="17">
        <f t="shared" si="39"/>
        <v>21344000</v>
      </c>
      <c r="AO502" s="19"/>
      <c r="AP502" s="79"/>
      <c r="AQ502" s="79"/>
      <c r="AR502" s="79"/>
    </row>
    <row r="503" spans="1:44" s="96" customFormat="1" ht="15.75" customHeight="1">
      <c r="A503" s="109">
        <v>42</v>
      </c>
      <c r="B503" s="110" t="s">
        <v>1633</v>
      </c>
      <c r="C503" s="103" t="s">
        <v>1505</v>
      </c>
      <c r="D503" s="111" t="s">
        <v>1506</v>
      </c>
      <c r="E503" s="112" t="s">
        <v>1507</v>
      </c>
      <c r="F503" s="111" t="s">
        <v>1508</v>
      </c>
      <c r="G503" s="111" t="s">
        <v>1509</v>
      </c>
      <c r="H503" s="112" t="s">
        <v>67</v>
      </c>
      <c r="I503" s="112" t="s">
        <v>741</v>
      </c>
      <c r="J503" s="113" t="s">
        <v>1614</v>
      </c>
      <c r="K503" s="114" t="s">
        <v>58</v>
      </c>
      <c r="L503" s="115">
        <v>80111617</v>
      </c>
      <c r="M503" s="116">
        <v>8000000</v>
      </c>
      <c r="N503" s="117" t="s">
        <v>1557</v>
      </c>
      <c r="O503" s="116">
        <v>29066667</v>
      </c>
      <c r="P503" s="104" t="s">
        <v>60</v>
      </c>
      <c r="Q503" s="104" t="s">
        <v>123</v>
      </c>
      <c r="R503" s="118" t="s">
        <v>61</v>
      </c>
      <c r="S503" s="118" t="s">
        <v>1511</v>
      </c>
      <c r="T503" s="118" t="s">
        <v>61</v>
      </c>
      <c r="U503" s="104">
        <v>45520</v>
      </c>
      <c r="V503" s="115">
        <v>202414000058763</v>
      </c>
      <c r="W503" s="103" t="s">
        <v>63</v>
      </c>
      <c r="X503" s="103" t="s">
        <v>64</v>
      </c>
      <c r="Y503" s="104">
        <v>45522</v>
      </c>
      <c r="Z503" s="103" t="s">
        <v>1634</v>
      </c>
      <c r="AA503" s="104">
        <v>45522</v>
      </c>
      <c r="AB503" s="119">
        <v>29066667</v>
      </c>
      <c r="AC503" s="71">
        <f t="shared" si="35"/>
        <v>0</v>
      </c>
      <c r="AD503" s="103">
        <v>1131</v>
      </c>
      <c r="AE503" s="120">
        <v>45497</v>
      </c>
      <c r="AF503" s="119">
        <v>29066667</v>
      </c>
      <c r="AG503" s="73">
        <f t="shared" si="36"/>
        <v>0</v>
      </c>
      <c r="AH503" s="103"/>
      <c r="AI503" s="121"/>
      <c r="AJ503" s="21"/>
      <c r="AK503" s="17">
        <f t="shared" si="37"/>
        <v>29066667</v>
      </c>
      <c r="AL503" s="119"/>
      <c r="AM503" s="17">
        <f t="shared" si="38"/>
        <v>0</v>
      </c>
      <c r="AN503" s="17">
        <f t="shared" si="39"/>
        <v>29066667</v>
      </c>
      <c r="AO503" s="19"/>
      <c r="AP503" s="79"/>
      <c r="AQ503" s="79"/>
      <c r="AR503" s="79"/>
    </row>
    <row r="504" spans="1:44" s="96" customFormat="1" ht="15.75" customHeight="1">
      <c r="A504" s="109">
        <v>43</v>
      </c>
      <c r="B504" s="110" t="s">
        <v>1635</v>
      </c>
      <c r="C504" s="103" t="s">
        <v>1505</v>
      </c>
      <c r="D504" s="111" t="s">
        <v>1506</v>
      </c>
      <c r="E504" s="112" t="s">
        <v>1507</v>
      </c>
      <c r="F504" s="111" t="s">
        <v>1508</v>
      </c>
      <c r="G504" s="111" t="s">
        <v>1509</v>
      </c>
      <c r="H504" s="112" t="s">
        <v>67</v>
      </c>
      <c r="I504" s="112" t="s">
        <v>741</v>
      </c>
      <c r="J504" s="113" t="s">
        <v>1636</v>
      </c>
      <c r="K504" s="114" t="s">
        <v>58</v>
      </c>
      <c r="L504" s="115">
        <v>80111617</v>
      </c>
      <c r="M504" s="116">
        <v>8712000</v>
      </c>
      <c r="N504" s="117" t="s">
        <v>93</v>
      </c>
      <c r="O504" s="116">
        <v>45012000</v>
      </c>
      <c r="P504" s="104" t="s">
        <v>94</v>
      </c>
      <c r="Q504" s="104" t="s">
        <v>94</v>
      </c>
      <c r="R504" s="118" t="s">
        <v>61</v>
      </c>
      <c r="S504" s="118" t="s">
        <v>1511</v>
      </c>
      <c r="T504" s="118" t="s">
        <v>61</v>
      </c>
      <c r="U504" s="104">
        <v>45520</v>
      </c>
      <c r="V504" s="115">
        <v>202414000058763</v>
      </c>
      <c r="W504" s="103" t="s">
        <v>63</v>
      </c>
      <c r="X504" s="103" t="s">
        <v>64</v>
      </c>
      <c r="Y504" s="104">
        <v>45522</v>
      </c>
      <c r="Z504" s="103" t="s">
        <v>1637</v>
      </c>
      <c r="AA504" s="104">
        <v>45522</v>
      </c>
      <c r="AB504" s="119">
        <v>45012000</v>
      </c>
      <c r="AC504" s="71">
        <f t="shared" si="35"/>
        <v>0</v>
      </c>
      <c r="AD504" s="103">
        <v>1134</v>
      </c>
      <c r="AE504" s="120">
        <v>45497</v>
      </c>
      <c r="AF504" s="119">
        <v>45012000</v>
      </c>
      <c r="AG504" s="73">
        <f t="shared" si="36"/>
        <v>0</v>
      </c>
      <c r="AH504" s="103"/>
      <c r="AI504" s="121"/>
      <c r="AJ504" s="21"/>
      <c r="AK504" s="17">
        <f t="shared" si="37"/>
        <v>45012000</v>
      </c>
      <c r="AL504" s="119"/>
      <c r="AM504" s="17">
        <f t="shared" si="38"/>
        <v>0</v>
      </c>
      <c r="AN504" s="17">
        <f t="shared" si="39"/>
        <v>45012000</v>
      </c>
      <c r="AO504" s="19"/>
      <c r="AP504" s="79"/>
      <c r="AQ504" s="79"/>
      <c r="AR504" s="79"/>
    </row>
    <row r="505" spans="1:44" s="96" customFormat="1" ht="15.75" customHeight="1">
      <c r="A505" s="109">
        <v>44</v>
      </c>
      <c r="B505" s="110" t="s">
        <v>1638</v>
      </c>
      <c r="C505" s="103" t="s">
        <v>1505</v>
      </c>
      <c r="D505" s="111" t="s">
        <v>1506</v>
      </c>
      <c r="E505" s="112" t="s">
        <v>1507</v>
      </c>
      <c r="F505" s="111" t="s">
        <v>1508</v>
      </c>
      <c r="G505" s="111" t="s">
        <v>1509</v>
      </c>
      <c r="H505" s="112" t="s">
        <v>55</v>
      </c>
      <c r="I505" s="112" t="s">
        <v>741</v>
      </c>
      <c r="J505" s="113" t="s">
        <v>1639</v>
      </c>
      <c r="K505" s="114" t="s">
        <v>58</v>
      </c>
      <c r="L505" s="115">
        <v>80111607</v>
      </c>
      <c r="M505" s="116">
        <v>6935000</v>
      </c>
      <c r="N505" s="117" t="s">
        <v>81</v>
      </c>
      <c r="O505" s="116">
        <v>31901000</v>
      </c>
      <c r="P505" s="104" t="s">
        <v>94</v>
      </c>
      <c r="Q505" s="104" t="s">
        <v>60</v>
      </c>
      <c r="R505" s="118" t="s">
        <v>61</v>
      </c>
      <c r="S505" s="118" t="s">
        <v>1511</v>
      </c>
      <c r="T505" s="118" t="s">
        <v>61</v>
      </c>
      <c r="U505" s="104">
        <v>45520</v>
      </c>
      <c r="V505" s="115">
        <v>202414000058763</v>
      </c>
      <c r="W505" s="103" t="s">
        <v>63</v>
      </c>
      <c r="X505" s="103" t="s">
        <v>64</v>
      </c>
      <c r="Y505" s="104">
        <v>45522</v>
      </c>
      <c r="Z505" s="103" t="s">
        <v>1640</v>
      </c>
      <c r="AA505" s="104">
        <v>45522</v>
      </c>
      <c r="AB505" s="119">
        <v>31901000</v>
      </c>
      <c r="AC505" s="71">
        <f t="shared" si="35"/>
        <v>0</v>
      </c>
      <c r="AD505" s="103">
        <v>1135</v>
      </c>
      <c r="AE505" s="120">
        <v>45497</v>
      </c>
      <c r="AF505" s="119">
        <v>31901000</v>
      </c>
      <c r="AG505" s="73">
        <f t="shared" si="36"/>
        <v>0</v>
      </c>
      <c r="AH505" s="103"/>
      <c r="AI505" s="121"/>
      <c r="AJ505" s="21"/>
      <c r="AK505" s="17">
        <f t="shared" si="37"/>
        <v>31901000</v>
      </c>
      <c r="AL505" s="119"/>
      <c r="AM505" s="17">
        <f t="shared" si="38"/>
        <v>0</v>
      </c>
      <c r="AN505" s="17">
        <f t="shared" si="39"/>
        <v>31901000</v>
      </c>
      <c r="AO505" s="19"/>
      <c r="AP505" s="79"/>
      <c r="AQ505" s="79"/>
      <c r="AR505" s="79"/>
    </row>
    <row r="506" spans="1:44" s="96" customFormat="1" ht="15.75" customHeight="1">
      <c r="A506" s="109">
        <v>45</v>
      </c>
      <c r="B506" s="110" t="s">
        <v>1641</v>
      </c>
      <c r="C506" s="103" t="s">
        <v>1505</v>
      </c>
      <c r="D506" s="111" t="s">
        <v>1506</v>
      </c>
      <c r="E506" s="112" t="s">
        <v>1507</v>
      </c>
      <c r="F506" s="111" t="s">
        <v>1508</v>
      </c>
      <c r="G506" s="111" t="s">
        <v>1509</v>
      </c>
      <c r="H506" s="112" t="s">
        <v>110</v>
      </c>
      <c r="I506" s="112" t="s">
        <v>741</v>
      </c>
      <c r="J506" s="113" t="s">
        <v>1514</v>
      </c>
      <c r="K506" s="114" t="s">
        <v>58</v>
      </c>
      <c r="L506" s="115">
        <v>93141500</v>
      </c>
      <c r="M506" s="116">
        <v>9000000</v>
      </c>
      <c r="N506" s="117" t="s">
        <v>81</v>
      </c>
      <c r="O506" s="116">
        <v>41400000</v>
      </c>
      <c r="P506" s="104" t="s">
        <v>94</v>
      </c>
      <c r="Q506" s="104" t="s">
        <v>60</v>
      </c>
      <c r="R506" s="118" t="s">
        <v>61</v>
      </c>
      <c r="S506" s="118" t="s">
        <v>1511</v>
      </c>
      <c r="T506" s="118" t="s">
        <v>61</v>
      </c>
      <c r="U506" s="104">
        <v>45520</v>
      </c>
      <c r="V506" s="115">
        <v>202414000058763</v>
      </c>
      <c r="W506" s="103" t="s">
        <v>63</v>
      </c>
      <c r="X506" s="103" t="s">
        <v>64</v>
      </c>
      <c r="Y506" s="104">
        <v>45522</v>
      </c>
      <c r="Z506" s="103" t="s">
        <v>1642</v>
      </c>
      <c r="AA506" s="104">
        <v>45522</v>
      </c>
      <c r="AB506" s="119">
        <v>41400000</v>
      </c>
      <c r="AC506" s="71">
        <f t="shared" si="35"/>
        <v>0</v>
      </c>
      <c r="AD506" s="103">
        <v>1136</v>
      </c>
      <c r="AE506" s="120">
        <v>45497</v>
      </c>
      <c r="AF506" s="119">
        <v>41400000</v>
      </c>
      <c r="AG506" s="73">
        <f t="shared" si="36"/>
        <v>0</v>
      </c>
      <c r="AH506" s="103"/>
      <c r="AI506" s="121"/>
      <c r="AJ506" s="21"/>
      <c r="AK506" s="17">
        <f t="shared" si="37"/>
        <v>41400000</v>
      </c>
      <c r="AL506" s="119"/>
      <c r="AM506" s="17">
        <f t="shared" si="38"/>
        <v>0</v>
      </c>
      <c r="AN506" s="17">
        <f t="shared" si="39"/>
        <v>41400000</v>
      </c>
      <c r="AO506" s="19"/>
      <c r="AP506" s="79"/>
      <c r="AQ506" s="79"/>
      <c r="AR506" s="79"/>
    </row>
    <row r="507" spans="1:44" s="96" customFormat="1" ht="15.75" customHeight="1">
      <c r="A507" s="109">
        <v>46</v>
      </c>
      <c r="B507" s="110" t="s">
        <v>1643</v>
      </c>
      <c r="C507" s="103" t="s">
        <v>1505</v>
      </c>
      <c r="D507" s="111" t="s">
        <v>1506</v>
      </c>
      <c r="E507" s="112" t="s">
        <v>1507</v>
      </c>
      <c r="F507" s="111" t="s">
        <v>1508</v>
      </c>
      <c r="G507" s="111" t="s">
        <v>1509</v>
      </c>
      <c r="H507" s="112" t="s">
        <v>1555</v>
      </c>
      <c r="I507" s="112" t="s">
        <v>741</v>
      </c>
      <c r="J507" s="113" t="s">
        <v>1644</v>
      </c>
      <c r="K507" s="114" t="s">
        <v>58</v>
      </c>
      <c r="L507" s="115">
        <v>80111600</v>
      </c>
      <c r="M507" s="116">
        <v>3453000</v>
      </c>
      <c r="N507" s="117" t="s">
        <v>81</v>
      </c>
      <c r="O507" s="116">
        <v>15883800</v>
      </c>
      <c r="P507" s="104" t="s">
        <v>94</v>
      </c>
      <c r="Q507" s="104" t="s">
        <v>60</v>
      </c>
      <c r="R507" s="118" t="s">
        <v>61</v>
      </c>
      <c r="S507" s="118" t="s">
        <v>1511</v>
      </c>
      <c r="T507" s="118" t="s">
        <v>61</v>
      </c>
      <c r="U507" s="104">
        <v>45492</v>
      </c>
      <c r="V507" s="115">
        <v>202414000059743</v>
      </c>
      <c r="W507" s="103" t="s">
        <v>63</v>
      </c>
      <c r="X507" s="103" t="s">
        <v>64</v>
      </c>
      <c r="Y507" s="104">
        <v>45498</v>
      </c>
      <c r="Z507" s="103" t="s">
        <v>1645</v>
      </c>
      <c r="AA507" s="104">
        <v>45506</v>
      </c>
      <c r="AB507" s="119">
        <v>15883800</v>
      </c>
      <c r="AC507" s="71">
        <f t="shared" si="35"/>
        <v>0</v>
      </c>
      <c r="AD507" s="103"/>
      <c r="AE507" s="120"/>
      <c r="AF507" s="119"/>
      <c r="AG507" s="73">
        <f t="shared" si="36"/>
        <v>15883800</v>
      </c>
      <c r="AH507" s="103"/>
      <c r="AI507" s="121"/>
      <c r="AJ507" s="21"/>
      <c r="AK507" s="17">
        <f t="shared" si="37"/>
        <v>0</v>
      </c>
      <c r="AL507" s="119"/>
      <c r="AM507" s="17">
        <f t="shared" si="38"/>
        <v>0</v>
      </c>
      <c r="AN507" s="17">
        <f t="shared" si="39"/>
        <v>15883800</v>
      </c>
      <c r="AO507" s="19"/>
      <c r="AP507" s="79"/>
      <c r="AQ507" s="79"/>
      <c r="AR507" s="79"/>
    </row>
    <row r="508" spans="1:44" s="96" customFormat="1" ht="15.75" customHeight="1">
      <c r="A508" s="109">
        <v>47</v>
      </c>
      <c r="B508" s="110" t="s">
        <v>1646</v>
      </c>
      <c r="C508" s="103" t="s">
        <v>1505</v>
      </c>
      <c r="D508" s="111" t="s">
        <v>1506</v>
      </c>
      <c r="E508" s="112" t="s">
        <v>1507</v>
      </c>
      <c r="F508" s="111" t="s">
        <v>1508</v>
      </c>
      <c r="G508" s="111" t="s">
        <v>1509</v>
      </c>
      <c r="H508" s="112" t="s">
        <v>55</v>
      </c>
      <c r="I508" s="112" t="s">
        <v>741</v>
      </c>
      <c r="J508" s="113" t="s">
        <v>1514</v>
      </c>
      <c r="K508" s="114" t="s">
        <v>58</v>
      </c>
      <c r="L508" s="115">
        <v>80111607</v>
      </c>
      <c r="M508" s="116">
        <v>5507000</v>
      </c>
      <c r="N508" s="117" t="s">
        <v>104</v>
      </c>
      <c r="O508" s="116">
        <v>26617167</v>
      </c>
      <c r="P508" s="104" t="s">
        <v>60</v>
      </c>
      <c r="Q508" s="104" t="s">
        <v>123</v>
      </c>
      <c r="R508" s="118" t="s">
        <v>61</v>
      </c>
      <c r="S508" s="118" t="s">
        <v>1511</v>
      </c>
      <c r="T508" s="118" t="s">
        <v>61</v>
      </c>
      <c r="U508" s="104">
        <v>45520</v>
      </c>
      <c r="V508" s="115">
        <v>202414000058763</v>
      </c>
      <c r="W508" s="103" t="s">
        <v>63</v>
      </c>
      <c r="X508" s="103" t="s">
        <v>64</v>
      </c>
      <c r="Y508" s="104">
        <v>45522</v>
      </c>
      <c r="Z508" s="103" t="s">
        <v>1647</v>
      </c>
      <c r="AA508" s="104">
        <v>45522</v>
      </c>
      <c r="AB508" s="119">
        <v>26617167</v>
      </c>
      <c r="AC508" s="71">
        <f t="shared" si="35"/>
        <v>0</v>
      </c>
      <c r="AD508" s="103">
        <v>1137</v>
      </c>
      <c r="AE508" s="120">
        <v>45497</v>
      </c>
      <c r="AF508" s="119">
        <v>26617167</v>
      </c>
      <c r="AG508" s="73">
        <f t="shared" si="36"/>
        <v>0</v>
      </c>
      <c r="AH508" s="103"/>
      <c r="AI508" s="121"/>
      <c r="AJ508" s="21"/>
      <c r="AK508" s="17">
        <f t="shared" si="37"/>
        <v>26617167</v>
      </c>
      <c r="AL508" s="119"/>
      <c r="AM508" s="17">
        <f t="shared" si="38"/>
        <v>0</v>
      </c>
      <c r="AN508" s="17">
        <f t="shared" si="39"/>
        <v>26617167</v>
      </c>
      <c r="AO508" s="19"/>
      <c r="AP508" s="79"/>
      <c r="AQ508" s="79"/>
      <c r="AR508" s="79"/>
    </row>
    <row r="509" spans="1:44" s="96" customFormat="1" ht="15.75" customHeight="1">
      <c r="A509" s="109">
        <v>48</v>
      </c>
      <c r="B509" s="110" t="s">
        <v>1648</v>
      </c>
      <c r="C509" s="103" t="s">
        <v>1505</v>
      </c>
      <c r="D509" s="111" t="s">
        <v>1506</v>
      </c>
      <c r="E509" s="112" t="s">
        <v>1507</v>
      </c>
      <c r="F509" s="111" t="s">
        <v>1508</v>
      </c>
      <c r="G509" s="111" t="s">
        <v>1509</v>
      </c>
      <c r="H509" s="112" t="s">
        <v>215</v>
      </c>
      <c r="I509" s="112" t="s">
        <v>741</v>
      </c>
      <c r="J509" s="113" t="s">
        <v>1556</v>
      </c>
      <c r="K509" s="114" t="s">
        <v>58</v>
      </c>
      <c r="L509" s="115">
        <v>80111600</v>
      </c>
      <c r="M509" s="116">
        <v>5507000</v>
      </c>
      <c r="N509" s="117" t="s">
        <v>59</v>
      </c>
      <c r="O509" s="116">
        <v>24230800</v>
      </c>
      <c r="P509" s="104" t="s">
        <v>94</v>
      </c>
      <c r="Q509" s="104" t="s">
        <v>60</v>
      </c>
      <c r="R509" s="118" t="s">
        <v>61</v>
      </c>
      <c r="S509" s="118" t="s">
        <v>1511</v>
      </c>
      <c r="T509" s="118" t="s">
        <v>61</v>
      </c>
      <c r="U509" s="104">
        <v>45520</v>
      </c>
      <c r="V509" s="115">
        <v>202414000058763</v>
      </c>
      <c r="W509" s="103" t="s">
        <v>63</v>
      </c>
      <c r="X509" s="103" t="s">
        <v>64</v>
      </c>
      <c r="Y509" s="104">
        <v>45522</v>
      </c>
      <c r="Z509" s="103" t="s">
        <v>1649</v>
      </c>
      <c r="AA509" s="104">
        <v>45522</v>
      </c>
      <c r="AB509" s="119">
        <v>24230800</v>
      </c>
      <c r="AC509" s="71">
        <f t="shared" si="35"/>
        <v>0</v>
      </c>
      <c r="AD509" s="103">
        <v>1139</v>
      </c>
      <c r="AE509" s="120">
        <v>45497</v>
      </c>
      <c r="AF509" s="119">
        <v>24230800</v>
      </c>
      <c r="AG509" s="73">
        <f t="shared" si="36"/>
        <v>0</v>
      </c>
      <c r="AH509" s="103"/>
      <c r="AI509" s="121"/>
      <c r="AJ509" s="21"/>
      <c r="AK509" s="17">
        <f t="shared" si="37"/>
        <v>24230800</v>
      </c>
      <c r="AL509" s="119"/>
      <c r="AM509" s="17">
        <f t="shared" si="38"/>
        <v>0</v>
      </c>
      <c r="AN509" s="17">
        <f t="shared" si="39"/>
        <v>24230800</v>
      </c>
      <c r="AO509" s="19"/>
      <c r="AP509" s="79"/>
      <c r="AQ509" s="79"/>
      <c r="AR509" s="79"/>
    </row>
    <row r="510" spans="1:44" s="96" customFormat="1" ht="15.75" customHeight="1">
      <c r="A510" s="109">
        <v>49</v>
      </c>
      <c r="B510" s="110" t="s">
        <v>1650</v>
      </c>
      <c r="C510" s="103" t="s">
        <v>1505</v>
      </c>
      <c r="D510" s="111" t="s">
        <v>1506</v>
      </c>
      <c r="E510" s="112" t="s">
        <v>1507</v>
      </c>
      <c r="F510" s="111" t="s">
        <v>1508</v>
      </c>
      <c r="G510" s="111" t="s">
        <v>1509</v>
      </c>
      <c r="H510" s="112" t="s">
        <v>67</v>
      </c>
      <c r="I510" s="112" t="s">
        <v>741</v>
      </c>
      <c r="J510" s="113" t="s">
        <v>1651</v>
      </c>
      <c r="K510" s="114" t="s">
        <v>58</v>
      </c>
      <c r="L510" s="115">
        <v>80111617</v>
      </c>
      <c r="M510" s="116">
        <v>12100000</v>
      </c>
      <c r="N510" s="117" t="s">
        <v>85</v>
      </c>
      <c r="O510" s="116">
        <v>59693333</v>
      </c>
      <c r="P510" s="104" t="s">
        <v>94</v>
      </c>
      <c r="Q510" s="104" t="s">
        <v>60</v>
      </c>
      <c r="R510" s="118" t="s">
        <v>61</v>
      </c>
      <c r="S510" s="118" t="s">
        <v>1511</v>
      </c>
      <c r="T510" s="118" t="s">
        <v>61</v>
      </c>
      <c r="U510" s="104">
        <v>45492</v>
      </c>
      <c r="V510" s="115">
        <v>202414000059743</v>
      </c>
      <c r="W510" s="103" t="s">
        <v>63</v>
      </c>
      <c r="X510" s="103" t="s">
        <v>64</v>
      </c>
      <c r="Y510" s="104">
        <v>45498</v>
      </c>
      <c r="Z510" s="103" t="s">
        <v>1652</v>
      </c>
      <c r="AA510" s="104">
        <v>45498</v>
      </c>
      <c r="AB510" s="119">
        <v>59693333</v>
      </c>
      <c r="AC510" s="71">
        <f t="shared" si="35"/>
        <v>0</v>
      </c>
      <c r="AD510" s="103">
        <v>1291</v>
      </c>
      <c r="AE510" s="120">
        <v>45501</v>
      </c>
      <c r="AF510" s="119">
        <v>59693333</v>
      </c>
      <c r="AG510" s="73">
        <f t="shared" si="36"/>
        <v>0</v>
      </c>
      <c r="AH510" s="103"/>
      <c r="AI510" s="121"/>
      <c r="AJ510" s="21"/>
      <c r="AK510" s="17">
        <f t="shared" si="37"/>
        <v>59693333</v>
      </c>
      <c r="AL510" s="119"/>
      <c r="AM510" s="17">
        <f t="shared" si="38"/>
        <v>0</v>
      </c>
      <c r="AN510" s="17">
        <f t="shared" si="39"/>
        <v>59693333</v>
      </c>
      <c r="AO510" s="19"/>
      <c r="AP510" s="79"/>
      <c r="AQ510" s="79"/>
      <c r="AR510" s="79"/>
    </row>
    <row r="511" spans="1:44" s="96" customFormat="1" ht="15.75" customHeight="1">
      <c r="A511" s="109">
        <v>50</v>
      </c>
      <c r="B511" s="110" t="s">
        <v>1653</v>
      </c>
      <c r="C511" s="103" t="s">
        <v>1505</v>
      </c>
      <c r="D511" s="111" t="s">
        <v>1506</v>
      </c>
      <c r="E511" s="112" t="s">
        <v>1507</v>
      </c>
      <c r="F511" s="111" t="s">
        <v>1508</v>
      </c>
      <c r="G511" s="111" t="s">
        <v>1509</v>
      </c>
      <c r="H511" s="112" t="s">
        <v>67</v>
      </c>
      <c r="I511" s="112" t="s">
        <v>741</v>
      </c>
      <c r="J511" s="113" t="s">
        <v>1654</v>
      </c>
      <c r="K511" s="114" t="s">
        <v>58</v>
      </c>
      <c r="L511" s="115">
        <v>80111617</v>
      </c>
      <c r="M511" s="116">
        <v>5930000</v>
      </c>
      <c r="N511" s="117" t="s">
        <v>93</v>
      </c>
      <c r="O511" s="116">
        <v>30638333</v>
      </c>
      <c r="P511" s="104" t="s">
        <v>94</v>
      </c>
      <c r="Q511" s="104" t="s">
        <v>60</v>
      </c>
      <c r="R511" s="118" t="s">
        <v>61</v>
      </c>
      <c r="S511" s="118" t="s">
        <v>1511</v>
      </c>
      <c r="T511" s="118" t="s">
        <v>61</v>
      </c>
      <c r="U511" s="104">
        <v>45520</v>
      </c>
      <c r="V511" s="115">
        <v>202414000058763</v>
      </c>
      <c r="W511" s="103" t="s">
        <v>63</v>
      </c>
      <c r="X511" s="103" t="s">
        <v>64</v>
      </c>
      <c r="Y511" s="104">
        <v>45522</v>
      </c>
      <c r="Z511" s="103" t="s">
        <v>1655</v>
      </c>
      <c r="AA511" s="104">
        <v>45522</v>
      </c>
      <c r="AB511" s="119">
        <v>30638333</v>
      </c>
      <c r="AC511" s="71">
        <f t="shared" si="35"/>
        <v>0</v>
      </c>
      <c r="AD511" s="103">
        <v>1142</v>
      </c>
      <c r="AE511" s="120">
        <v>45497</v>
      </c>
      <c r="AF511" s="119">
        <v>30638333</v>
      </c>
      <c r="AG511" s="73">
        <f t="shared" si="36"/>
        <v>0</v>
      </c>
      <c r="AH511" s="103"/>
      <c r="AI511" s="121"/>
      <c r="AJ511" s="21"/>
      <c r="AK511" s="17">
        <f t="shared" si="37"/>
        <v>30638333</v>
      </c>
      <c r="AL511" s="119"/>
      <c r="AM511" s="17">
        <f t="shared" si="38"/>
        <v>0</v>
      </c>
      <c r="AN511" s="17">
        <f t="shared" si="39"/>
        <v>30638333</v>
      </c>
      <c r="AO511" s="19"/>
      <c r="AP511" s="79"/>
      <c r="AQ511" s="79"/>
      <c r="AR511" s="79"/>
    </row>
    <row r="512" spans="1:44" s="96" customFormat="1" ht="15.75" customHeight="1">
      <c r="A512" s="109">
        <v>51</v>
      </c>
      <c r="B512" s="110" t="s">
        <v>1656</v>
      </c>
      <c r="C512" s="103" t="s">
        <v>1505</v>
      </c>
      <c r="D512" s="111" t="s">
        <v>1506</v>
      </c>
      <c r="E512" s="112" t="s">
        <v>1507</v>
      </c>
      <c r="F512" s="111" t="s">
        <v>1508</v>
      </c>
      <c r="G512" s="111" t="s">
        <v>1509</v>
      </c>
      <c r="H512" s="112" t="s">
        <v>55</v>
      </c>
      <c r="I512" s="112" t="s">
        <v>741</v>
      </c>
      <c r="J512" s="113" t="s">
        <v>1657</v>
      </c>
      <c r="K512" s="114" t="s">
        <v>58</v>
      </c>
      <c r="L512" s="115">
        <v>80111607</v>
      </c>
      <c r="M512" s="116">
        <v>8712000</v>
      </c>
      <c r="N512" s="117" t="s">
        <v>85</v>
      </c>
      <c r="O512" s="116">
        <v>42979200</v>
      </c>
      <c r="P512" s="104" t="s">
        <v>94</v>
      </c>
      <c r="Q512" s="104" t="s">
        <v>94</v>
      </c>
      <c r="R512" s="118" t="s">
        <v>61</v>
      </c>
      <c r="S512" s="118" t="s">
        <v>1511</v>
      </c>
      <c r="T512" s="118" t="s">
        <v>61</v>
      </c>
      <c r="U512" s="104">
        <v>45520</v>
      </c>
      <c r="V512" s="115">
        <v>202414000058763</v>
      </c>
      <c r="W512" s="103" t="s">
        <v>63</v>
      </c>
      <c r="X512" s="103" t="s">
        <v>64</v>
      </c>
      <c r="Y512" s="104">
        <v>45522</v>
      </c>
      <c r="Z512" s="103" t="s">
        <v>1658</v>
      </c>
      <c r="AA512" s="104">
        <v>45522</v>
      </c>
      <c r="AB512" s="119">
        <v>42979200</v>
      </c>
      <c r="AC512" s="71">
        <f t="shared" si="35"/>
        <v>0</v>
      </c>
      <c r="AD512" s="103">
        <v>1144</v>
      </c>
      <c r="AE512" s="120">
        <v>45497</v>
      </c>
      <c r="AF512" s="119">
        <v>42979200</v>
      </c>
      <c r="AG512" s="73">
        <f t="shared" si="36"/>
        <v>0</v>
      </c>
      <c r="AH512" s="103"/>
      <c r="AI512" s="121"/>
      <c r="AJ512" s="21"/>
      <c r="AK512" s="17">
        <f t="shared" si="37"/>
        <v>42979200</v>
      </c>
      <c r="AL512" s="119"/>
      <c r="AM512" s="17">
        <f t="shared" si="38"/>
        <v>0</v>
      </c>
      <c r="AN512" s="17">
        <f t="shared" si="39"/>
        <v>42979200</v>
      </c>
      <c r="AO512" s="19"/>
      <c r="AP512" s="79"/>
      <c r="AQ512" s="79"/>
      <c r="AR512" s="79"/>
    </row>
    <row r="513" spans="1:44" s="96" customFormat="1" ht="15.75" customHeight="1">
      <c r="A513" s="109">
        <v>52</v>
      </c>
      <c r="B513" s="110" t="s">
        <v>1659</v>
      </c>
      <c r="C513" s="103" t="s">
        <v>1505</v>
      </c>
      <c r="D513" s="111" t="s">
        <v>1506</v>
      </c>
      <c r="E513" s="112" t="s">
        <v>1507</v>
      </c>
      <c r="F513" s="111" t="s">
        <v>1508</v>
      </c>
      <c r="G513" s="111" t="s">
        <v>1509</v>
      </c>
      <c r="H513" s="112" t="s">
        <v>110</v>
      </c>
      <c r="I513" s="112" t="s">
        <v>741</v>
      </c>
      <c r="J513" s="113" t="s">
        <v>1514</v>
      </c>
      <c r="K513" s="114" t="s">
        <v>58</v>
      </c>
      <c r="L513" s="115">
        <v>93141500</v>
      </c>
      <c r="M513" s="116">
        <v>5507000</v>
      </c>
      <c r="N513" s="117" t="s">
        <v>104</v>
      </c>
      <c r="O513" s="116">
        <v>26617167</v>
      </c>
      <c r="P513" s="104" t="s">
        <v>94</v>
      </c>
      <c r="Q513" s="104" t="s">
        <v>60</v>
      </c>
      <c r="R513" s="118" t="s">
        <v>61</v>
      </c>
      <c r="S513" s="118" t="s">
        <v>1511</v>
      </c>
      <c r="T513" s="118" t="s">
        <v>61</v>
      </c>
      <c r="U513" s="104">
        <v>45520</v>
      </c>
      <c r="V513" s="115">
        <v>202414000058763</v>
      </c>
      <c r="W513" s="103" t="s">
        <v>63</v>
      </c>
      <c r="X513" s="103" t="s">
        <v>64</v>
      </c>
      <c r="Y513" s="104">
        <v>45522</v>
      </c>
      <c r="Z513" s="103" t="s">
        <v>1660</v>
      </c>
      <c r="AA513" s="104">
        <v>45522</v>
      </c>
      <c r="AB513" s="119">
        <v>26617167</v>
      </c>
      <c r="AC513" s="71">
        <f t="shared" si="35"/>
        <v>0</v>
      </c>
      <c r="AD513" s="103">
        <v>1095</v>
      </c>
      <c r="AE513" s="120">
        <v>45497</v>
      </c>
      <c r="AF513" s="119">
        <v>26617167</v>
      </c>
      <c r="AG513" s="73">
        <f t="shared" si="36"/>
        <v>0</v>
      </c>
      <c r="AH513" s="103"/>
      <c r="AI513" s="121"/>
      <c r="AJ513" s="21"/>
      <c r="AK513" s="17">
        <f t="shared" si="37"/>
        <v>26617167</v>
      </c>
      <c r="AL513" s="119"/>
      <c r="AM513" s="17">
        <f t="shared" si="38"/>
        <v>0</v>
      </c>
      <c r="AN513" s="17">
        <f t="shared" si="39"/>
        <v>26617167</v>
      </c>
      <c r="AO513" s="19"/>
      <c r="AP513" s="79"/>
      <c r="AQ513" s="79"/>
      <c r="AR513" s="79"/>
    </row>
    <row r="514" spans="1:44" s="96" customFormat="1" ht="15.75" customHeight="1">
      <c r="A514" s="109">
        <v>53</v>
      </c>
      <c r="B514" s="110" t="s">
        <v>1661</v>
      </c>
      <c r="C514" s="103" t="s">
        <v>1505</v>
      </c>
      <c r="D514" s="111" t="s">
        <v>1506</v>
      </c>
      <c r="E514" s="112" t="s">
        <v>1507</v>
      </c>
      <c r="F514" s="111" t="s">
        <v>1508</v>
      </c>
      <c r="G514" s="111" t="s">
        <v>1509</v>
      </c>
      <c r="H514" s="112" t="s">
        <v>110</v>
      </c>
      <c r="I514" s="112" t="s">
        <v>741</v>
      </c>
      <c r="J514" s="113" t="s">
        <v>1578</v>
      </c>
      <c r="K514" s="114" t="s">
        <v>58</v>
      </c>
      <c r="L514" s="115">
        <v>93141500</v>
      </c>
      <c r="M514" s="116">
        <v>3927000</v>
      </c>
      <c r="N514" s="117" t="s">
        <v>81</v>
      </c>
      <c r="O514" s="116">
        <v>17933300</v>
      </c>
      <c r="P514" s="104" t="s">
        <v>94</v>
      </c>
      <c r="Q514" s="104" t="s">
        <v>60</v>
      </c>
      <c r="R514" s="118" t="s">
        <v>61</v>
      </c>
      <c r="S514" s="118" t="s">
        <v>1511</v>
      </c>
      <c r="T514" s="118" t="s">
        <v>61</v>
      </c>
      <c r="U514" s="104">
        <v>45520</v>
      </c>
      <c r="V514" s="115">
        <v>202414000058763</v>
      </c>
      <c r="W514" s="103" t="s">
        <v>63</v>
      </c>
      <c r="X514" s="103" t="s">
        <v>64</v>
      </c>
      <c r="Y514" s="104">
        <v>45522</v>
      </c>
      <c r="Z514" s="103" t="s">
        <v>1662</v>
      </c>
      <c r="AA514" s="104">
        <v>45522</v>
      </c>
      <c r="AB514" s="119">
        <v>17933300</v>
      </c>
      <c r="AC514" s="71">
        <f t="shared" si="35"/>
        <v>0</v>
      </c>
      <c r="AD514" s="103">
        <v>1096</v>
      </c>
      <c r="AE514" s="120">
        <v>45497</v>
      </c>
      <c r="AF514" s="119">
        <v>17933300</v>
      </c>
      <c r="AG514" s="73">
        <f t="shared" si="36"/>
        <v>0</v>
      </c>
      <c r="AH514" s="103"/>
      <c r="AI514" s="121"/>
      <c r="AJ514" s="21"/>
      <c r="AK514" s="17">
        <f t="shared" si="37"/>
        <v>17933300</v>
      </c>
      <c r="AL514" s="119"/>
      <c r="AM514" s="17">
        <f t="shared" si="38"/>
        <v>0</v>
      </c>
      <c r="AN514" s="17">
        <f t="shared" si="39"/>
        <v>17933300</v>
      </c>
      <c r="AO514" s="19"/>
      <c r="AP514" s="79"/>
      <c r="AQ514" s="79"/>
      <c r="AR514" s="79"/>
    </row>
    <row r="515" spans="1:44" s="96" customFormat="1" ht="15.75" customHeight="1">
      <c r="A515" s="109">
        <v>54</v>
      </c>
      <c r="B515" s="110" t="s">
        <v>1663</v>
      </c>
      <c r="C515" s="103" t="s">
        <v>1505</v>
      </c>
      <c r="D515" s="111" t="s">
        <v>1506</v>
      </c>
      <c r="E515" s="112" t="s">
        <v>1507</v>
      </c>
      <c r="F515" s="111" t="s">
        <v>1508</v>
      </c>
      <c r="G515" s="111" t="s">
        <v>1509</v>
      </c>
      <c r="H515" s="112" t="s">
        <v>215</v>
      </c>
      <c r="I515" s="112" t="s">
        <v>741</v>
      </c>
      <c r="J515" s="113" t="s">
        <v>1664</v>
      </c>
      <c r="K515" s="114" t="s">
        <v>58</v>
      </c>
      <c r="L515" s="115">
        <v>80111600</v>
      </c>
      <c r="M515" s="116">
        <v>9710000</v>
      </c>
      <c r="N515" s="117" t="s">
        <v>93</v>
      </c>
      <c r="O515" s="116">
        <v>50168333</v>
      </c>
      <c r="P515" s="104" t="s">
        <v>94</v>
      </c>
      <c r="Q515" s="104" t="s">
        <v>94</v>
      </c>
      <c r="R515" s="118" t="s">
        <v>61</v>
      </c>
      <c r="S515" s="118" t="s">
        <v>1511</v>
      </c>
      <c r="T515" s="118" t="s">
        <v>61</v>
      </c>
      <c r="U515" s="104">
        <v>45520</v>
      </c>
      <c r="V515" s="115">
        <v>202414000058763</v>
      </c>
      <c r="W515" s="103" t="s">
        <v>63</v>
      </c>
      <c r="X515" s="103" t="s">
        <v>64</v>
      </c>
      <c r="Y515" s="104">
        <v>45522</v>
      </c>
      <c r="Z515" s="103" t="s">
        <v>1665</v>
      </c>
      <c r="AA515" s="104">
        <v>45522</v>
      </c>
      <c r="AB515" s="119">
        <v>50168333</v>
      </c>
      <c r="AC515" s="71">
        <f t="shared" si="35"/>
        <v>0</v>
      </c>
      <c r="AD515" s="103">
        <v>1097</v>
      </c>
      <c r="AE515" s="120">
        <v>45497</v>
      </c>
      <c r="AF515" s="119">
        <v>50168333</v>
      </c>
      <c r="AG515" s="73">
        <f t="shared" si="36"/>
        <v>0</v>
      </c>
      <c r="AH515" s="103"/>
      <c r="AI515" s="121"/>
      <c r="AJ515" s="21"/>
      <c r="AK515" s="17">
        <f t="shared" si="37"/>
        <v>50168333</v>
      </c>
      <c r="AL515" s="119"/>
      <c r="AM515" s="17">
        <f t="shared" si="38"/>
        <v>0</v>
      </c>
      <c r="AN515" s="17">
        <f t="shared" si="39"/>
        <v>50168333</v>
      </c>
      <c r="AO515" s="19"/>
      <c r="AP515" s="79"/>
      <c r="AQ515" s="79"/>
      <c r="AR515" s="79"/>
    </row>
    <row r="516" spans="1:44" s="96" customFormat="1" ht="15.75" customHeight="1">
      <c r="A516" s="109">
        <v>55</v>
      </c>
      <c r="B516" s="110" t="s">
        <v>1666</v>
      </c>
      <c r="C516" s="103" t="s">
        <v>1505</v>
      </c>
      <c r="D516" s="111" t="s">
        <v>1506</v>
      </c>
      <c r="E516" s="112" t="s">
        <v>1507</v>
      </c>
      <c r="F516" s="111" t="s">
        <v>1508</v>
      </c>
      <c r="G516" s="111" t="s">
        <v>1509</v>
      </c>
      <c r="H516" s="112" t="s">
        <v>71</v>
      </c>
      <c r="I516" s="112" t="s">
        <v>741</v>
      </c>
      <c r="J516" s="113" t="s">
        <v>1533</v>
      </c>
      <c r="K516" s="114" t="s">
        <v>58</v>
      </c>
      <c r="L516" s="115">
        <v>81101500</v>
      </c>
      <c r="M516" s="116">
        <v>8712000</v>
      </c>
      <c r="N516" s="117" t="s">
        <v>93</v>
      </c>
      <c r="O516" s="116">
        <v>45012000</v>
      </c>
      <c r="P516" s="104" t="s">
        <v>94</v>
      </c>
      <c r="Q516" s="104" t="s">
        <v>94</v>
      </c>
      <c r="R516" s="118" t="s">
        <v>61</v>
      </c>
      <c r="S516" s="118" t="s">
        <v>1511</v>
      </c>
      <c r="T516" s="118" t="s">
        <v>61</v>
      </c>
      <c r="U516" s="104">
        <v>45520</v>
      </c>
      <c r="V516" s="115">
        <v>202414000058763</v>
      </c>
      <c r="W516" s="103" t="s">
        <v>63</v>
      </c>
      <c r="X516" s="103" t="s">
        <v>64</v>
      </c>
      <c r="Y516" s="104">
        <v>45522</v>
      </c>
      <c r="Z516" s="103" t="s">
        <v>1667</v>
      </c>
      <c r="AA516" s="104">
        <v>45522</v>
      </c>
      <c r="AB516" s="119">
        <v>45012000</v>
      </c>
      <c r="AC516" s="71">
        <f t="shared" si="35"/>
        <v>0</v>
      </c>
      <c r="AD516" s="103">
        <v>1098</v>
      </c>
      <c r="AE516" s="120">
        <v>45497</v>
      </c>
      <c r="AF516" s="119">
        <v>45012000</v>
      </c>
      <c r="AG516" s="73">
        <f t="shared" si="36"/>
        <v>0</v>
      </c>
      <c r="AH516" s="103"/>
      <c r="AI516" s="121"/>
      <c r="AJ516" s="21"/>
      <c r="AK516" s="17">
        <f t="shared" si="37"/>
        <v>45012000</v>
      </c>
      <c r="AL516" s="119"/>
      <c r="AM516" s="17">
        <f t="shared" si="38"/>
        <v>0</v>
      </c>
      <c r="AN516" s="17">
        <f t="shared" si="39"/>
        <v>45012000</v>
      </c>
      <c r="AO516" s="19"/>
      <c r="AP516" s="79"/>
      <c r="AQ516" s="79"/>
      <c r="AR516" s="79"/>
    </row>
    <row r="517" spans="1:44" s="96" customFormat="1" ht="15.75" customHeight="1">
      <c r="A517" s="109">
        <v>56</v>
      </c>
      <c r="B517" s="110" t="s">
        <v>1668</v>
      </c>
      <c r="C517" s="103" t="s">
        <v>1505</v>
      </c>
      <c r="D517" s="111" t="s">
        <v>1506</v>
      </c>
      <c r="E517" s="112" t="s">
        <v>1507</v>
      </c>
      <c r="F517" s="111" t="s">
        <v>1508</v>
      </c>
      <c r="G517" s="111" t="s">
        <v>1509</v>
      </c>
      <c r="H517" s="112" t="s">
        <v>230</v>
      </c>
      <c r="I517" s="112" t="s">
        <v>741</v>
      </c>
      <c r="J517" s="113" t="s">
        <v>1669</v>
      </c>
      <c r="K517" s="114" t="s">
        <v>58</v>
      </c>
      <c r="L517" s="122">
        <v>93141500</v>
      </c>
      <c r="M517" s="116">
        <v>5507000</v>
      </c>
      <c r="N517" s="117" t="s">
        <v>1521</v>
      </c>
      <c r="O517" s="116">
        <v>25699333</v>
      </c>
      <c r="P517" s="104" t="s">
        <v>94</v>
      </c>
      <c r="Q517" s="104" t="s">
        <v>60</v>
      </c>
      <c r="R517" s="118" t="s">
        <v>61</v>
      </c>
      <c r="S517" s="118" t="s">
        <v>1511</v>
      </c>
      <c r="T517" s="118" t="s">
        <v>61</v>
      </c>
      <c r="U517" s="104">
        <v>45520</v>
      </c>
      <c r="V517" s="115">
        <v>202414000058763</v>
      </c>
      <c r="W517" s="103" t="s">
        <v>63</v>
      </c>
      <c r="X517" s="103" t="s">
        <v>64</v>
      </c>
      <c r="Y517" s="104">
        <v>45522</v>
      </c>
      <c r="Z517" s="103" t="s">
        <v>1670</v>
      </c>
      <c r="AA517" s="104">
        <v>45522</v>
      </c>
      <c r="AB517" s="119">
        <v>25699333</v>
      </c>
      <c r="AC517" s="71">
        <f t="shared" si="35"/>
        <v>0</v>
      </c>
      <c r="AD517" s="103"/>
      <c r="AE517" s="120"/>
      <c r="AF517" s="119"/>
      <c r="AG517" s="73">
        <f t="shared" si="36"/>
        <v>25699333</v>
      </c>
      <c r="AH517" s="103"/>
      <c r="AI517" s="121"/>
      <c r="AJ517" s="21"/>
      <c r="AK517" s="17">
        <f t="shared" si="37"/>
        <v>0</v>
      </c>
      <c r="AL517" s="119"/>
      <c r="AM517" s="17">
        <f t="shared" si="38"/>
        <v>0</v>
      </c>
      <c r="AN517" s="17">
        <f t="shared" si="39"/>
        <v>25699333</v>
      </c>
      <c r="AO517" s="19"/>
      <c r="AP517" s="79"/>
      <c r="AQ517" s="79"/>
      <c r="AR517" s="79"/>
    </row>
    <row r="518" spans="1:44" s="96" customFormat="1" ht="15.75" customHeight="1">
      <c r="A518" s="109">
        <v>57</v>
      </c>
      <c r="B518" s="110" t="s">
        <v>1671</v>
      </c>
      <c r="C518" s="103" t="s">
        <v>1505</v>
      </c>
      <c r="D518" s="111" t="s">
        <v>1506</v>
      </c>
      <c r="E518" s="112" t="s">
        <v>1507</v>
      </c>
      <c r="F518" s="111" t="s">
        <v>1508</v>
      </c>
      <c r="G518" s="111" t="s">
        <v>1509</v>
      </c>
      <c r="H518" s="112" t="s">
        <v>71</v>
      </c>
      <c r="I518" s="112" t="s">
        <v>741</v>
      </c>
      <c r="J518" s="113" t="s">
        <v>1672</v>
      </c>
      <c r="K518" s="114" t="s">
        <v>58</v>
      </c>
      <c r="L518" s="115">
        <v>81101500</v>
      </c>
      <c r="M518" s="116">
        <v>5507000</v>
      </c>
      <c r="N518" s="117" t="s">
        <v>1521</v>
      </c>
      <c r="O518" s="116">
        <v>25699333</v>
      </c>
      <c r="P518" s="104" t="s">
        <v>94</v>
      </c>
      <c r="Q518" s="104" t="s">
        <v>60</v>
      </c>
      <c r="R518" s="118" t="s">
        <v>61</v>
      </c>
      <c r="S518" s="118" t="s">
        <v>1511</v>
      </c>
      <c r="T518" s="118" t="s">
        <v>61</v>
      </c>
      <c r="U518" s="104">
        <v>45520</v>
      </c>
      <c r="V518" s="115">
        <v>202414000058763</v>
      </c>
      <c r="W518" s="103" t="s">
        <v>63</v>
      </c>
      <c r="X518" s="103" t="s">
        <v>64</v>
      </c>
      <c r="Y518" s="104">
        <v>45522</v>
      </c>
      <c r="Z518" s="103" t="s">
        <v>1673</v>
      </c>
      <c r="AA518" s="104">
        <v>45522</v>
      </c>
      <c r="AB518" s="119">
        <v>25699333</v>
      </c>
      <c r="AC518" s="71">
        <f t="shared" si="35"/>
        <v>0</v>
      </c>
      <c r="AD518" s="103">
        <v>1099</v>
      </c>
      <c r="AE518" s="120">
        <v>45497</v>
      </c>
      <c r="AF518" s="119">
        <v>25699333</v>
      </c>
      <c r="AG518" s="73">
        <f t="shared" si="36"/>
        <v>0</v>
      </c>
      <c r="AH518" s="103"/>
      <c r="AI518" s="121"/>
      <c r="AJ518" s="21"/>
      <c r="AK518" s="17">
        <f t="shared" si="37"/>
        <v>25699333</v>
      </c>
      <c r="AL518" s="119"/>
      <c r="AM518" s="17">
        <f t="shared" si="38"/>
        <v>0</v>
      </c>
      <c r="AN518" s="17">
        <f t="shared" si="39"/>
        <v>25699333</v>
      </c>
      <c r="AO518" s="19"/>
      <c r="AP518" s="79"/>
      <c r="AQ518" s="79"/>
      <c r="AR518" s="79"/>
    </row>
    <row r="519" spans="1:44" s="78" customFormat="1" ht="15.75" customHeight="1">
      <c r="A519" s="79">
        <v>58</v>
      </c>
      <c r="B519" s="97" t="s">
        <v>1674</v>
      </c>
      <c r="C519" s="80" t="s">
        <v>1505</v>
      </c>
      <c r="D519" s="80" t="s">
        <v>1506</v>
      </c>
      <c r="E519" s="80" t="s">
        <v>1507</v>
      </c>
      <c r="F519" s="80" t="s">
        <v>1508</v>
      </c>
      <c r="G519" s="80" t="s">
        <v>1509</v>
      </c>
      <c r="H519" s="80" t="s">
        <v>110</v>
      </c>
      <c r="I519" s="80" t="s">
        <v>741</v>
      </c>
      <c r="J519" s="80" t="s">
        <v>1514</v>
      </c>
      <c r="K519" s="79" t="s">
        <v>58</v>
      </c>
      <c r="L519" s="79">
        <v>93141500</v>
      </c>
      <c r="M519" s="19">
        <v>5930000</v>
      </c>
      <c r="N519" s="79" t="s">
        <v>93</v>
      </c>
      <c r="O519" s="19">
        <v>30638333</v>
      </c>
      <c r="P519" s="79" t="s">
        <v>94</v>
      </c>
      <c r="Q519" s="79" t="s">
        <v>94</v>
      </c>
      <c r="R519" s="79" t="s">
        <v>61</v>
      </c>
      <c r="S519" s="79" t="s">
        <v>1511</v>
      </c>
      <c r="T519" s="98" t="s">
        <v>61</v>
      </c>
      <c r="U519" s="16">
        <v>45520</v>
      </c>
      <c r="V519" s="65">
        <v>202414000058763</v>
      </c>
      <c r="W519" s="66" t="s">
        <v>63</v>
      </c>
      <c r="X519" s="67" t="s">
        <v>64</v>
      </c>
      <c r="Y519" s="68">
        <v>45522</v>
      </c>
      <c r="Z519" s="69" t="s">
        <v>1675</v>
      </c>
      <c r="AA519" s="68">
        <v>45522</v>
      </c>
      <c r="AB519" s="70">
        <v>30638333</v>
      </c>
      <c r="AC519" s="71">
        <f t="shared" si="35"/>
        <v>0</v>
      </c>
      <c r="AD519" s="72">
        <v>1086</v>
      </c>
      <c r="AE519" s="16">
        <v>45497</v>
      </c>
      <c r="AF519" s="99">
        <v>30638333</v>
      </c>
      <c r="AG519" s="73">
        <f t="shared" si="36"/>
        <v>0</v>
      </c>
      <c r="AH519" s="103">
        <v>3358</v>
      </c>
      <c r="AI519" s="104">
        <v>45504</v>
      </c>
      <c r="AJ519" s="21">
        <v>30638333</v>
      </c>
      <c r="AK519" s="17">
        <f t="shared" si="37"/>
        <v>0</v>
      </c>
      <c r="AL519" s="76"/>
      <c r="AM519" s="17">
        <f t="shared" si="38"/>
        <v>30638333</v>
      </c>
      <c r="AN519" s="17">
        <f t="shared" si="39"/>
        <v>0</v>
      </c>
      <c r="AO519" s="19" t="s">
        <v>440</v>
      </c>
      <c r="AP519" s="79">
        <v>538</v>
      </c>
      <c r="AQ519" s="79"/>
      <c r="AR519" s="79"/>
    </row>
    <row r="520" spans="1:44" s="96" customFormat="1" ht="15.75" customHeight="1">
      <c r="A520" s="109">
        <v>59</v>
      </c>
      <c r="B520" s="110" t="s">
        <v>1676</v>
      </c>
      <c r="C520" s="103" t="s">
        <v>1505</v>
      </c>
      <c r="D520" s="111" t="s">
        <v>1506</v>
      </c>
      <c r="E520" s="112" t="s">
        <v>1507</v>
      </c>
      <c r="F520" s="111" t="s">
        <v>1508</v>
      </c>
      <c r="G520" s="111" t="s">
        <v>1509</v>
      </c>
      <c r="H520" s="112" t="s">
        <v>71</v>
      </c>
      <c r="I520" s="112" t="s">
        <v>741</v>
      </c>
      <c r="J520" s="113" t="s">
        <v>1677</v>
      </c>
      <c r="K520" s="114" t="s">
        <v>58</v>
      </c>
      <c r="L520" s="115">
        <v>81101500</v>
      </c>
      <c r="M520" s="116">
        <v>6935000</v>
      </c>
      <c r="N520" s="117" t="s">
        <v>77</v>
      </c>
      <c r="O520" s="116">
        <v>34906167</v>
      </c>
      <c r="P520" s="104" t="s">
        <v>94</v>
      </c>
      <c r="Q520" s="104" t="s">
        <v>60</v>
      </c>
      <c r="R520" s="118" t="s">
        <v>61</v>
      </c>
      <c r="S520" s="118" t="s">
        <v>1511</v>
      </c>
      <c r="T520" s="118" t="s">
        <v>61</v>
      </c>
      <c r="U520" s="104">
        <v>45492</v>
      </c>
      <c r="V520" s="115">
        <v>202414000059743</v>
      </c>
      <c r="W520" s="103" t="s">
        <v>63</v>
      </c>
      <c r="X520" s="103" t="s">
        <v>64</v>
      </c>
      <c r="Y520" s="104">
        <v>45498</v>
      </c>
      <c r="Z520" s="103" t="s">
        <v>1678</v>
      </c>
      <c r="AA520" s="104">
        <v>45498</v>
      </c>
      <c r="AB520" s="119">
        <v>34906167</v>
      </c>
      <c r="AC520" s="71">
        <f t="shared" si="35"/>
        <v>0</v>
      </c>
      <c r="AD520" s="103">
        <v>1292</v>
      </c>
      <c r="AE520" s="120">
        <v>45501</v>
      </c>
      <c r="AF520" s="119">
        <v>34906167</v>
      </c>
      <c r="AG520" s="73">
        <f t="shared" si="36"/>
        <v>0</v>
      </c>
      <c r="AH520" s="103"/>
      <c r="AI520" s="121"/>
      <c r="AJ520" s="21"/>
      <c r="AK520" s="17">
        <f t="shared" si="37"/>
        <v>34906167</v>
      </c>
      <c r="AL520" s="119"/>
      <c r="AM520" s="17">
        <f t="shared" si="38"/>
        <v>0</v>
      </c>
      <c r="AN520" s="17">
        <f t="shared" si="39"/>
        <v>34906167</v>
      </c>
      <c r="AO520" s="19"/>
      <c r="AP520" s="79"/>
      <c r="AQ520" s="79"/>
      <c r="AR520" s="79"/>
    </row>
    <row r="521" spans="1:44" s="96" customFormat="1" ht="15.75" customHeight="1">
      <c r="A521" s="109">
        <v>60</v>
      </c>
      <c r="B521" s="110" t="s">
        <v>1679</v>
      </c>
      <c r="C521" s="103" t="s">
        <v>1505</v>
      </c>
      <c r="D521" s="111" t="s">
        <v>1506</v>
      </c>
      <c r="E521" s="112" t="s">
        <v>1507</v>
      </c>
      <c r="F521" s="111" t="s">
        <v>1508</v>
      </c>
      <c r="G521" s="111" t="s">
        <v>1509</v>
      </c>
      <c r="H521" s="112" t="s">
        <v>67</v>
      </c>
      <c r="I521" s="112" t="s">
        <v>741</v>
      </c>
      <c r="J521" s="113" t="s">
        <v>1680</v>
      </c>
      <c r="K521" s="114" t="s">
        <v>58</v>
      </c>
      <c r="L521" s="115">
        <v>80111617</v>
      </c>
      <c r="M521" s="116">
        <v>8712000</v>
      </c>
      <c r="N521" s="117" t="s">
        <v>85</v>
      </c>
      <c r="O521" s="116">
        <v>42979200</v>
      </c>
      <c r="P521" s="104" t="s">
        <v>94</v>
      </c>
      <c r="Q521" s="104" t="s">
        <v>60</v>
      </c>
      <c r="R521" s="118" t="s">
        <v>61</v>
      </c>
      <c r="S521" s="118" t="s">
        <v>1511</v>
      </c>
      <c r="T521" s="118" t="s">
        <v>61</v>
      </c>
      <c r="U521" s="104">
        <v>45520</v>
      </c>
      <c r="V521" s="115">
        <v>202414000058763</v>
      </c>
      <c r="W521" s="103" t="s">
        <v>63</v>
      </c>
      <c r="X521" s="103" t="s">
        <v>64</v>
      </c>
      <c r="Y521" s="104">
        <v>45522</v>
      </c>
      <c r="Z521" s="103" t="s">
        <v>1681</v>
      </c>
      <c r="AA521" s="104">
        <v>45522</v>
      </c>
      <c r="AB521" s="119">
        <v>42979200</v>
      </c>
      <c r="AC521" s="71">
        <f t="shared" ref="AC521:AC549" si="40">O521-AB521</f>
        <v>0</v>
      </c>
      <c r="AD521" s="103">
        <v>1108</v>
      </c>
      <c r="AE521" s="120">
        <v>45497</v>
      </c>
      <c r="AF521" s="119">
        <v>42979200</v>
      </c>
      <c r="AG521" s="73">
        <f t="shared" ref="AG521:AG549" si="41">AB521-AF521</f>
        <v>0</v>
      </c>
      <c r="AH521" s="103"/>
      <c r="AI521" s="121"/>
      <c r="AJ521" s="21"/>
      <c r="AK521" s="17">
        <f t="shared" ref="AK521:AK549" si="42">AF521-AJ521</f>
        <v>42979200</v>
      </c>
      <c r="AL521" s="119"/>
      <c r="AM521" s="17">
        <f t="shared" ref="AM521:AM548" si="43">AJ521-AL521</f>
        <v>0</v>
      </c>
      <c r="AN521" s="17">
        <f t="shared" ref="AN521:AN548" si="44">O521-AJ521</f>
        <v>42979200</v>
      </c>
      <c r="AO521" s="19"/>
      <c r="AP521" s="79"/>
      <c r="AQ521" s="79"/>
      <c r="AR521" s="79"/>
    </row>
    <row r="522" spans="1:44" s="96" customFormat="1" ht="15.75" customHeight="1">
      <c r="A522" s="109">
        <v>61</v>
      </c>
      <c r="B522" s="110" t="s">
        <v>1682</v>
      </c>
      <c r="C522" s="103" t="s">
        <v>1505</v>
      </c>
      <c r="D522" s="111" t="s">
        <v>1506</v>
      </c>
      <c r="E522" s="112" t="s">
        <v>1507</v>
      </c>
      <c r="F522" s="111" t="s">
        <v>1508</v>
      </c>
      <c r="G522" s="111" t="s">
        <v>1509</v>
      </c>
      <c r="H522" s="112" t="s">
        <v>67</v>
      </c>
      <c r="I522" s="112" t="s">
        <v>741</v>
      </c>
      <c r="J522" s="113" t="s">
        <v>1683</v>
      </c>
      <c r="K522" s="114" t="s">
        <v>58</v>
      </c>
      <c r="L522" s="115">
        <v>80111617</v>
      </c>
      <c r="M522" s="116">
        <v>8712000</v>
      </c>
      <c r="N522" s="117" t="s">
        <v>85</v>
      </c>
      <c r="O522" s="116">
        <v>42979200</v>
      </c>
      <c r="P522" s="104" t="s">
        <v>94</v>
      </c>
      <c r="Q522" s="104" t="s">
        <v>60</v>
      </c>
      <c r="R522" s="118" t="s">
        <v>61</v>
      </c>
      <c r="S522" s="118" t="s">
        <v>1511</v>
      </c>
      <c r="T522" s="118" t="s">
        <v>61</v>
      </c>
      <c r="U522" s="104">
        <v>45520</v>
      </c>
      <c r="V522" s="115">
        <v>202414000058763</v>
      </c>
      <c r="W522" s="103" t="s">
        <v>63</v>
      </c>
      <c r="X522" s="103" t="s">
        <v>64</v>
      </c>
      <c r="Y522" s="104">
        <v>45522</v>
      </c>
      <c r="Z522" s="103" t="s">
        <v>1684</v>
      </c>
      <c r="AA522" s="104">
        <v>45522</v>
      </c>
      <c r="AB522" s="119">
        <v>42979200</v>
      </c>
      <c r="AC522" s="71">
        <f t="shared" si="40"/>
        <v>0</v>
      </c>
      <c r="AD522" s="103">
        <v>1101</v>
      </c>
      <c r="AE522" s="120">
        <v>45497</v>
      </c>
      <c r="AF522" s="119">
        <v>42979200</v>
      </c>
      <c r="AG522" s="73">
        <f t="shared" si="41"/>
        <v>0</v>
      </c>
      <c r="AH522" s="103"/>
      <c r="AI522" s="121"/>
      <c r="AJ522" s="21"/>
      <c r="AK522" s="17">
        <f t="shared" si="42"/>
        <v>42979200</v>
      </c>
      <c r="AL522" s="119"/>
      <c r="AM522" s="17">
        <f t="shared" si="43"/>
        <v>0</v>
      </c>
      <c r="AN522" s="17">
        <f t="shared" si="44"/>
        <v>42979200</v>
      </c>
      <c r="AO522" s="19"/>
      <c r="AP522" s="79"/>
      <c r="AQ522" s="79"/>
      <c r="AR522" s="79"/>
    </row>
    <row r="523" spans="1:44" s="96" customFormat="1" ht="15.75" customHeight="1">
      <c r="A523" s="109">
        <v>62</v>
      </c>
      <c r="B523" s="110" t="s">
        <v>1685</v>
      </c>
      <c r="C523" s="103" t="s">
        <v>1505</v>
      </c>
      <c r="D523" s="111" t="s">
        <v>1506</v>
      </c>
      <c r="E523" s="112" t="s">
        <v>1507</v>
      </c>
      <c r="F523" s="111" t="s">
        <v>1508</v>
      </c>
      <c r="G523" s="111" t="s">
        <v>1509</v>
      </c>
      <c r="H523" s="112" t="s">
        <v>55</v>
      </c>
      <c r="I523" s="112" t="s">
        <v>741</v>
      </c>
      <c r="J523" s="113" t="s">
        <v>103</v>
      </c>
      <c r="K523" s="114" t="s">
        <v>58</v>
      </c>
      <c r="L523" s="115">
        <v>80111607</v>
      </c>
      <c r="M523" s="116">
        <v>5507000</v>
      </c>
      <c r="N523" s="117" t="s">
        <v>104</v>
      </c>
      <c r="O523" s="116">
        <v>26617167</v>
      </c>
      <c r="P523" s="104" t="s">
        <v>94</v>
      </c>
      <c r="Q523" s="104" t="s">
        <v>60</v>
      </c>
      <c r="R523" s="118" t="s">
        <v>61</v>
      </c>
      <c r="S523" s="118" t="s">
        <v>1511</v>
      </c>
      <c r="T523" s="118" t="s">
        <v>61</v>
      </c>
      <c r="U523" s="104">
        <v>45520</v>
      </c>
      <c r="V523" s="115">
        <v>202414000058763</v>
      </c>
      <c r="W523" s="103" t="s">
        <v>63</v>
      </c>
      <c r="X523" s="103" t="s">
        <v>64</v>
      </c>
      <c r="Y523" s="104">
        <v>45522</v>
      </c>
      <c r="Z523" s="103" t="s">
        <v>1686</v>
      </c>
      <c r="AA523" s="104">
        <v>45522</v>
      </c>
      <c r="AB523" s="119">
        <v>26617167</v>
      </c>
      <c r="AC523" s="71">
        <f t="shared" si="40"/>
        <v>0</v>
      </c>
      <c r="AD523" s="103">
        <v>1102</v>
      </c>
      <c r="AE523" s="120">
        <v>45497</v>
      </c>
      <c r="AF523" s="119">
        <v>26617167</v>
      </c>
      <c r="AG523" s="73">
        <f t="shared" si="41"/>
        <v>0</v>
      </c>
      <c r="AH523" s="103"/>
      <c r="AI523" s="121"/>
      <c r="AJ523" s="21"/>
      <c r="AK523" s="17">
        <f t="shared" si="42"/>
        <v>26617167</v>
      </c>
      <c r="AL523" s="119"/>
      <c r="AM523" s="17">
        <f t="shared" si="43"/>
        <v>0</v>
      </c>
      <c r="AN523" s="17">
        <f t="shared" si="44"/>
        <v>26617167</v>
      </c>
      <c r="AO523" s="19"/>
      <c r="AP523" s="79"/>
      <c r="AQ523" s="79"/>
      <c r="AR523" s="79"/>
    </row>
    <row r="524" spans="1:44" s="96" customFormat="1" ht="15.75" customHeight="1">
      <c r="A524" s="109">
        <v>63</v>
      </c>
      <c r="B524" s="110" t="s">
        <v>1687</v>
      </c>
      <c r="C524" s="103" t="s">
        <v>1505</v>
      </c>
      <c r="D524" s="111" t="s">
        <v>1506</v>
      </c>
      <c r="E524" s="112" t="s">
        <v>1507</v>
      </c>
      <c r="F524" s="111" t="s">
        <v>1508</v>
      </c>
      <c r="G524" s="111" t="s">
        <v>1509</v>
      </c>
      <c r="H524" s="112" t="s">
        <v>55</v>
      </c>
      <c r="I524" s="112" t="s">
        <v>741</v>
      </c>
      <c r="J524" s="113" t="s">
        <v>1688</v>
      </c>
      <c r="K524" s="114" t="s">
        <v>58</v>
      </c>
      <c r="L524" s="115">
        <v>80111607</v>
      </c>
      <c r="M524" s="116">
        <v>6935000</v>
      </c>
      <c r="N524" s="117" t="s">
        <v>85</v>
      </c>
      <c r="O524" s="116">
        <v>34212667</v>
      </c>
      <c r="P524" s="104" t="s">
        <v>94</v>
      </c>
      <c r="Q524" s="104" t="s">
        <v>60</v>
      </c>
      <c r="R524" s="118" t="s">
        <v>61</v>
      </c>
      <c r="S524" s="118" t="s">
        <v>1511</v>
      </c>
      <c r="T524" s="118" t="s">
        <v>61</v>
      </c>
      <c r="U524" s="104">
        <v>45520</v>
      </c>
      <c r="V524" s="115">
        <v>202414000058763</v>
      </c>
      <c r="W524" s="103" t="s">
        <v>63</v>
      </c>
      <c r="X524" s="103" t="s">
        <v>64</v>
      </c>
      <c r="Y524" s="104">
        <v>45522</v>
      </c>
      <c r="Z524" s="103" t="s">
        <v>1689</v>
      </c>
      <c r="AA524" s="104">
        <v>45522</v>
      </c>
      <c r="AB524" s="119">
        <v>34212667</v>
      </c>
      <c r="AC524" s="71">
        <f t="shared" si="40"/>
        <v>0</v>
      </c>
      <c r="AD524" s="103">
        <v>1088</v>
      </c>
      <c r="AE524" s="120">
        <v>45497</v>
      </c>
      <c r="AF524" s="119">
        <v>34212667</v>
      </c>
      <c r="AG524" s="73">
        <f t="shared" si="41"/>
        <v>0</v>
      </c>
      <c r="AH524" s="103"/>
      <c r="AI524" s="121"/>
      <c r="AJ524" s="21"/>
      <c r="AK524" s="17">
        <f t="shared" si="42"/>
        <v>34212667</v>
      </c>
      <c r="AL524" s="119"/>
      <c r="AM524" s="17">
        <f t="shared" si="43"/>
        <v>0</v>
      </c>
      <c r="AN524" s="17">
        <f t="shared" si="44"/>
        <v>34212667</v>
      </c>
      <c r="AO524" s="19"/>
      <c r="AP524" s="79"/>
      <c r="AQ524" s="79"/>
      <c r="AR524" s="79"/>
    </row>
    <row r="525" spans="1:44" s="96" customFormat="1" ht="15.75" customHeight="1">
      <c r="A525" s="109">
        <v>64</v>
      </c>
      <c r="B525" s="110" t="s">
        <v>1690</v>
      </c>
      <c r="C525" s="103" t="s">
        <v>1505</v>
      </c>
      <c r="D525" s="111" t="s">
        <v>1506</v>
      </c>
      <c r="E525" s="112" t="s">
        <v>1507</v>
      </c>
      <c r="F525" s="111" t="s">
        <v>1508</v>
      </c>
      <c r="G525" s="111" t="s">
        <v>1509</v>
      </c>
      <c r="H525" s="112" t="s">
        <v>67</v>
      </c>
      <c r="I525" s="112" t="s">
        <v>741</v>
      </c>
      <c r="J525" s="113" t="s">
        <v>1691</v>
      </c>
      <c r="K525" s="114" t="s">
        <v>58</v>
      </c>
      <c r="L525" s="115">
        <v>80111617</v>
      </c>
      <c r="M525" s="116">
        <v>10800000</v>
      </c>
      <c r="N525" s="117" t="s">
        <v>93</v>
      </c>
      <c r="O525" s="116">
        <v>55800000</v>
      </c>
      <c r="P525" s="104" t="s">
        <v>94</v>
      </c>
      <c r="Q525" s="104" t="s">
        <v>60</v>
      </c>
      <c r="R525" s="118" t="s">
        <v>61</v>
      </c>
      <c r="S525" s="118" t="s">
        <v>1511</v>
      </c>
      <c r="T525" s="118" t="s">
        <v>61</v>
      </c>
      <c r="U525" s="104">
        <v>45520</v>
      </c>
      <c r="V525" s="115">
        <v>202414000058763</v>
      </c>
      <c r="W525" s="103" t="s">
        <v>63</v>
      </c>
      <c r="X525" s="103" t="s">
        <v>64</v>
      </c>
      <c r="Y525" s="104">
        <v>45522</v>
      </c>
      <c r="Z525" s="103" t="s">
        <v>1692</v>
      </c>
      <c r="AA525" s="104">
        <v>45522</v>
      </c>
      <c r="AB525" s="119">
        <v>55800000</v>
      </c>
      <c r="AC525" s="71">
        <f t="shared" si="40"/>
        <v>0</v>
      </c>
      <c r="AD525" s="103">
        <v>1125</v>
      </c>
      <c r="AE525" s="120">
        <v>45497</v>
      </c>
      <c r="AF525" s="119">
        <v>55800000</v>
      </c>
      <c r="AG525" s="73">
        <f t="shared" si="41"/>
        <v>0</v>
      </c>
      <c r="AH525" s="103"/>
      <c r="AI525" s="121"/>
      <c r="AJ525" s="21"/>
      <c r="AK525" s="17">
        <f t="shared" si="42"/>
        <v>55800000</v>
      </c>
      <c r="AL525" s="119"/>
      <c r="AM525" s="17">
        <f t="shared" si="43"/>
        <v>0</v>
      </c>
      <c r="AN525" s="17">
        <f t="shared" si="44"/>
        <v>55800000</v>
      </c>
      <c r="AO525" s="19"/>
      <c r="AP525" s="79"/>
      <c r="AQ525" s="79"/>
      <c r="AR525" s="79"/>
    </row>
    <row r="526" spans="1:44" s="96" customFormat="1" ht="15.75" customHeight="1">
      <c r="A526" s="109">
        <v>65</v>
      </c>
      <c r="B526" s="110" t="s">
        <v>1693</v>
      </c>
      <c r="C526" s="103" t="s">
        <v>1505</v>
      </c>
      <c r="D526" s="111" t="s">
        <v>1506</v>
      </c>
      <c r="E526" s="112" t="s">
        <v>1507</v>
      </c>
      <c r="F526" s="111" t="s">
        <v>1508</v>
      </c>
      <c r="G526" s="111" t="s">
        <v>1509</v>
      </c>
      <c r="H526" s="112" t="s">
        <v>215</v>
      </c>
      <c r="I526" s="112" t="s">
        <v>741</v>
      </c>
      <c r="J526" s="113" t="s">
        <v>1694</v>
      </c>
      <c r="K526" s="114" t="s">
        <v>58</v>
      </c>
      <c r="L526" s="115">
        <v>80111600</v>
      </c>
      <c r="M526" s="116">
        <v>13400000</v>
      </c>
      <c r="N526" s="117" t="s">
        <v>81</v>
      </c>
      <c r="O526" s="116">
        <v>61640000</v>
      </c>
      <c r="P526" s="104" t="s">
        <v>94</v>
      </c>
      <c r="Q526" s="104" t="s">
        <v>60</v>
      </c>
      <c r="R526" s="118" t="s">
        <v>61</v>
      </c>
      <c r="S526" s="118" t="s">
        <v>1511</v>
      </c>
      <c r="T526" s="118" t="s">
        <v>61</v>
      </c>
      <c r="U526" s="104">
        <v>45520</v>
      </c>
      <c r="V526" s="115">
        <v>202414000058763</v>
      </c>
      <c r="W526" s="103" t="s">
        <v>63</v>
      </c>
      <c r="X526" s="103" t="s">
        <v>64</v>
      </c>
      <c r="Y526" s="104">
        <v>45522</v>
      </c>
      <c r="Z526" s="103" t="s">
        <v>1695</v>
      </c>
      <c r="AA526" s="104">
        <v>45522</v>
      </c>
      <c r="AB526" s="119">
        <v>61640000</v>
      </c>
      <c r="AC526" s="71">
        <f t="shared" si="40"/>
        <v>0</v>
      </c>
      <c r="AD526" s="103">
        <v>1132</v>
      </c>
      <c r="AE526" s="120">
        <v>45497</v>
      </c>
      <c r="AF526" s="119">
        <v>61640000</v>
      </c>
      <c r="AG526" s="73">
        <f t="shared" si="41"/>
        <v>0</v>
      </c>
      <c r="AH526" s="103"/>
      <c r="AI526" s="121"/>
      <c r="AJ526" s="21"/>
      <c r="AK526" s="17">
        <f t="shared" si="42"/>
        <v>61640000</v>
      </c>
      <c r="AL526" s="119"/>
      <c r="AM526" s="17">
        <f t="shared" si="43"/>
        <v>0</v>
      </c>
      <c r="AN526" s="17">
        <f t="shared" si="44"/>
        <v>61640000</v>
      </c>
      <c r="AO526" s="19"/>
      <c r="AP526" s="79"/>
      <c r="AQ526" s="79"/>
      <c r="AR526" s="79"/>
    </row>
    <row r="527" spans="1:44" s="96" customFormat="1" ht="15.75" customHeight="1">
      <c r="A527" s="109">
        <v>66</v>
      </c>
      <c r="B527" s="110" t="s">
        <v>1696</v>
      </c>
      <c r="C527" s="103" t="s">
        <v>1505</v>
      </c>
      <c r="D527" s="111" t="s">
        <v>1506</v>
      </c>
      <c r="E527" s="112" t="s">
        <v>1507</v>
      </c>
      <c r="F527" s="111" t="s">
        <v>1508</v>
      </c>
      <c r="G527" s="111" t="s">
        <v>1509</v>
      </c>
      <c r="H527" s="112" t="s">
        <v>67</v>
      </c>
      <c r="I527" s="112" t="s">
        <v>741</v>
      </c>
      <c r="J527" s="113" t="s">
        <v>1657</v>
      </c>
      <c r="K527" s="114" t="s">
        <v>58</v>
      </c>
      <c r="L527" s="115">
        <v>80111617</v>
      </c>
      <c r="M527" s="116">
        <v>8712000</v>
      </c>
      <c r="N527" s="117" t="s">
        <v>1697</v>
      </c>
      <c r="O527" s="116">
        <v>36880800</v>
      </c>
      <c r="P527" s="104" t="s">
        <v>94</v>
      </c>
      <c r="Q527" s="104" t="s">
        <v>94</v>
      </c>
      <c r="R527" s="118" t="s">
        <v>61</v>
      </c>
      <c r="S527" s="118" t="s">
        <v>1511</v>
      </c>
      <c r="T527" s="118" t="s">
        <v>61</v>
      </c>
      <c r="U527" s="104">
        <v>45492</v>
      </c>
      <c r="V527" s="115">
        <v>202414000059743</v>
      </c>
      <c r="W527" s="103" t="s">
        <v>63</v>
      </c>
      <c r="X527" s="103" t="s">
        <v>64</v>
      </c>
      <c r="Y527" s="104">
        <v>45498</v>
      </c>
      <c r="Z527" s="103" t="s">
        <v>1698</v>
      </c>
      <c r="AA527" s="104">
        <v>45498</v>
      </c>
      <c r="AB527" s="119">
        <v>36880800</v>
      </c>
      <c r="AC527" s="71">
        <f t="shared" si="40"/>
        <v>0</v>
      </c>
      <c r="AD527" s="103">
        <v>1293</v>
      </c>
      <c r="AE527" s="120">
        <v>45501</v>
      </c>
      <c r="AF527" s="119">
        <v>36880800</v>
      </c>
      <c r="AG527" s="73">
        <f t="shared" si="41"/>
        <v>0</v>
      </c>
      <c r="AH527" s="103"/>
      <c r="AI527" s="121"/>
      <c r="AJ527" s="21"/>
      <c r="AK527" s="17">
        <f t="shared" si="42"/>
        <v>36880800</v>
      </c>
      <c r="AL527" s="119"/>
      <c r="AM527" s="17">
        <f t="shared" si="43"/>
        <v>0</v>
      </c>
      <c r="AN527" s="17">
        <f t="shared" si="44"/>
        <v>36880800</v>
      </c>
      <c r="AO527" s="19"/>
      <c r="AP527" s="79"/>
      <c r="AQ527" s="79"/>
      <c r="AR527" s="79"/>
    </row>
    <row r="528" spans="1:44" s="96" customFormat="1" ht="15.75" customHeight="1">
      <c r="A528" s="109">
        <v>67</v>
      </c>
      <c r="B528" s="110" t="s">
        <v>1699</v>
      </c>
      <c r="C528" s="103" t="s">
        <v>1505</v>
      </c>
      <c r="D528" s="111" t="s">
        <v>1506</v>
      </c>
      <c r="E528" s="112" t="s">
        <v>1507</v>
      </c>
      <c r="F528" s="111" t="s">
        <v>1508</v>
      </c>
      <c r="G528" s="111" t="s">
        <v>1509</v>
      </c>
      <c r="H528" s="112" t="s">
        <v>55</v>
      </c>
      <c r="I528" s="112" t="s">
        <v>741</v>
      </c>
      <c r="J528" s="113" t="s">
        <v>1700</v>
      </c>
      <c r="K528" s="114" t="s">
        <v>58</v>
      </c>
      <c r="L528" s="115">
        <v>80111607</v>
      </c>
      <c r="M528" s="116">
        <v>5930000</v>
      </c>
      <c r="N528" s="117" t="s">
        <v>1701</v>
      </c>
      <c r="O528" s="116">
        <v>31770708</v>
      </c>
      <c r="P528" s="104" t="s">
        <v>94</v>
      </c>
      <c r="Q528" s="104" t="s">
        <v>60</v>
      </c>
      <c r="R528" s="118" t="s">
        <v>61</v>
      </c>
      <c r="S528" s="118" t="s">
        <v>1511</v>
      </c>
      <c r="T528" s="118" t="s">
        <v>61</v>
      </c>
      <c r="U528" s="104">
        <v>45492</v>
      </c>
      <c r="V528" s="115">
        <v>202414000059743</v>
      </c>
      <c r="W528" s="103" t="s">
        <v>63</v>
      </c>
      <c r="X528" s="103" t="s">
        <v>64</v>
      </c>
      <c r="Y528" s="104">
        <v>45498</v>
      </c>
      <c r="Z528" s="103" t="s">
        <v>1702</v>
      </c>
      <c r="AA528" s="104">
        <v>45498</v>
      </c>
      <c r="AB528" s="119">
        <v>31770708</v>
      </c>
      <c r="AC528" s="71">
        <f t="shared" si="40"/>
        <v>0</v>
      </c>
      <c r="AD528" s="103">
        <v>1294</v>
      </c>
      <c r="AE528" s="120">
        <v>45501</v>
      </c>
      <c r="AF528" s="119">
        <v>31770708</v>
      </c>
      <c r="AG528" s="73">
        <f t="shared" si="41"/>
        <v>0</v>
      </c>
      <c r="AH528" s="103"/>
      <c r="AI528" s="121"/>
      <c r="AJ528" s="21"/>
      <c r="AK528" s="17">
        <f t="shared" si="42"/>
        <v>31770708</v>
      </c>
      <c r="AL528" s="119"/>
      <c r="AM528" s="17">
        <f t="shared" si="43"/>
        <v>0</v>
      </c>
      <c r="AN528" s="17">
        <f t="shared" si="44"/>
        <v>31770708</v>
      </c>
      <c r="AO528" s="19"/>
      <c r="AP528" s="79"/>
      <c r="AQ528" s="79"/>
      <c r="AR528" s="79"/>
    </row>
    <row r="529" spans="1:44" s="96" customFormat="1" ht="15.75" customHeight="1">
      <c r="A529" s="109">
        <v>68</v>
      </c>
      <c r="B529" s="110" t="s">
        <v>1703</v>
      </c>
      <c r="C529" s="103" t="s">
        <v>1505</v>
      </c>
      <c r="D529" s="111" t="s">
        <v>1506</v>
      </c>
      <c r="E529" s="112" t="s">
        <v>1507</v>
      </c>
      <c r="F529" s="111" t="s">
        <v>1508</v>
      </c>
      <c r="G529" s="111" t="s">
        <v>1509</v>
      </c>
      <c r="H529" s="112" t="s">
        <v>71</v>
      </c>
      <c r="I529" s="112" t="s">
        <v>741</v>
      </c>
      <c r="J529" s="112" t="s">
        <v>1704</v>
      </c>
      <c r="K529" s="114" t="s">
        <v>58</v>
      </c>
      <c r="L529" s="115">
        <v>81101500</v>
      </c>
      <c r="M529" s="116">
        <v>8712000</v>
      </c>
      <c r="N529" s="117" t="s">
        <v>77</v>
      </c>
      <c r="O529" s="116">
        <v>43850400</v>
      </c>
      <c r="P529" s="104" t="s">
        <v>94</v>
      </c>
      <c r="Q529" s="104" t="s">
        <v>60</v>
      </c>
      <c r="R529" s="118" t="s">
        <v>61</v>
      </c>
      <c r="S529" s="118" t="s">
        <v>1511</v>
      </c>
      <c r="T529" s="118" t="s">
        <v>61</v>
      </c>
      <c r="U529" s="104">
        <v>45492</v>
      </c>
      <c r="V529" s="115">
        <v>202414000059743</v>
      </c>
      <c r="W529" s="103" t="s">
        <v>63</v>
      </c>
      <c r="X529" s="103" t="s">
        <v>64</v>
      </c>
      <c r="Y529" s="104">
        <v>45498</v>
      </c>
      <c r="Z529" s="103" t="s">
        <v>1705</v>
      </c>
      <c r="AA529" s="104">
        <v>45498</v>
      </c>
      <c r="AB529" s="119">
        <v>43850400</v>
      </c>
      <c r="AC529" s="71">
        <f t="shared" si="40"/>
        <v>0</v>
      </c>
      <c r="AD529" s="103">
        <v>1295</v>
      </c>
      <c r="AE529" s="120">
        <v>45501</v>
      </c>
      <c r="AF529" s="119">
        <v>43850400</v>
      </c>
      <c r="AG529" s="73">
        <f t="shared" si="41"/>
        <v>0</v>
      </c>
      <c r="AH529" s="103"/>
      <c r="AI529" s="121"/>
      <c r="AJ529" s="21"/>
      <c r="AK529" s="17">
        <f t="shared" si="42"/>
        <v>43850400</v>
      </c>
      <c r="AL529" s="119"/>
      <c r="AM529" s="17">
        <f t="shared" si="43"/>
        <v>0</v>
      </c>
      <c r="AN529" s="17">
        <f t="shared" si="44"/>
        <v>43850400</v>
      </c>
      <c r="AO529" s="19"/>
      <c r="AP529" s="79"/>
      <c r="AQ529" s="79"/>
      <c r="AR529" s="79"/>
    </row>
    <row r="530" spans="1:44" s="96" customFormat="1" ht="15.75" customHeight="1">
      <c r="A530" s="109">
        <v>69</v>
      </c>
      <c r="B530" s="110" t="s">
        <v>1706</v>
      </c>
      <c r="C530" s="103" t="s">
        <v>1505</v>
      </c>
      <c r="D530" s="111" t="s">
        <v>1506</v>
      </c>
      <c r="E530" s="112" t="s">
        <v>1507</v>
      </c>
      <c r="F530" s="111" t="s">
        <v>1508</v>
      </c>
      <c r="G530" s="111" t="s">
        <v>1509</v>
      </c>
      <c r="H530" s="112" t="s">
        <v>55</v>
      </c>
      <c r="I530" s="112" t="s">
        <v>741</v>
      </c>
      <c r="J530" s="113" t="s">
        <v>1707</v>
      </c>
      <c r="K530" s="114" t="s">
        <v>58</v>
      </c>
      <c r="L530" s="115">
        <v>80111607</v>
      </c>
      <c r="M530" s="116">
        <v>7767000</v>
      </c>
      <c r="N530" s="117" t="s">
        <v>81</v>
      </c>
      <c r="O530" s="116">
        <v>35728200</v>
      </c>
      <c r="P530" s="104" t="s">
        <v>94</v>
      </c>
      <c r="Q530" s="104" t="s">
        <v>94</v>
      </c>
      <c r="R530" s="118" t="s">
        <v>61</v>
      </c>
      <c r="S530" s="118" t="s">
        <v>1511</v>
      </c>
      <c r="T530" s="118" t="s">
        <v>61</v>
      </c>
      <c r="U530" s="104">
        <v>45520</v>
      </c>
      <c r="V530" s="115">
        <v>202414000058763</v>
      </c>
      <c r="W530" s="103" t="s">
        <v>63</v>
      </c>
      <c r="X530" s="103" t="s">
        <v>64</v>
      </c>
      <c r="Y530" s="104">
        <v>45522</v>
      </c>
      <c r="Z530" s="103" t="s">
        <v>1708</v>
      </c>
      <c r="AA530" s="104">
        <v>45522</v>
      </c>
      <c r="AB530" s="119">
        <v>35728200</v>
      </c>
      <c r="AC530" s="71">
        <f t="shared" si="40"/>
        <v>0</v>
      </c>
      <c r="AD530" s="103">
        <v>1145</v>
      </c>
      <c r="AE530" s="120">
        <v>45497</v>
      </c>
      <c r="AF530" s="119">
        <v>35728200</v>
      </c>
      <c r="AG530" s="73">
        <f t="shared" si="41"/>
        <v>0</v>
      </c>
      <c r="AH530" s="103"/>
      <c r="AI530" s="121"/>
      <c r="AJ530" s="21"/>
      <c r="AK530" s="17">
        <f t="shared" si="42"/>
        <v>35728200</v>
      </c>
      <c r="AL530" s="119"/>
      <c r="AM530" s="17">
        <f t="shared" si="43"/>
        <v>0</v>
      </c>
      <c r="AN530" s="17">
        <f t="shared" si="44"/>
        <v>35728200</v>
      </c>
      <c r="AO530" s="19"/>
      <c r="AP530" s="79"/>
      <c r="AQ530" s="79"/>
      <c r="AR530" s="79"/>
    </row>
    <row r="531" spans="1:44" s="96" customFormat="1" ht="15.75" customHeight="1">
      <c r="A531" s="109">
        <v>70</v>
      </c>
      <c r="B531" s="110" t="s">
        <v>1709</v>
      </c>
      <c r="C531" s="103" t="s">
        <v>1505</v>
      </c>
      <c r="D531" s="111" t="s">
        <v>1506</v>
      </c>
      <c r="E531" s="112" t="s">
        <v>1507</v>
      </c>
      <c r="F531" s="111" t="s">
        <v>1508</v>
      </c>
      <c r="G531" s="111" t="s">
        <v>1509</v>
      </c>
      <c r="H531" s="112" t="s">
        <v>67</v>
      </c>
      <c r="I531" s="112" t="s">
        <v>741</v>
      </c>
      <c r="J531" s="113" t="s">
        <v>1566</v>
      </c>
      <c r="K531" s="114" t="s">
        <v>58</v>
      </c>
      <c r="L531" s="115">
        <v>80111617</v>
      </c>
      <c r="M531" s="116">
        <v>5930000</v>
      </c>
      <c r="N531" s="117" t="s">
        <v>81</v>
      </c>
      <c r="O531" s="116">
        <v>27475667</v>
      </c>
      <c r="P531" s="104" t="s">
        <v>94</v>
      </c>
      <c r="Q531" s="104" t="s">
        <v>60</v>
      </c>
      <c r="R531" s="118" t="s">
        <v>61</v>
      </c>
      <c r="S531" s="118" t="s">
        <v>1511</v>
      </c>
      <c r="T531" s="118" t="s">
        <v>61</v>
      </c>
      <c r="U531" s="104">
        <v>45492</v>
      </c>
      <c r="V531" s="115">
        <v>202414000059743</v>
      </c>
      <c r="W531" s="103" t="s">
        <v>63</v>
      </c>
      <c r="X531" s="103" t="s">
        <v>64</v>
      </c>
      <c r="Y531" s="104">
        <v>45506</v>
      </c>
      <c r="Z531" s="103" t="s">
        <v>1710</v>
      </c>
      <c r="AA531" s="104">
        <v>45511</v>
      </c>
      <c r="AB531" s="119">
        <v>27475667</v>
      </c>
      <c r="AC531" s="71">
        <f t="shared" si="40"/>
        <v>0</v>
      </c>
      <c r="AD531" s="103"/>
      <c r="AE531" s="120"/>
      <c r="AF531" s="119"/>
      <c r="AG531" s="73">
        <f t="shared" si="41"/>
        <v>27475667</v>
      </c>
      <c r="AH531" s="103"/>
      <c r="AI531" s="121"/>
      <c r="AJ531" s="21"/>
      <c r="AK531" s="17">
        <f t="shared" si="42"/>
        <v>0</v>
      </c>
      <c r="AL531" s="119"/>
      <c r="AM531" s="17">
        <f t="shared" si="43"/>
        <v>0</v>
      </c>
      <c r="AN531" s="17">
        <f t="shared" si="44"/>
        <v>27475667</v>
      </c>
      <c r="AO531" s="19"/>
      <c r="AP531" s="79"/>
      <c r="AQ531" s="79"/>
      <c r="AR531" s="79"/>
    </row>
    <row r="532" spans="1:44" s="96" customFormat="1" ht="15.75" customHeight="1">
      <c r="A532" s="109">
        <v>71</v>
      </c>
      <c r="B532" s="110" t="s">
        <v>1711</v>
      </c>
      <c r="C532" s="103" t="s">
        <v>1505</v>
      </c>
      <c r="D532" s="111" t="s">
        <v>1506</v>
      </c>
      <c r="E532" s="112" t="s">
        <v>1507</v>
      </c>
      <c r="F532" s="111" t="s">
        <v>1508</v>
      </c>
      <c r="G532" s="111" t="s">
        <v>1509</v>
      </c>
      <c r="H532" s="112" t="s">
        <v>215</v>
      </c>
      <c r="I532" s="112" t="s">
        <v>741</v>
      </c>
      <c r="J532" s="113" t="s">
        <v>1712</v>
      </c>
      <c r="K532" s="114" t="s">
        <v>58</v>
      </c>
      <c r="L532" s="115">
        <v>80111600</v>
      </c>
      <c r="M532" s="116">
        <v>5507000</v>
      </c>
      <c r="N532" s="117" t="s">
        <v>1521</v>
      </c>
      <c r="O532" s="116">
        <v>25699333</v>
      </c>
      <c r="P532" s="104" t="s">
        <v>94</v>
      </c>
      <c r="Q532" s="104" t="s">
        <v>60</v>
      </c>
      <c r="R532" s="118" t="s">
        <v>61</v>
      </c>
      <c r="S532" s="118" t="s">
        <v>1511</v>
      </c>
      <c r="T532" s="118" t="s">
        <v>61</v>
      </c>
      <c r="U532" s="104">
        <v>45520</v>
      </c>
      <c r="V532" s="115">
        <v>202414000058763</v>
      </c>
      <c r="W532" s="103" t="s">
        <v>63</v>
      </c>
      <c r="X532" s="103" t="s">
        <v>64</v>
      </c>
      <c r="Y532" s="104">
        <v>45522</v>
      </c>
      <c r="Z532" s="103" t="s">
        <v>1713</v>
      </c>
      <c r="AA532" s="104">
        <v>45522</v>
      </c>
      <c r="AB532" s="119">
        <v>25699333</v>
      </c>
      <c r="AC532" s="71">
        <f t="shared" si="40"/>
        <v>0</v>
      </c>
      <c r="AD532" s="103">
        <v>1146</v>
      </c>
      <c r="AE532" s="120">
        <v>45497</v>
      </c>
      <c r="AF532" s="119">
        <v>25699333</v>
      </c>
      <c r="AG532" s="73">
        <f t="shared" si="41"/>
        <v>0</v>
      </c>
      <c r="AH532" s="103"/>
      <c r="AI532" s="121"/>
      <c r="AJ532" s="21"/>
      <c r="AK532" s="17">
        <f t="shared" si="42"/>
        <v>25699333</v>
      </c>
      <c r="AL532" s="119"/>
      <c r="AM532" s="17">
        <f t="shared" si="43"/>
        <v>0</v>
      </c>
      <c r="AN532" s="17">
        <f t="shared" si="44"/>
        <v>25699333</v>
      </c>
      <c r="AO532" s="19"/>
      <c r="AP532" s="79"/>
      <c r="AQ532" s="79"/>
      <c r="AR532" s="79"/>
    </row>
    <row r="533" spans="1:44" s="96" customFormat="1" ht="15.75" customHeight="1">
      <c r="A533" s="109">
        <v>72</v>
      </c>
      <c r="B533" s="110" t="s">
        <v>1714</v>
      </c>
      <c r="C533" s="103" t="s">
        <v>1505</v>
      </c>
      <c r="D533" s="111" t="s">
        <v>1506</v>
      </c>
      <c r="E533" s="112" t="s">
        <v>1507</v>
      </c>
      <c r="F533" s="111" t="s">
        <v>1508</v>
      </c>
      <c r="G533" s="111" t="s">
        <v>1509</v>
      </c>
      <c r="H533" s="112" t="s">
        <v>215</v>
      </c>
      <c r="I533" s="112" t="s">
        <v>741</v>
      </c>
      <c r="J533" s="113" t="s">
        <v>1715</v>
      </c>
      <c r="K533" s="114" t="s">
        <v>58</v>
      </c>
      <c r="L533" s="115">
        <v>80111600</v>
      </c>
      <c r="M533" s="116">
        <v>8300000</v>
      </c>
      <c r="N533" s="117" t="s">
        <v>59</v>
      </c>
      <c r="O533" s="116">
        <v>36796667</v>
      </c>
      <c r="P533" s="104" t="s">
        <v>94</v>
      </c>
      <c r="Q533" s="104" t="s">
        <v>60</v>
      </c>
      <c r="R533" s="118" t="s">
        <v>61</v>
      </c>
      <c r="S533" s="118" t="s">
        <v>1511</v>
      </c>
      <c r="T533" s="118" t="s">
        <v>61</v>
      </c>
      <c r="U533" s="104">
        <v>45520</v>
      </c>
      <c r="V533" s="115">
        <v>202414000058763</v>
      </c>
      <c r="W533" s="103" t="s">
        <v>63</v>
      </c>
      <c r="X533" s="103" t="s">
        <v>64</v>
      </c>
      <c r="Y533" s="104">
        <v>45522</v>
      </c>
      <c r="Z533" s="103" t="s">
        <v>1716</v>
      </c>
      <c r="AA533" s="104">
        <v>45522</v>
      </c>
      <c r="AB533" s="119">
        <v>36796667</v>
      </c>
      <c r="AC533" s="71">
        <f t="shared" si="40"/>
        <v>0</v>
      </c>
      <c r="AD533" s="103">
        <v>1147</v>
      </c>
      <c r="AE533" s="120">
        <v>45497</v>
      </c>
      <c r="AF533" s="119">
        <v>36796667</v>
      </c>
      <c r="AG533" s="73">
        <f t="shared" si="41"/>
        <v>0</v>
      </c>
      <c r="AH533" s="103"/>
      <c r="AI533" s="121"/>
      <c r="AJ533" s="21"/>
      <c r="AK533" s="17">
        <f t="shared" si="42"/>
        <v>36796667</v>
      </c>
      <c r="AL533" s="119"/>
      <c r="AM533" s="17">
        <f t="shared" si="43"/>
        <v>0</v>
      </c>
      <c r="AN533" s="17">
        <f t="shared" si="44"/>
        <v>36796667</v>
      </c>
      <c r="AO533" s="19"/>
      <c r="AP533" s="79"/>
      <c r="AQ533" s="79"/>
      <c r="AR533" s="79"/>
    </row>
    <row r="534" spans="1:44" s="96" customFormat="1" ht="15.75" customHeight="1">
      <c r="A534" s="109">
        <v>73</v>
      </c>
      <c r="B534" s="110" t="s">
        <v>1717</v>
      </c>
      <c r="C534" s="103" t="s">
        <v>1505</v>
      </c>
      <c r="D534" s="111" t="s">
        <v>1506</v>
      </c>
      <c r="E534" s="112" t="s">
        <v>1507</v>
      </c>
      <c r="F534" s="111" t="s">
        <v>1508</v>
      </c>
      <c r="G534" s="111" t="s">
        <v>1509</v>
      </c>
      <c r="H534" s="112" t="s">
        <v>55</v>
      </c>
      <c r="I534" s="112" t="s">
        <v>741</v>
      </c>
      <c r="J534" s="113" t="s">
        <v>1514</v>
      </c>
      <c r="K534" s="114" t="s">
        <v>58</v>
      </c>
      <c r="L534" s="115">
        <v>80111607</v>
      </c>
      <c r="M534" s="116">
        <v>5507000</v>
      </c>
      <c r="N534" s="117" t="s">
        <v>104</v>
      </c>
      <c r="O534" s="116">
        <v>26617167</v>
      </c>
      <c r="P534" s="104" t="s">
        <v>94</v>
      </c>
      <c r="Q534" s="104" t="s">
        <v>60</v>
      </c>
      <c r="R534" s="118" t="s">
        <v>61</v>
      </c>
      <c r="S534" s="118" t="s">
        <v>1511</v>
      </c>
      <c r="T534" s="118" t="s">
        <v>61</v>
      </c>
      <c r="U534" s="104">
        <v>45520</v>
      </c>
      <c r="V534" s="115">
        <v>202414000058763</v>
      </c>
      <c r="W534" s="103" t="s">
        <v>63</v>
      </c>
      <c r="X534" s="103" t="s">
        <v>64</v>
      </c>
      <c r="Y534" s="104">
        <v>45522</v>
      </c>
      <c r="Z534" s="103" t="s">
        <v>1718</v>
      </c>
      <c r="AA534" s="104">
        <v>45522</v>
      </c>
      <c r="AB534" s="119">
        <v>26617167</v>
      </c>
      <c r="AC534" s="71">
        <f t="shared" si="40"/>
        <v>0</v>
      </c>
      <c r="AD534" s="103">
        <v>1148</v>
      </c>
      <c r="AE534" s="120">
        <v>45497</v>
      </c>
      <c r="AF534" s="119">
        <v>26617167</v>
      </c>
      <c r="AG534" s="73">
        <f t="shared" si="41"/>
        <v>0</v>
      </c>
      <c r="AH534" s="103"/>
      <c r="AI534" s="121"/>
      <c r="AJ534" s="21"/>
      <c r="AK534" s="17">
        <f t="shared" si="42"/>
        <v>26617167</v>
      </c>
      <c r="AL534" s="119"/>
      <c r="AM534" s="17">
        <f t="shared" si="43"/>
        <v>0</v>
      </c>
      <c r="AN534" s="17">
        <f t="shared" si="44"/>
        <v>26617167</v>
      </c>
      <c r="AO534" s="19"/>
      <c r="AP534" s="79"/>
      <c r="AQ534" s="79"/>
      <c r="AR534" s="79"/>
    </row>
    <row r="535" spans="1:44" s="96" customFormat="1" ht="15.75" customHeight="1">
      <c r="A535" s="109">
        <v>74</v>
      </c>
      <c r="B535" s="110" t="s">
        <v>1719</v>
      </c>
      <c r="C535" s="103" t="s">
        <v>1505</v>
      </c>
      <c r="D535" s="111" t="s">
        <v>1506</v>
      </c>
      <c r="E535" s="112" t="s">
        <v>1507</v>
      </c>
      <c r="F535" s="111" t="s">
        <v>1508</v>
      </c>
      <c r="G535" s="111" t="s">
        <v>1509</v>
      </c>
      <c r="H535" s="112" t="s">
        <v>55</v>
      </c>
      <c r="I535" s="112" t="s">
        <v>741</v>
      </c>
      <c r="J535" s="113" t="s">
        <v>1720</v>
      </c>
      <c r="K535" s="114" t="s">
        <v>58</v>
      </c>
      <c r="L535" s="115">
        <v>80111607</v>
      </c>
      <c r="M535" s="116">
        <v>8000000</v>
      </c>
      <c r="N535" s="117" t="s">
        <v>1521</v>
      </c>
      <c r="O535" s="116">
        <v>37333333</v>
      </c>
      <c r="P535" s="104" t="s">
        <v>94</v>
      </c>
      <c r="Q535" s="104" t="s">
        <v>60</v>
      </c>
      <c r="R535" s="118" t="s">
        <v>61</v>
      </c>
      <c r="S535" s="118" t="s">
        <v>1511</v>
      </c>
      <c r="T535" s="118" t="s">
        <v>61</v>
      </c>
      <c r="U535" s="104">
        <v>45520</v>
      </c>
      <c r="V535" s="115">
        <v>202414000058763</v>
      </c>
      <c r="W535" s="103" t="s">
        <v>63</v>
      </c>
      <c r="X535" s="103" t="s">
        <v>64</v>
      </c>
      <c r="Y535" s="104">
        <v>45522</v>
      </c>
      <c r="Z535" s="103" t="s">
        <v>1721</v>
      </c>
      <c r="AA535" s="104">
        <v>45522</v>
      </c>
      <c r="AB535" s="119">
        <v>37333333</v>
      </c>
      <c r="AC535" s="71">
        <f t="shared" si="40"/>
        <v>0</v>
      </c>
      <c r="AD535" s="103">
        <v>1149</v>
      </c>
      <c r="AE535" s="120">
        <v>45497</v>
      </c>
      <c r="AF535" s="119">
        <v>37333333</v>
      </c>
      <c r="AG535" s="73">
        <f t="shared" si="41"/>
        <v>0</v>
      </c>
      <c r="AH535" s="103"/>
      <c r="AI535" s="121"/>
      <c r="AJ535" s="21"/>
      <c r="AK535" s="17">
        <f t="shared" si="42"/>
        <v>37333333</v>
      </c>
      <c r="AL535" s="119"/>
      <c r="AM535" s="17">
        <f t="shared" si="43"/>
        <v>0</v>
      </c>
      <c r="AN535" s="17">
        <f t="shared" si="44"/>
        <v>37333333</v>
      </c>
      <c r="AO535" s="19"/>
      <c r="AP535" s="79"/>
      <c r="AQ535" s="79"/>
      <c r="AR535" s="79"/>
    </row>
    <row r="536" spans="1:44" s="96" customFormat="1" ht="15.75" customHeight="1">
      <c r="A536" s="109">
        <v>75</v>
      </c>
      <c r="B536" s="110" t="s">
        <v>1722</v>
      </c>
      <c r="C536" s="103" t="s">
        <v>1505</v>
      </c>
      <c r="D536" s="111" t="s">
        <v>1506</v>
      </c>
      <c r="E536" s="112" t="s">
        <v>1507</v>
      </c>
      <c r="F536" s="111" t="s">
        <v>1508</v>
      </c>
      <c r="G536" s="111" t="s">
        <v>1509</v>
      </c>
      <c r="H536" s="112" t="s">
        <v>55</v>
      </c>
      <c r="I536" s="112" t="s">
        <v>741</v>
      </c>
      <c r="J536" s="113" t="s">
        <v>1597</v>
      </c>
      <c r="K536" s="114" t="s">
        <v>58</v>
      </c>
      <c r="L536" s="115">
        <v>80111607</v>
      </c>
      <c r="M536" s="116">
        <v>5507000</v>
      </c>
      <c r="N536" s="117" t="s">
        <v>59</v>
      </c>
      <c r="O536" s="116">
        <v>24230800</v>
      </c>
      <c r="P536" s="104" t="s">
        <v>94</v>
      </c>
      <c r="Q536" s="104" t="s">
        <v>94</v>
      </c>
      <c r="R536" s="118" t="s">
        <v>61</v>
      </c>
      <c r="S536" s="118" t="s">
        <v>1511</v>
      </c>
      <c r="T536" s="118" t="s">
        <v>61</v>
      </c>
      <c r="U536" s="104">
        <v>45520</v>
      </c>
      <c r="V536" s="115">
        <v>202414000058763</v>
      </c>
      <c r="W536" s="103" t="s">
        <v>63</v>
      </c>
      <c r="X536" s="103" t="s">
        <v>64</v>
      </c>
      <c r="Y536" s="104">
        <v>45522</v>
      </c>
      <c r="Z536" s="103" t="s">
        <v>1723</v>
      </c>
      <c r="AA536" s="104">
        <v>45522</v>
      </c>
      <c r="AB536" s="119">
        <v>24230800</v>
      </c>
      <c r="AC536" s="71">
        <f t="shared" si="40"/>
        <v>0</v>
      </c>
      <c r="AD536" s="103">
        <v>1103</v>
      </c>
      <c r="AE536" s="120">
        <v>45497</v>
      </c>
      <c r="AF536" s="119">
        <v>24230800</v>
      </c>
      <c r="AG536" s="73">
        <f t="shared" si="41"/>
        <v>0</v>
      </c>
      <c r="AH536" s="103"/>
      <c r="AI536" s="121"/>
      <c r="AJ536" s="21"/>
      <c r="AK536" s="17">
        <f t="shared" si="42"/>
        <v>24230800</v>
      </c>
      <c r="AL536" s="119"/>
      <c r="AM536" s="17">
        <f t="shared" si="43"/>
        <v>0</v>
      </c>
      <c r="AN536" s="17">
        <f t="shared" si="44"/>
        <v>24230800</v>
      </c>
      <c r="AO536" s="19"/>
      <c r="AP536" s="79"/>
      <c r="AQ536" s="79"/>
      <c r="AR536" s="79"/>
    </row>
    <row r="537" spans="1:44" s="96" customFormat="1" ht="15.75" customHeight="1">
      <c r="A537" s="109">
        <v>76</v>
      </c>
      <c r="B537" s="110" t="s">
        <v>1724</v>
      </c>
      <c r="C537" s="103" t="s">
        <v>1505</v>
      </c>
      <c r="D537" s="111" t="s">
        <v>1506</v>
      </c>
      <c r="E537" s="112" t="s">
        <v>1507</v>
      </c>
      <c r="F537" s="111" t="s">
        <v>1508</v>
      </c>
      <c r="G537" s="111" t="s">
        <v>1509</v>
      </c>
      <c r="H537" s="112" t="s">
        <v>215</v>
      </c>
      <c r="I537" s="112" t="s">
        <v>56</v>
      </c>
      <c r="J537" s="113" t="s">
        <v>1725</v>
      </c>
      <c r="K537" s="114" t="s">
        <v>58</v>
      </c>
      <c r="L537" s="115">
        <v>80111600</v>
      </c>
      <c r="M537" s="116">
        <v>4000000</v>
      </c>
      <c r="N537" s="117" t="s">
        <v>1726</v>
      </c>
      <c r="O537" s="116">
        <v>15130885</v>
      </c>
      <c r="P537" s="104" t="s">
        <v>94</v>
      </c>
      <c r="Q537" s="104" t="s">
        <v>60</v>
      </c>
      <c r="R537" s="118" t="s">
        <v>61</v>
      </c>
      <c r="S537" s="118" t="s">
        <v>1511</v>
      </c>
      <c r="T537" s="118" t="s">
        <v>61</v>
      </c>
      <c r="U537" s="104">
        <v>45520</v>
      </c>
      <c r="V537" s="115">
        <v>202414000058763</v>
      </c>
      <c r="W537" s="103" t="s">
        <v>63</v>
      </c>
      <c r="X537" s="103" t="s">
        <v>64</v>
      </c>
      <c r="Y537" s="104">
        <v>45522</v>
      </c>
      <c r="Z537" s="103" t="s">
        <v>1727</v>
      </c>
      <c r="AA537" s="104">
        <v>45522</v>
      </c>
      <c r="AB537" s="119">
        <v>15130885</v>
      </c>
      <c r="AC537" s="71">
        <f t="shared" si="40"/>
        <v>0</v>
      </c>
      <c r="AD537" s="103">
        <v>1104</v>
      </c>
      <c r="AE537" s="120">
        <v>45497</v>
      </c>
      <c r="AF537" s="119">
        <v>15130885</v>
      </c>
      <c r="AG537" s="73">
        <f t="shared" si="41"/>
        <v>0</v>
      </c>
      <c r="AH537" s="103"/>
      <c r="AI537" s="121"/>
      <c r="AJ537" s="21"/>
      <c r="AK537" s="17">
        <f t="shared" si="42"/>
        <v>15130885</v>
      </c>
      <c r="AL537" s="119"/>
      <c r="AM537" s="17">
        <f t="shared" si="43"/>
        <v>0</v>
      </c>
      <c r="AN537" s="17">
        <f t="shared" si="44"/>
        <v>15130885</v>
      </c>
      <c r="AO537" s="19"/>
      <c r="AP537" s="79"/>
      <c r="AQ537" s="79"/>
      <c r="AR537" s="79"/>
    </row>
    <row r="538" spans="1:44" s="96" customFormat="1" ht="15.75" customHeight="1">
      <c r="A538" s="109">
        <v>77</v>
      </c>
      <c r="B538" s="110" t="s">
        <v>1728</v>
      </c>
      <c r="C538" s="103" t="s">
        <v>1505</v>
      </c>
      <c r="D538" s="111" t="s">
        <v>1506</v>
      </c>
      <c r="E538" s="112" t="s">
        <v>1507</v>
      </c>
      <c r="F538" s="111" t="s">
        <v>1508</v>
      </c>
      <c r="G538" s="111" t="s">
        <v>1509</v>
      </c>
      <c r="H538" s="112" t="s">
        <v>215</v>
      </c>
      <c r="I538" s="112" t="s">
        <v>741</v>
      </c>
      <c r="J538" s="113" t="s">
        <v>1725</v>
      </c>
      <c r="K538" s="114" t="s">
        <v>58</v>
      </c>
      <c r="L538" s="115">
        <v>80111600</v>
      </c>
      <c r="M538" s="116">
        <v>4000000</v>
      </c>
      <c r="N538" s="117" t="s">
        <v>1729</v>
      </c>
      <c r="O538" s="116">
        <v>3935782</v>
      </c>
      <c r="P538" s="104" t="s">
        <v>94</v>
      </c>
      <c r="Q538" s="104" t="s">
        <v>60</v>
      </c>
      <c r="R538" s="118" t="s">
        <v>61</v>
      </c>
      <c r="S538" s="118" t="s">
        <v>1511</v>
      </c>
      <c r="T538" s="118" t="s">
        <v>61</v>
      </c>
      <c r="U538" s="104">
        <v>45520</v>
      </c>
      <c r="V538" s="115">
        <v>202414000058763</v>
      </c>
      <c r="W538" s="103" t="s">
        <v>63</v>
      </c>
      <c r="X538" s="103" t="s">
        <v>64</v>
      </c>
      <c r="Y538" s="104">
        <v>45522</v>
      </c>
      <c r="Z538" s="103" t="s">
        <v>1730</v>
      </c>
      <c r="AA538" s="104">
        <v>45522</v>
      </c>
      <c r="AB538" s="119">
        <v>3935782</v>
      </c>
      <c r="AC538" s="71">
        <f t="shared" si="40"/>
        <v>0</v>
      </c>
      <c r="AD538" s="103">
        <v>1105</v>
      </c>
      <c r="AE538" s="120">
        <v>45497</v>
      </c>
      <c r="AF538" s="119">
        <v>3935782</v>
      </c>
      <c r="AG538" s="73">
        <f t="shared" si="41"/>
        <v>0</v>
      </c>
      <c r="AH538" s="103"/>
      <c r="AI538" s="121"/>
      <c r="AJ538" s="21"/>
      <c r="AK538" s="17">
        <f t="shared" si="42"/>
        <v>3935782</v>
      </c>
      <c r="AL538" s="119"/>
      <c r="AM538" s="17">
        <f t="shared" si="43"/>
        <v>0</v>
      </c>
      <c r="AN538" s="17">
        <f t="shared" si="44"/>
        <v>3935782</v>
      </c>
      <c r="AO538" s="19"/>
      <c r="AP538" s="79"/>
      <c r="AQ538" s="79"/>
      <c r="AR538" s="79"/>
    </row>
    <row r="539" spans="1:44" s="96" customFormat="1" ht="15.75" customHeight="1">
      <c r="A539" s="109">
        <v>78</v>
      </c>
      <c r="B539" s="110" t="s">
        <v>1731</v>
      </c>
      <c r="C539" s="103" t="s">
        <v>1505</v>
      </c>
      <c r="D539" s="111" t="s">
        <v>1506</v>
      </c>
      <c r="E539" s="112" t="s">
        <v>1507</v>
      </c>
      <c r="F539" s="111" t="s">
        <v>1508</v>
      </c>
      <c r="G539" s="111" t="s">
        <v>1509</v>
      </c>
      <c r="H539" s="112" t="s">
        <v>1117</v>
      </c>
      <c r="I539" s="112" t="s">
        <v>56</v>
      </c>
      <c r="J539" s="113" t="s">
        <v>1732</v>
      </c>
      <c r="K539" s="114" t="s">
        <v>64</v>
      </c>
      <c r="L539" s="115" t="s">
        <v>1733</v>
      </c>
      <c r="M539" s="116">
        <v>1102391420</v>
      </c>
      <c r="N539" s="123" t="s">
        <v>122</v>
      </c>
      <c r="O539" s="116">
        <v>1102391420</v>
      </c>
      <c r="P539" s="104" t="s">
        <v>94</v>
      </c>
      <c r="Q539" s="104" t="s">
        <v>94</v>
      </c>
      <c r="R539" s="118" t="s">
        <v>61</v>
      </c>
      <c r="S539" s="118" t="s">
        <v>1511</v>
      </c>
      <c r="T539" s="118" t="s">
        <v>61</v>
      </c>
      <c r="U539" s="104">
        <v>45520</v>
      </c>
      <c r="V539" s="115">
        <v>202414000058763</v>
      </c>
      <c r="W539" s="103" t="s">
        <v>63</v>
      </c>
      <c r="X539" s="103" t="s">
        <v>64</v>
      </c>
      <c r="Y539" s="104">
        <v>45522</v>
      </c>
      <c r="Z539" s="103" t="s">
        <v>1734</v>
      </c>
      <c r="AA539" s="104">
        <v>45522</v>
      </c>
      <c r="AB539" s="119">
        <v>1102391420</v>
      </c>
      <c r="AC539" s="71">
        <f t="shared" si="40"/>
        <v>0</v>
      </c>
      <c r="AD539" s="103">
        <v>1008</v>
      </c>
      <c r="AE539" s="120">
        <v>45492</v>
      </c>
      <c r="AF539" s="119">
        <v>1102391420</v>
      </c>
      <c r="AG539" s="73">
        <f t="shared" si="41"/>
        <v>0</v>
      </c>
      <c r="AH539" s="103"/>
      <c r="AI539" s="121"/>
      <c r="AJ539" s="21"/>
      <c r="AK539" s="17">
        <f t="shared" si="42"/>
        <v>1102391420</v>
      </c>
      <c r="AL539" s="119"/>
      <c r="AM539" s="17">
        <f t="shared" si="43"/>
        <v>0</v>
      </c>
      <c r="AN539" s="17">
        <f t="shared" si="44"/>
        <v>1102391420</v>
      </c>
      <c r="AO539" s="19"/>
      <c r="AP539" s="79"/>
      <c r="AQ539" s="79"/>
      <c r="AR539" s="79"/>
    </row>
    <row r="540" spans="1:44" s="96" customFormat="1" ht="15.75" customHeight="1">
      <c r="A540" s="109">
        <v>79</v>
      </c>
      <c r="B540" s="110" t="s">
        <v>1735</v>
      </c>
      <c r="C540" s="103" t="s">
        <v>1505</v>
      </c>
      <c r="D540" s="111" t="s">
        <v>1506</v>
      </c>
      <c r="E540" s="112" t="s">
        <v>1507</v>
      </c>
      <c r="F540" s="111" t="s">
        <v>1508</v>
      </c>
      <c r="G540" s="111" t="s">
        <v>1509</v>
      </c>
      <c r="H540" s="112" t="s">
        <v>1736</v>
      </c>
      <c r="I540" s="112" t="s">
        <v>741</v>
      </c>
      <c r="J540" s="113" t="s">
        <v>430</v>
      </c>
      <c r="K540" s="114" t="s">
        <v>64</v>
      </c>
      <c r="L540" s="115" t="s">
        <v>1733</v>
      </c>
      <c r="M540" s="116">
        <v>56120929</v>
      </c>
      <c r="N540" s="117" t="s">
        <v>121</v>
      </c>
      <c r="O540" s="116">
        <v>56120929</v>
      </c>
      <c r="P540" s="103" t="s">
        <v>121</v>
      </c>
      <c r="Q540" s="103" t="s">
        <v>121</v>
      </c>
      <c r="R540" s="118" t="s">
        <v>61</v>
      </c>
      <c r="S540" s="118" t="s">
        <v>1511</v>
      </c>
      <c r="T540" s="118" t="s">
        <v>61</v>
      </c>
      <c r="U540" s="104">
        <v>45520</v>
      </c>
      <c r="V540" s="115">
        <v>202414000058763</v>
      </c>
      <c r="W540" s="103" t="s">
        <v>63</v>
      </c>
      <c r="X540" s="103" t="s">
        <v>64</v>
      </c>
      <c r="Y540" s="104">
        <v>45522</v>
      </c>
      <c r="Z540" s="103" t="s">
        <v>1737</v>
      </c>
      <c r="AA540" s="104">
        <v>45522</v>
      </c>
      <c r="AB540" s="119">
        <v>56120929</v>
      </c>
      <c r="AC540" s="71">
        <f t="shared" si="40"/>
        <v>0</v>
      </c>
      <c r="AD540" s="103">
        <v>870</v>
      </c>
      <c r="AE540" s="120">
        <v>45489</v>
      </c>
      <c r="AF540" s="119">
        <v>56120929</v>
      </c>
      <c r="AG540" s="73">
        <f t="shared" si="41"/>
        <v>0</v>
      </c>
      <c r="AH540" s="103"/>
      <c r="AI540" s="121"/>
      <c r="AJ540" s="21"/>
      <c r="AK540" s="17">
        <f t="shared" si="42"/>
        <v>56120929</v>
      </c>
      <c r="AL540" s="119"/>
      <c r="AM540" s="17">
        <f t="shared" si="43"/>
        <v>0</v>
      </c>
      <c r="AN540" s="17">
        <f t="shared" si="44"/>
        <v>56120929</v>
      </c>
      <c r="AO540" s="19"/>
      <c r="AP540" s="79"/>
      <c r="AQ540" s="79"/>
      <c r="AR540" s="79"/>
    </row>
    <row r="541" spans="1:44" s="78" customFormat="1" ht="15.75" customHeight="1">
      <c r="A541" s="79">
        <v>80</v>
      </c>
      <c r="B541" s="97" t="s">
        <v>1738</v>
      </c>
      <c r="C541" s="80" t="s">
        <v>1505</v>
      </c>
      <c r="D541" s="80" t="s">
        <v>1506</v>
      </c>
      <c r="E541" s="80" t="s">
        <v>1507</v>
      </c>
      <c r="F541" s="80" t="s">
        <v>1508</v>
      </c>
      <c r="G541" s="80" t="s">
        <v>1509</v>
      </c>
      <c r="H541" s="80" t="s">
        <v>1736</v>
      </c>
      <c r="I541" s="80" t="s">
        <v>56</v>
      </c>
      <c r="J541" s="80" t="s">
        <v>430</v>
      </c>
      <c r="K541" s="79" t="s">
        <v>64</v>
      </c>
      <c r="L541" s="79" t="s">
        <v>1733</v>
      </c>
      <c r="M541" s="19">
        <v>13879071</v>
      </c>
      <c r="N541" s="79" t="s">
        <v>121</v>
      </c>
      <c r="O541" s="19">
        <v>13879071</v>
      </c>
      <c r="P541" s="79" t="s">
        <v>121</v>
      </c>
      <c r="Q541" s="79" t="s">
        <v>121</v>
      </c>
      <c r="R541" s="79" t="s">
        <v>61</v>
      </c>
      <c r="S541" s="79" t="s">
        <v>1511</v>
      </c>
      <c r="T541" s="98" t="s">
        <v>61</v>
      </c>
      <c r="U541" s="16">
        <v>45520</v>
      </c>
      <c r="V541" s="65">
        <v>202414000058763</v>
      </c>
      <c r="W541" s="66" t="s">
        <v>63</v>
      </c>
      <c r="X541" s="67" t="s">
        <v>64</v>
      </c>
      <c r="Y541" s="68">
        <v>45522</v>
      </c>
      <c r="Z541" s="69" t="s">
        <v>1739</v>
      </c>
      <c r="AA541" s="68">
        <v>45522</v>
      </c>
      <c r="AB541" s="70">
        <v>13879071</v>
      </c>
      <c r="AC541" s="71">
        <f t="shared" si="40"/>
        <v>0</v>
      </c>
      <c r="AD541" s="72">
        <v>869</v>
      </c>
      <c r="AE541" s="16">
        <v>45489</v>
      </c>
      <c r="AF541" s="99">
        <v>13879071</v>
      </c>
      <c r="AG541" s="73">
        <f t="shared" si="41"/>
        <v>0</v>
      </c>
      <c r="AH541" s="103">
        <v>3062</v>
      </c>
      <c r="AI541" s="104">
        <v>45490</v>
      </c>
      <c r="AJ541" s="21">
        <v>8101200</v>
      </c>
      <c r="AK541" s="17">
        <f t="shared" si="42"/>
        <v>5777871</v>
      </c>
      <c r="AL541" s="87">
        <v>8101200</v>
      </c>
      <c r="AM541" s="17">
        <f t="shared" si="43"/>
        <v>0</v>
      </c>
      <c r="AN541" s="17">
        <f t="shared" si="44"/>
        <v>5777871</v>
      </c>
      <c r="AO541" s="19" t="s">
        <v>432</v>
      </c>
      <c r="AP541" s="79">
        <v>6</v>
      </c>
      <c r="AQ541" s="79"/>
      <c r="AR541" s="79"/>
    </row>
    <row r="542" spans="1:44" s="96" customFormat="1" ht="15.75" customHeight="1">
      <c r="A542" s="109">
        <v>81</v>
      </c>
      <c r="B542" s="110" t="s">
        <v>1740</v>
      </c>
      <c r="C542" s="103" t="s">
        <v>1505</v>
      </c>
      <c r="D542" s="111" t="s">
        <v>1506</v>
      </c>
      <c r="E542" s="112" t="s">
        <v>1507</v>
      </c>
      <c r="F542" s="111" t="s">
        <v>1508</v>
      </c>
      <c r="G542" s="111" t="s">
        <v>1509</v>
      </c>
      <c r="H542" s="112" t="s">
        <v>118</v>
      </c>
      <c r="I542" s="112" t="s">
        <v>56</v>
      </c>
      <c r="J542" s="124" t="s">
        <v>1741</v>
      </c>
      <c r="K542" s="114" t="s">
        <v>64</v>
      </c>
      <c r="L542" s="115" t="s">
        <v>121</v>
      </c>
      <c r="M542" s="116">
        <v>31253086</v>
      </c>
      <c r="N542" s="117" t="s">
        <v>121</v>
      </c>
      <c r="O542" s="116">
        <v>31253086</v>
      </c>
      <c r="P542" s="104" t="s">
        <v>121</v>
      </c>
      <c r="Q542" s="115" t="s">
        <v>94</v>
      </c>
      <c r="R542" s="118" t="s">
        <v>61</v>
      </c>
      <c r="S542" s="118" t="s">
        <v>1511</v>
      </c>
      <c r="T542" s="118" t="s">
        <v>61</v>
      </c>
      <c r="U542" s="104">
        <v>45520</v>
      </c>
      <c r="V542" s="115">
        <v>202414000058763</v>
      </c>
      <c r="W542" s="103" t="s">
        <v>63</v>
      </c>
      <c r="X542" s="103" t="s">
        <v>64</v>
      </c>
      <c r="Y542" s="104">
        <v>45522</v>
      </c>
      <c r="Z542" s="103" t="s">
        <v>1742</v>
      </c>
      <c r="AA542" s="104">
        <v>45522</v>
      </c>
      <c r="AB542" s="119">
        <v>31253086</v>
      </c>
      <c r="AC542" s="71">
        <f t="shared" si="40"/>
        <v>0</v>
      </c>
      <c r="AD542" s="103">
        <v>1106</v>
      </c>
      <c r="AE542" s="120">
        <v>45497</v>
      </c>
      <c r="AF542" s="119">
        <v>31253086</v>
      </c>
      <c r="AG542" s="73">
        <f t="shared" si="41"/>
        <v>0</v>
      </c>
      <c r="AH542" s="125"/>
      <c r="AI542" s="126"/>
      <c r="AJ542" s="21"/>
      <c r="AK542" s="17">
        <f t="shared" si="42"/>
        <v>31253086</v>
      </c>
      <c r="AL542" s="119"/>
      <c r="AM542" s="17">
        <f t="shared" si="43"/>
        <v>0</v>
      </c>
      <c r="AN542" s="17">
        <f t="shared" si="44"/>
        <v>31253086</v>
      </c>
      <c r="AO542" s="19"/>
      <c r="AP542" s="79"/>
      <c r="AQ542" s="79"/>
      <c r="AR542" s="79"/>
    </row>
    <row r="543" spans="1:44" s="96" customFormat="1" ht="15.75" customHeight="1">
      <c r="A543" s="109">
        <v>82</v>
      </c>
      <c r="B543" s="110" t="s">
        <v>1743</v>
      </c>
      <c r="C543" s="103" t="s">
        <v>1505</v>
      </c>
      <c r="D543" s="111" t="s">
        <v>1506</v>
      </c>
      <c r="E543" s="112" t="s">
        <v>1507</v>
      </c>
      <c r="F543" s="111" t="s">
        <v>1508</v>
      </c>
      <c r="G543" s="111" t="s">
        <v>1509</v>
      </c>
      <c r="H543" s="112" t="s">
        <v>643</v>
      </c>
      <c r="I543" s="112" t="s">
        <v>56</v>
      </c>
      <c r="J543" s="124" t="s">
        <v>644</v>
      </c>
      <c r="K543" s="114" t="s">
        <v>1229</v>
      </c>
      <c r="L543" s="115">
        <v>78111800</v>
      </c>
      <c r="M543" s="116">
        <v>200000000</v>
      </c>
      <c r="N543" s="117">
        <v>5</v>
      </c>
      <c r="O543" s="116">
        <v>200000000</v>
      </c>
      <c r="P543" s="104" t="s">
        <v>121</v>
      </c>
      <c r="Q543" s="115" t="s">
        <v>94</v>
      </c>
      <c r="R543" s="118" t="s">
        <v>61</v>
      </c>
      <c r="S543" s="118" t="s">
        <v>1511</v>
      </c>
      <c r="T543" s="118" t="s">
        <v>61</v>
      </c>
      <c r="U543" s="104">
        <v>45520</v>
      </c>
      <c r="V543" s="115">
        <v>202414000058763</v>
      </c>
      <c r="W543" s="103" t="s">
        <v>63</v>
      </c>
      <c r="X543" s="103" t="s">
        <v>64</v>
      </c>
      <c r="Y543" s="104">
        <v>45522</v>
      </c>
      <c r="Z543" s="103" t="s">
        <v>1744</v>
      </c>
      <c r="AA543" s="104">
        <v>45522</v>
      </c>
      <c r="AB543" s="119">
        <v>200000000</v>
      </c>
      <c r="AC543" s="71">
        <f t="shared" si="40"/>
        <v>0</v>
      </c>
      <c r="AD543" s="103">
        <v>1107</v>
      </c>
      <c r="AE543" s="120">
        <v>45497</v>
      </c>
      <c r="AF543" s="119">
        <v>200000000</v>
      </c>
      <c r="AG543" s="73">
        <f t="shared" si="41"/>
        <v>0</v>
      </c>
      <c r="AH543" s="125"/>
      <c r="AI543" s="126"/>
      <c r="AJ543" s="21"/>
      <c r="AK543" s="17">
        <f t="shared" si="42"/>
        <v>200000000</v>
      </c>
      <c r="AL543" s="119"/>
      <c r="AM543" s="17">
        <f t="shared" si="43"/>
        <v>0</v>
      </c>
      <c r="AN543" s="17">
        <f t="shared" si="44"/>
        <v>200000000</v>
      </c>
      <c r="AO543" s="19"/>
      <c r="AP543" s="79"/>
      <c r="AQ543" s="79"/>
      <c r="AR543" s="79"/>
    </row>
    <row r="544" spans="1:44" s="96" customFormat="1" ht="15.75" customHeight="1">
      <c r="A544" s="109">
        <v>83</v>
      </c>
      <c r="B544" s="110" t="s">
        <v>1745</v>
      </c>
      <c r="C544" s="103" t="s">
        <v>1505</v>
      </c>
      <c r="D544" s="111" t="s">
        <v>1506</v>
      </c>
      <c r="E544" s="112" t="s">
        <v>1507</v>
      </c>
      <c r="F544" s="111" t="s">
        <v>1508</v>
      </c>
      <c r="G544" s="111" t="s">
        <v>1509</v>
      </c>
      <c r="H544" s="112" t="s">
        <v>466</v>
      </c>
      <c r="I544" s="112" t="s">
        <v>56</v>
      </c>
      <c r="J544" s="124" t="s">
        <v>652</v>
      </c>
      <c r="K544" s="114" t="s">
        <v>653</v>
      </c>
      <c r="L544" s="124" t="s">
        <v>1746</v>
      </c>
      <c r="M544" s="116">
        <v>100000000</v>
      </c>
      <c r="N544" s="117">
        <v>5</v>
      </c>
      <c r="O544" s="116">
        <v>100000000</v>
      </c>
      <c r="P544" s="104" t="s">
        <v>121</v>
      </c>
      <c r="Q544" s="115" t="s">
        <v>94</v>
      </c>
      <c r="R544" s="118" t="s">
        <v>61</v>
      </c>
      <c r="S544" s="118" t="s">
        <v>1511</v>
      </c>
      <c r="T544" s="118" t="s">
        <v>61</v>
      </c>
      <c r="U544" s="104">
        <v>45520</v>
      </c>
      <c r="V544" s="115">
        <v>202414000058763</v>
      </c>
      <c r="W544" s="103" t="s">
        <v>63</v>
      </c>
      <c r="X544" s="103" t="s">
        <v>64</v>
      </c>
      <c r="Y544" s="104">
        <v>45522</v>
      </c>
      <c r="Z544" s="103" t="s">
        <v>1747</v>
      </c>
      <c r="AA544" s="104">
        <v>45522</v>
      </c>
      <c r="AB544" s="119">
        <v>100000000</v>
      </c>
      <c r="AC544" s="71">
        <f t="shared" si="40"/>
        <v>0</v>
      </c>
      <c r="AD544" s="103">
        <v>1109</v>
      </c>
      <c r="AE544" s="120">
        <v>45497</v>
      </c>
      <c r="AF544" s="119">
        <v>100000000</v>
      </c>
      <c r="AG544" s="73">
        <f t="shared" si="41"/>
        <v>0</v>
      </c>
      <c r="AH544" s="125"/>
      <c r="AI544" s="126"/>
      <c r="AJ544" s="21"/>
      <c r="AK544" s="17">
        <f t="shared" si="42"/>
        <v>100000000</v>
      </c>
      <c r="AL544" s="119"/>
      <c r="AM544" s="17">
        <f t="shared" si="43"/>
        <v>0</v>
      </c>
      <c r="AN544" s="17">
        <f t="shared" si="44"/>
        <v>100000000</v>
      </c>
      <c r="AO544" s="19"/>
      <c r="AP544" s="79"/>
      <c r="AQ544" s="79"/>
      <c r="AR544" s="79"/>
    </row>
    <row r="545" spans="1:44" s="96" customFormat="1" ht="15.75" customHeight="1">
      <c r="A545" s="109">
        <v>84</v>
      </c>
      <c r="B545" s="110" t="s">
        <v>1748</v>
      </c>
      <c r="C545" s="103" t="s">
        <v>1505</v>
      </c>
      <c r="D545" s="111" t="s">
        <v>1506</v>
      </c>
      <c r="E545" s="112" t="s">
        <v>1507</v>
      </c>
      <c r="F545" s="111" t="s">
        <v>1508</v>
      </c>
      <c r="G545" s="111" t="s">
        <v>1509</v>
      </c>
      <c r="H545" s="112" t="s">
        <v>1749</v>
      </c>
      <c r="I545" s="112" t="s">
        <v>56</v>
      </c>
      <c r="J545" s="124" t="s">
        <v>1750</v>
      </c>
      <c r="K545" s="114" t="s">
        <v>653</v>
      </c>
      <c r="L545" s="115">
        <v>43232100</v>
      </c>
      <c r="M545" s="116">
        <v>200000000</v>
      </c>
      <c r="N545" s="117">
        <v>5</v>
      </c>
      <c r="O545" s="116">
        <v>200000000</v>
      </c>
      <c r="P545" s="104" t="s">
        <v>121</v>
      </c>
      <c r="Q545" s="115" t="s">
        <v>94</v>
      </c>
      <c r="R545" s="118" t="s">
        <v>61</v>
      </c>
      <c r="S545" s="118" t="s">
        <v>1511</v>
      </c>
      <c r="T545" s="118" t="s">
        <v>61</v>
      </c>
      <c r="U545" s="104">
        <v>45520</v>
      </c>
      <c r="V545" s="115">
        <v>202414000058763</v>
      </c>
      <c r="W545" s="103" t="s">
        <v>63</v>
      </c>
      <c r="X545" s="103" t="s">
        <v>64</v>
      </c>
      <c r="Y545" s="104">
        <v>45522</v>
      </c>
      <c r="Z545" s="103" t="s">
        <v>1751</v>
      </c>
      <c r="AA545" s="104">
        <v>45522</v>
      </c>
      <c r="AB545" s="119">
        <v>200000000</v>
      </c>
      <c r="AC545" s="71">
        <f t="shared" si="40"/>
        <v>0</v>
      </c>
      <c r="AD545" s="103">
        <v>1116</v>
      </c>
      <c r="AE545" s="120">
        <v>45497</v>
      </c>
      <c r="AF545" s="119">
        <v>200000000</v>
      </c>
      <c r="AG545" s="73">
        <f t="shared" si="41"/>
        <v>0</v>
      </c>
      <c r="AH545" s="125"/>
      <c r="AI545" s="126"/>
      <c r="AJ545" s="21"/>
      <c r="AK545" s="17">
        <f t="shared" si="42"/>
        <v>200000000</v>
      </c>
      <c r="AL545" s="119"/>
      <c r="AM545" s="17">
        <f t="shared" si="43"/>
        <v>0</v>
      </c>
      <c r="AN545" s="17">
        <f t="shared" si="44"/>
        <v>200000000</v>
      </c>
      <c r="AO545" s="19"/>
      <c r="AP545" s="79"/>
      <c r="AQ545" s="79"/>
      <c r="AR545" s="79"/>
    </row>
    <row r="546" spans="1:44" s="78" customFormat="1" ht="15.75" customHeight="1">
      <c r="A546" s="79">
        <v>85</v>
      </c>
      <c r="B546" s="97" t="s">
        <v>1752</v>
      </c>
      <c r="C546" s="80" t="s">
        <v>1505</v>
      </c>
      <c r="D546" s="80" t="s">
        <v>1506</v>
      </c>
      <c r="E546" s="80" t="s">
        <v>1507</v>
      </c>
      <c r="F546" s="80" t="s">
        <v>1508</v>
      </c>
      <c r="G546" s="80" t="s">
        <v>1509</v>
      </c>
      <c r="H546" s="80" t="s">
        <v>737</v>
      </c>
      <c r="I546" s="80" t="s">
        <v>56</v>
      </c>
      <c r="J546" s="80" t="s">
        <v>1753</v>
      </c>
      <c r="K546" s="79" t="s">
        <v>64</v>
      </c>
      <c r="L546" s="79" t="s">
        <v>121</v>
      </c>
      <c r="M546" s="19">
        <v>526630214</v>
      </c>
      <c r="N546" s="79" t="s">
        <v>121</v>
      </c>
      <c r="O546" s="19">
        <v>433630214</v>
      </c>
      <c r="P546" s="79" t="s">
        <v>121</v>
      </c>
      <c r="Q546" s="79" t="s">
        <v>94</v>
      </c>
      <c r="R546" s="79" t="s">
        <v>61</v>
      </c>
      <c r="S546" s="79" t="s">
        <v>1511</v>
      </c>
      <c r="T546" s="98" t="s">
        <v>61</v>
      </c>
      <c r="U546" s="16">
        <v>45520</v>
      </c>
      <c r="V546" s="65">
        <v>202414000058763</v>
      </c>
      <c r="W546" s="66" t="s">
        <v>63</v>
      </c>
      <c r="X546" s="67" t="s">
        <v>64</v>
      </c>
      <c r="Y546" s="68">
        <v>45522</v>
      </c>
      <c r="Z546" s="69" t="s">
        <v>1754</v>
      </c>
      <c r="AA546" s="68">
        <v>45522</v>
      </c>
      <c r="AB546" s="70">
        <v>250000000</v>
      </c>
      <c r="AC546" s="71">
        <f>O546-AB546</f>
        <v>183630214</v>
      </c>
      <c r="AD546" s="72">
        <v>868</v>
      </c>
      <c r="AE546" s="16">
        <v>45489</v>
      </c>
      <c r="AF546" s="99">
        <v>250000000</v>
      </c>
      <c r="AG546" s="73">
        <f t="shared" si="41"/>
        <v>0</v>
      </c>
      <c r="AH546" s="103" t="s">
        <v>1755</v>
      </c>
      <c r="AI546" s="104">
        <v>45496</v>
      </c>
      <c r="AJ546" s="21">
        <v>150761734</v>
      </c>
      <c r="AK546" s="17">
        <f t="shared" si="42"/>
        <v>99238266</v>
      </c>
      <c r="AL546" s="76">
        <v>150761734</v>
      </c>
      <c r="AM546" s="17">
        <f t="shared" si="43"/>
        <v>0</v>
      </c>
      <c r="AN546" s="17">
        <f t="shared" si="44"/>
        <v>282868480</v>
      </c>
      <c r="AO546" s="19" t="s">
        <v>1756</v>
      </c>
      <c r="AP546" s="79" t="s">
        <v>1757</v>
      </c>
      <c r="AQ546" s="79"/>
      <c r="AR546" s="79"/>
    </row>
    <row r="547" spans="1:44" s="96" customFormat="1" ht="15.75" customHeight="1">
      <c r="A547" s="109">
        <v>86</v>
      </c>
      <c r="B547" s="110" t="s">
        <v>1758</v>
      </c>
      <c r="C547" s="103" t="s">
        <v>1505</v>
      </c>
      <c r="D547" s="111" t="s">
        <v>1506</v>
      </c>
      <c r="E547" s="112" t="s">
        <v>1507</v>
      </c>
      <c r="F547" s="111" t="s">
        <v>1508</v>
      </c>
      <c r="G547" s="111" t="s">
        <v>1509</v>
      </c>
      <c r="H547" s="112" t="s">
        <v>118</v>
      </c>
      <c r="I547" s="112" t="s">
        <v>119</v>
      </c>
      <c r="J547" s="124" t="s">
        <v>1759</v>
      </c>
      <c r="K547" s="114" t="s">
        <v>64</v>
      </c>
      <c r="L547" s="115" t="s">
        <v>121</v>
      </c>
      <c r="M547" s="116">
        <v>3143101542</v>
      </c>
      <c r="N547" s="117" t="s">
        <v>121</v>
      </c>
      <c r="O547" s="116">
        <v>3143101542</v>
      </c>
      <c r="P547" s="104" t="s">
        <v>121</v>
      </c>
      <c r="Q547" s="104" t="s">
        <v>121</v>
      </c>
      <c r="R547" s="118" t="s">
        <v>61</v>
      </c>
      <c r="S547" s="118" t="s">
        <v>1511</v>
      </c>
      <c r="T547" s="118" t="s">
        <v>61</v>
      </c>
      <c r="U547" s="104"/>
      <c r="V547" s="124"/>
      <c r="W547" s="103"/>
      <c r="X547" s="103"/>
      <c r="Y547" s="103"/>
      <c r="Z547" s="103"/>
      <c r="AA547" s="120"/>
      <c r="AB547" s="119">
        <v>0</v>
      </c>
      <c r="AC547" s="71">
        <f t="shared" si="40"/>
        <v>3143101542</v>
      </c>
      <c r="AD547" s="116"/>
      <c r="AE547" s="120"/>
      <c r="AF547" s="119"/>
      <c r="AG547" s="73">
        <f t="shared" si="41"/>
        <v>0</v>
      </c>
      <c r="AH547" s="125"/>
      <c r="AI547" s="126"/>
      <c r="AJ547" s="119"/>
      <c r="AK547" s="17">
        <f t="shared" si="42"/>
        <v>0</v>
      </c>
      <c r="AL547" s="119"/>
      <c r="AM547" s="17">
        <f t="shared" si="43"/>
        <v>0</v>
      </c>
      <c r="AN547" s="17">
        <f t="shared" si="44"/>
        <v>3143101542</v>
      </c>
      <c r="AO547" s="19"/>
      <c r="AP547" s="79"/>
      <c r="AQ547" s="79"/>
      <c r="AR547" s="79"/>
    </row>
    <row r="548" spans="1:44" s="96" customFormat="1" ht="15.75" customHeight="1">
      <c r="A548" s="109">
        <v>87</v>
      </c>
      <c r="B548" s="110" t="s">
        <v>1760</v>
      </c>
      <c r="C548" s="103" t="s">
        <v>1505</v>
      </c>
      <c r="D548" s="111" t="s">
        <v>1506</v>
      </c>
      <c r="E548" s="112" t="s">
        <v>1507</v>
      </c>
      <c r="F548" s="111" t="s">
        <v>1508</v>
      </c>
      <c r="G548" s="111" t="s">
        <v>1509</v>
      </c>
      <c r="H548" s="112" t="s">
        <v>67</v>
      </c>
      <c r="I548" s="112" t="s">
        <v>56</v>
      </c>
      <c r="J548" s="124" t="s">
        <v>1761</v>
      </c>
      <c r="K548" s="127" t="s">
        <v>64</v>
      </c>
      <c r="L548" s="115">
        <v>80111617</v>
      </c>
      <c r="M548" s="116">
        <v>4378082</v>
      </c>
      <c r="N548" s="123" t="s">
        <v>122</v>
      </c>
      <c r="O548" s="116">
        <v>4378081</v>
      </c>
      <c r="P548" s="104" t="s">
        <v>94</v>
      </c>
      <c r="Q548" s="115" t="s">
        <v>60</v>
      </c>
      <c r="R548" s="118" t="s">
        <v>61</v>
      </c>
      <c r="S548" s="118" t="s">
        <v>1511</v>
      </c>
      <c r="T548" s="118" t="s">
        <v>61</v>
      </c>
      <c r="U548" s="104">
        <v>45492</v>
      </c>
      <c r="V548" s="115">
        <v>202414000059743</v>
      </c>
      <c r="W548" s="103" t="s">
        <v>63</v>
      </c>
      <c r="X548" s="103" t="s">
        <v>64</v>
      </c>
      <c r="Y548" s="104"/>
      <c r="Z548" s="103"/>
      <c r="AA548" s="104"/>
      <c r="AB548" s="119">
        <v>0</v>
      </c>
      <c r="AC548" s="71">
        <f t="shared" si="40"/>
        <v>4378081</v>
      </c>
      <c r="AD548" s="128"/>
      <c r="AE548" s="120"/>
      <c r="AF548" s="119"/>
      <c r="AG548" s="73">
        <f t="shared" si="41"/>
        <v>0</v>
      </c>
      <c r="AH548" s="103"/>
      <c r="AI548" s="115"/>
      <c r="AJ548" s="119"/>
      <c r="AK548" s="17">
        <f t="shared" si="42"/>
        <v>0</v>
      </c>
      <c r="AL548" s="119"/>
      <c r="AM548" s="17">
        <f t="shared" si="43"/>
        <v>0</v>
      </c>
      <c r="AN548" s="17">
        <f t="shared" si="44"/>
        <v>4378081</v>
      </c>
      <c r="AO548" s="19"/>
      <c r="AP548" s="79"/>
      <c r="AQ548" s="79"/>
      <c r="AR548" s="79"/>
    </row>
    <row r="549" spans="1:44" s="96" customFormat="1" ht="15.75" customHeight="1">
      <c r="A549" s="129">
        <v>88</v>
      </c>
      <c r="B549" s="130" t="s">
        <v>1762</v>
      </c>
      <c r="C549" s="131" t="s">
        <v>1505</v>
      </c>
      <c r="D549" s="132" t="s">
        <v>1506</v>
      </c>
      <c r="E549" s="133" t="s">
        <v>1507</v>
      </c>
      <c r="F549" s="132" t="s">
        <v>1508</v>
      </c>
      <c r="G549" s="132" t="s">
        <v>1509</v>
      </c>
      <c r="H549" s="133" t="s">
        <v>737</v>
      </c>
      <c r="I549" s="133" t="s">
        <v>56</v>
      </c>
      <c r="J549" s="134" t="s">
        <v>1753</v>
      </c>
      <c r="K549" s="135" t="s">
        <v>64</v>
      </c>
      <c r="L549" s="136" t="s">
        <v>121</v>
      </c>
      <c r="M549" s="137">
        <v>93000000</v>
      </c>
      <c r="N549" s="138" t="s">
        <v>121</v>
      </c>
      <c r="O549" s="137">
        <v>93000000</v>
      </c>
      <c r="P549" s="139" t="s">
        <v>121</v>
      </c>
      <c r="Q549" s="136" t="s">
        <v>60</v>
      </c>
      <c r="R549" s="140" t="s">
        <v>61</v>
      </c>
      <c r="S549" s="140" t="s">
        <v>1511</v>
      </c>
      <c r="T549" s="140" t="s">
        <v>61</v>
      </c>
      <c r="U549" s="139">
        <v>45504</v>
      </c>
      <c r="V549" s="136">
        <v>202414000064023</v>
      </c>
      <c r="W549" s="131" t="s">
        <v>63</v>
      </c>
      <c r="X549" s="131" t="s">
        <v>64</v>
      </c>
      <c r="Y549" s="139">
        <v>45504</v>
      </c>
      <c r="Z549" s="131" t="s">
        <v>1763</v>
      </c>
      <c r="AA549" s="139">
        <v>45504</v>
      </c>
      <c r="AB549" s="141">
        <v>93000000</v>
      </c>
      <c r="AC549" s="71">
        <f t="shared" si="40"/>
        <v>0</v>
      </c>
      <c r="AD549" s="131"/>
      <c r="AE549" s="142"/>
      <c r="AF549" s="141"/>
      <c r="AG549" s="73">
        <f t="shared" si="41"/>
        <v>93000000</v>
      </c>
      <c r="AH549" s="143"/>
      <c r="AI549" s="144"/>
      <c r="AJ549" s="141"/>
      <c r="AK549" s="17">
        <f t="shared" si="42"/>
        <v>0</v>
      </c>
      <c r="AL549" s="141"/>
      <c r="AM549" s="17">
        <f>AJ549-AL549</f>
        <v>0</v>
      </c>
      <c r="AN549" s="17">
        <f>O549-AJ549</f>
        <v>93000000</v>
      </c>
      <c r="AO549" s="19"/>
      <c r="AP549" s="79"/>
      <c r="AQ549" s="79"/>
      <c r="AR549" s="79"/>
    </row>
  </sheetData>
  <autoFilter ref="A7:AR7"/>
  <mergeCells count="8">
    <mergeCell ref="A5:S5"/>
    <mergeCell ref="U5:AR5"/>
    <mergeCell ref="A1:B3"/>
    <mergeCell ref="C1:AP3"/>
    <mergeCell ref="AQ1:AR1"/>
    <mergeCell ref="AQ2:AR2"/>
    <mergeCell ref="AQ3:AR3"/>
    <mergeCell ref="A4:AR4"/>
  </mergeCells>
  <conditionalFormatting sqref="Z8:Z258">
    <cfRule type="duplicateValues" dxfId="15" priority="15"/>
  </conditionalFormatting>
  <conditionalFormatting sqref="Z259:Z265">
    <cfRule type="duplicateValues" dxfId="14" priority="13"/>
  </conditionalFormatting>
  <conditionalFormatting sqref="Z266:Z283">
    <cfRule type="duplicateValues" dxfId="13" priority="10"/>
  </conditionalFormatting>
  <conditionalFormatting sqref="Z285:Z373">
    <cfRule type="duplicateValues" dxfId="12" priority="11"/>
  </conditionalFormatting>
  <conditionalFormatting sqref="Z374:Z461">
    <cfRule type="duplicateValues" dxfId="11" priority="7"/>
  </conditionalFormatting>
  <conditionalFormatting sqref="AD8:AD258">
    <cfRule type="duplicateValues" dxfId="10" priority="16"/>
  </conditionalFormatting>
  <conditionalFormatting sqref="AD259:AD265">
    <cfRule type="duplicateValues" dxfId="9" priority="14"/>
  </conditionalFormatting>
  <conditionalFormatting sqref="AD266:AD283">
    <cfRule type="duplicateValues" dxfId="8" priority="9"/>
  </conditionalFormatting>
  <conditionalFormatting sqref="AD285:AD373">
    <cfRule type="duplicateValues" dxfId="7" priority="12"/>
  </conditionalFormatting>
  <conditionalFormatting sqref="AD374:AD461">
    <cfRule type="duplicateValues" dxfId="6" priority="8"/>
  </conditionalFormatting>
  <conditionalFormatting sqref="Z519">
    <cfRule type="duplicateValues" dxfId="5" priority="5"/>
  </conditionalFormatting>
  <conditionalFormatting sqref="AD519">
    <cfRule type="duplicateValues" dxfId="4" priority="6"/>
  </conditionalFormatting>
  <conditionalFormatting sqref="Z541">
    <cfRule type="duplicateValues" dxfId="3" priority="3"/>
  </conditionalFormatting>
  <conditionalFormatting sqref="AD541">
    <cfRule type="duplicateValues" dxfId="2" priority="4"/>
  </conditionalFormatting>
  <conditionalFormatting sqref="Z546">
    <cfRule type="duplicateValues" dxfId="1" priority="1"/>
  </conditionalFormatting>
  <conditionalFormatting sqref="AD546">
    <cfRule type="duplicateValues" dxfId="0" priority="2"/>
  </conditionalFormatting>
  <dataValidations count="1">
    <dataValidation allowBlank="1" showErrorMessage="1" sqref="AC541:AC549 AB540:AC540 AO462:AP545 AO547:AP549 AK8:AK549 AC8:AC539 AL462:AL549 AM8:AN549 AG8:AG549"/>
  </dataValidations>
  <pageMargins left="0.7" right="0.7" top="0.75" bottom="0.75" header="0" footer="0"/>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'C:\Users\CRodriguezm\Downloads\[POAI CONSOLIDADO 31-07-2024.xlsx]Listas'!#REF!</xm:f>
          </x14:formula1>
          <xm:sqref>W20</xm:sqref>
        </x14:dataValidation>
        <x14:dataValidation type="list" allowBlank="1" showInputMessage="1" showErrorMessage="1">
          <x14:formula1>
            <xm:f>'C:\Users\CRodriguezm\Downloads\[POAI CONSOLIDADO 31-07-2024.xlsx]Listas'!#REF!</xm:f>
          </x14:formula1>
          <xm:sqref>W8 W22:W23 W10:W19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B2" sqref="B2"/>
    </sheetView>
  </sheetViews>
  <sheetFormatPr baseColWidth="10" defaultRowHeight="14.25"/>
  <sheetData>
    <row r="1" spans="1:3">
      <c r="A1" s="40"/>
      <c r="B1" s="41"/>
      <c r="C1" s="42"/>
    </row>
    <row r="2" spans="1:3">
      <c r="A2" s="43"/>
      <c r="B2" s="44"/>
      <c r="C2" s="45"/>
    </row>
    <row r="3" spans="1:3">
      <c r="A3" s="43"/>
      <c r="B3" s="44"/>
      <c r="C3" s="45"/>
    </row>
    <row r="4" spans="1:3">
      <c r="A4" s="43"/>
      <c r="B4" s="44"/>
      <c r="C4" s="45"/>
    </row>
    <row r="5" spans="1:3">
      <c r="A5" s="43"/>
      <c r="B5" s="44"/>
      <c r="C5" s="45"/>
    </row>
    <row r="6" spans="1:3">
      <c r="A6" s="43"/>
      <c r="B6" s="44"/>
      <c r="C6" s="45"/>
    </row>
    <row r="7" spans="1:3">
      <c r="A7" s="43"/>
      <c r="B7" s="44"/>
      <c r="C7" s="45"/>
    </row>
    <row r="8" spans="1:3">
      <c r="A8" s="43"/>
      <c r="B8" s="44"/>
      <c r="C8" s="45"/>
    </row>
    <row r="9" spans="1:3">
      <c r="A9" s="43"/>
      <c r="B9" s="44"/>
      <c r="C9" s="45"/>
    </row>
    <row r="10" spans="1:3">
      <c r="A10" s="43"/>
      <c r="B10" s="44"/>
      <c r="C10" s="45"/>
    </row>
    <row r="11" spans="1:3">
      <c r="A11" s="43"/>
      <c r="B11" s="44"/>
      <c r="C11" s="45"/>
    </row>
    <row r="12" spans="1:3">
      <c r="A12" s="43"/>
      <c r="B12" s="44"/>
      <c r="C12" s="45"/>
    </row>
    <row r="13" spans="1:3">
      <c r="A13" s="43"/>
      <c r="B13" s="44"/>
      <c r="C13" s="45"/>
    </row>
    <row r="14" spans="1:3">
      <c r="A14" s="43"/>
      <c r="B14" s="44"/>
      <c r="C14" s="45"/>
    </row>
    <row r="15" spans="1:3">
      <c r="A15" s="43"/>
      <c r="B15" s="44"/>
      <c r="C15" s="45"/>
    </row>
    <row r="16" spans="1:3">
      <c r="A16" s="43"/>
      <c r="B16" s="44"/>
      <c r="C16" s="45"/>
    </row>
    <row r="17" spans="1:3">
      <c r="A17" s="43"/>
      <c r="B17" s="44"/>
      <c r="C17" s="45"/>
    </row>
    <row r="18" spans="1:3">
      <c r="A18" s="46"/>
      <c r="B18" s="47"/>
      <c r="C18"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Hoja2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Camilo Rodriguez Melo</dc:creator>
  <cp:lastModifiedBy>Cristian Camilo Rodriguez Melo</cp:lastModifiedBy>
  <dcterms:created xsi:type="dcterms:W3CDTF">2024-08-14T14:11:54Z</dcterms:created>
  <dcterms:modified xsi:type="dcterms:W3CDTF">2024-08-31T01:19:53Z</dcterms:modified>
</cp:coreProperties>
</file>