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6.160.201\control interno\2024\19.04 INF.  DE GESTIÓN\17. Programa de Transparencia y Etica Publica\Tercer Seguimiento\"/>
    </mc:Choice>
  </mc:AlternateContent>
  <bookViews>
    <workbookView xWindow="0" yWindow="0" windowWidth="28800" windowHeight="12180" firstSheet="1" activeTab="1"/>
  </bookViews>
  <sheets>
    <sheet name="Instructivo" sheetId="1" state="hidden" r:id="rId1"/>
    <sheet name="Mapa Corrupcion" sheetId="2" r:id="rId2"/>
    <sheet name="Tabla Valoración controles" sheetId="3" state="hidden" r:id="rId3"/>
    <sheet name="Impacto Ri Inhe" sheetId="4" state="hidden" r:id="rId4"/>
    <sheet name="AUTO_LA_FT" sheetId="5" state="hidden" r:id="rId5"/>
    <sheet name="CONTROLES" sheetId="6" state="hidden" r:id="rId6"/>
    <sheet name="FORMULAS" sheetId="7" state="hidden" r:id="rId7"/>
    <sheet name="Opciones Tratamiento" sheetId="8" state="hidden" r:id="rId8"/>
    <sheet name="Hoja1" sheetId="9" state="hidden" r:id="rId9"/>
  </sheets>
  <externalReferences>
    <externalReference r:id="rId10"/>
    <externalReference r:id="rId11"/>
  </externalReferences>
  <definedNames>
    <definedName name="Procedimiento">[1]BD!$A$86:$P$86</definedName>
  </definedNames>
  <calcPr calcId="162913"/>
  <extLst>
    <ext uri="GoogleSheetsCustomDataVersion2">
      <go:sheetsCustomData xmlns:go="http://customooxmlschemas.google.com/" r:id="rId15" roundtripDataChecksum="rqDi9fiOxXWu6QGeig+Xiq0IoTnztD/aHrRYuFXbCO4="/>
    </ext>
  </extLst>
</workbook>
</file>

<file path=xl/calcChain.xml><?xml version="1.0" encoding="utf-8"?>
<calcChain xmlns="http://schemas.openxmlformats.org/spreadsheetml/2006/main">
  <c r="C11" i="2" l="1"/>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BW11" i="2"/>
  <c r="BX11" i="2"/>
  <c r="BY11" i="2"/>
  <c r="BZ11" i="2"/>
  <c r="CA11" i="2"/>
  <c r="CB11" i="2"/>
  <c r="CC11" i="2"/>
  <c r="CD11" i="2"/>
  <c r="CE11" i="2"/>
  <c r="CF11" i="2"/>
  <c r="CG11" i="2"/>
  <c r="CH11" i="2"/>
  <c r="CI11" i="2"/>
  <c r="CJ11" i="2"/>
  <c r="CK11" i="2"/>
  <c r="CL11" i="2"/>
  <c r="CM11" i="2"/>
  <c r="CN11" i="2"/>
  <c r="CO11" i="2"/>
  <c r="CP11" i="2"/>
  <c r="CQ11" i="2"/>
  <c r="CR11" i="2"/>
  <c r="CS11" i="2"/>
  <c r="CT11" i="2"/>
  <c r="CU11" i="2"/>
  <c r="CV11" i="2"/>
  <c r="CW11" i="2"/>
  <c r="CX11" i="2"/>
  <c r="CY11" i="2"/>
  <c r="CZ11" i="2"/>
  <c r="DA11" i="2"/>
  <c r="DB11" i="2"/>
  <c r="DC11" i="2"/>
  <c r="DD11" i="2"/>
  <c r="DE11" i="2"/>
  <c r="B11" i="2"/>
  <c r="I12" i="2" l="1"/>
  <c r="J12" i="2" s="1"/>
  <c r="K12" i="2"/>
  <c r="I18" i="2"/>
  <c r="J18" i="2" s="1"/>
  <c r="K18" i="2"/>
  <c r="I24" i="2"/>
  <c r="J24" i="2" s="1"/>
  <c r="K24" i="2"/>
  <c r="I30" i="2"/>
  <c r="J30" i="2" s="1"/>
  <c r="K30" i="2"/>
  <c r="I36" i="2"/>
  <c r="J36" i="2" s="1"/>
  <c r="K36" i="2"/>
  <c r="I42" i="2"/>
  <c r="J42" i="2" s="1"/>
  <c r="K42" i="2"/>
  <c r="I48" i="2"/>
  <c r="J48" i="2" s="1"/>
  <c r="K48" i="2"/>
  <c r="I54" i="2"/>
  <c r="J54" i="2" s="1"/>
  <c r="K54" i="2"/>
  <c r="I60" i="2"/>
  <c r="J60" i="2" s="1"/>
  <c r="K60" i="2"/>
  <c r="I66" i="2"/>
  <c r="J66" i="2" s="1"/>
  <c r="K66" i="2"/>
  <c r="I72" i="2"/>
  <c r="J72" i="2" s="1"/>
  <c r="K72" i="2"/>
  <c r="I78" i="2"/>
  <c r="J78" i="2" s="1"/>
  <c r="K78" i="2"/>
  <c r="I84" i="2"/>
  <c r="J84" i="2" s="1"/>
  <c r="K84" i="2"/>
  <c r="I90" i="2"/>
  <c r="J90" i="2" s="1"/>
  <c r="K90" i="2"/>
  <c r="I96" i="2"/>
  <c r="J96" i="2" s="1"/>
  <c r="K96" i="2"/>
  <c r="I102" i="2"/>
  <c r="J102" i="2" s="1"/>
  <c r="K102" i="2"/>
  <c r="I108" i="2"/>
  <c r="J108" i="2" s="1"/>
  <c r="K108" i="2"/>
  <c r="I114" i="2"/>
  <c r="J114" i="2" s="1"/>
  <c r="K114" i="2"/>
  <c r="I120" i="2"/>
  <c r="J120" i="2" s="1"/>
  <c r="K120" i="2"/>
  <c r="I126" i="2"/>
  <c r="J126" i="2" s="1"/>
  <c r="K126" i="2"/>
  <c r="I132" i="2"/>
  <c r="J132" i="2" s="1"/>
  <c r="K132" i="2"/>
  <c r="I138" i="2"/>
  <c r="J138" i="2" s="1"/>
  <c r="K138" i="2"/>
  <c r="I144" i="2"/>
  <c r="J144" i="2" s="1"/>
  <c r="K144" i="2"/>
  <c r="I150" i="2"/>
  <c r="J150" i="2" s="1"/>
  <c r="K150" i="2"/>
  <c r="I156" i="2"/>
  <c r="J156" i="2" s="1"/>
  <c r="K156" i="2"/>
  <c r="I162" i="2"/>
  <c r="J162" i="2" s="1"/>
  <c r="K162" i="2"/>
  <c r="L138" i="2" l="1"/>
  <c r="M138" i="2" s="1"/>
  <c r="L102" i="2"/>
  <c r="M102" i="2" s="1"/>
  <c r="L66" i="2"/>
  <c r="M66" i="2" s="1"/>
  <c r="L30" i="2"/>
  <c r="M30" i="2" s="1"/>
  <c r="L156" i="2"/>
  <c r="L120" i="2"/>
  <c r="L84" i="2"/>
  <c r="L48" i="2"/>
  <c r="L12" i="2"/>
  <c r="M12" i="2" s="1"/>
  <c r="L144" i="2"/>
  <c r="L108" i="2"/>
  <c r="L72" i="2"/>
  <c r="L36" i="2"/>
  <c r="M36" i="2" s="1"/>
  <c r="L162" i="2"/>
  <c r="M162" i="2" s="1"/>
  <c r="L126" i="2"/>
  <c r="L90" i="2"/>
  <c r="L132" i="2"/>
  <c r="L96" i="2"/>
  <c r="L60" i="2"/>
  <c r="L24" i="2"/>
  <c r="L54" i="2"/>
  <c r="M54" i="2" s="1"/>
  <c r="L18" i="2"/>
  <c r="M18" i="2" s="1"/>
  <c r="L150" i="2"/>
  <c r="M150" i="2" s="1"/>
  <c r="L114" i="2"/>
  <c r="M114" i="2" s="1"/>
  <c r="L78" i="2"/>
  <c r="L42" i="2"/>
  <c r="M42" i="2" s="1"/>
  <c r="I97" i="7"/>
  <c r="I96" i="7"/>
  <c r="I95" i="7"/>
  <c r="I94" i="7"/>
  <c r="I93" i="7"/>
  <c r="I92" i="7"/>
  <c r="I91" i="7"/>
  <c r="I90" i="7"/>
  <c r="I89" i="7"/>
  <c r="I88" i="7"/>
  <c r="I87" i="7"/>
  <c r="I86" i="7"/>
  <c r="I85" i="7"/>
  <c r="I84" i="7"/>
  <c r="I83" i="7"/>
  <c r="I82" i="7"/>
  <c r="I81" i="7"/>
  <c r="I80" i="7"/>
  <c r="I79" i="7"/>
  <c r="I78" i="7"/>
  <c r="K42" i="7"/>
  <c r="K41" i="7"/>
  <c r="K40" i="7"/>
  <c r="K39" i="7"/>
  <c r="K38" i="7"/>
  <c r="K37" i="7"/>
  <c r="P36" i="7"/>
  <c r="K36" i="7"/>
  <c r="P35" i="7"/>
  <c r="K35" i="7"/>
  <c r="P34" i="7"/>
  <c r="K34" i="7"/>
  <c r="P33" i="7"/>
  <c r="K33" i="7"/>
  <c r="P32" i="7"/>
  <c r="K32" i="7"/>
  <c r="P31" i="7"/>
  <c r="K31" i="7"/>
  <c r="P30" i="7"/>
  <c r="K30" i="7"/>
  <c r="P29" i="7"/>
  <c r="K29" i="7"/>
  <c r="P28" i="7"/>
  <c r="K28" i="7"/>
  <c r="P27" i="7"/>
  <c r="K27" i="7"/>
  <c r="P26" i="7"/>
  <c r="K26" i="7"/>
  <c r="P25" i="7"/>
  <c r="K25" i="7"/>
  <c r="P24" i="7"/>
  <c r="K24" i="7"/>
  <c r="P23" i="7"/>
  <c r="K23" i="7"/>
  <c r="P22" i="7"/>
  <c r="K22" i="7"/>
  <c r="P21" i="7"/>
  <c r="K21" i="7"/>
  <c r="P20" i="7"/>
  <c r="K20" i="7"/>
  <c r="P19" i="7"/>
  <c r="K19" i="7"/>
  <c r="P18" i="7"/>
  <c r="K18" i="7"/>
  <c r="P17" i="7"/>
  <c r="D67" i="6"/>
  <c r="D42" i="5"/>
  <c r="C42" i="5"/>
  <c r="Q41" i="5"/>
  <c r="T41" i="5" s="1"/>
  <c r="M41" i="5"/>
  <c r="P41" i="5" s="1"/>
  <c r="S41" i="5" s="1"/>
  <c r="D41" i="5"/>
  <c r="C41" i="5"/>
  <c r="P40" i="5"/>
  <c r="S40" i="5" s="1"/>
  <c r="O40" i="5"/>
  <c r="R40" i="5" s="1"/>
  <c r="M40" i="5"/>
  <c r="N40" i="5" s="1"/>
  <c r="D40" i="5"/>
  <c r="C40" i="5"/>
  <c r="M39" i="5"/>
  <c r="D39" i="5"/>
  <c r="C39" i="5"/>
  <c r="N38" i="5"/>
  <c r="M38" i="5"/>
  <c r="Q38" i="5" s="1"/>
  <c r="T38" i="5" s="1"/>
  <c r="D38" i="5"/>
  <c r="C38" i="5"/>
  <c r="M37" i="5"/>
  <c r="Q37" i="5" s="1"/>
  <c r="T37" i="5" s="1"/>
  <c r="D37" i="5"/>
  <c r="C37" i="5"/>
  <c r="T36" i="5"/>
  <c r="S36" i="5"/>
  <c r="Q36" i="5"/>
  <c r="P36" i="5"/>
  <c r="O36" i="5"/>
  <c r="R36" i="5" s="1"/>
  <c r="N36" i="5"/>
  <c r="M36" i="5"/>
  <c r="D36" i="5"/>
  <c r="C36" i="5"/>
  <c r="Q35" i="5"/>
  <c r="T35" i="5" s="1"/>
  <c r="M35" i="5"/>
  <c r="P35" i="5" s="1"/>
  <c r="S35" i="5" s="1"/>
  <c r="D35" i="5"/>
  <c r="C35" i="5"/>
  <c r="P34" i="5"/>
  <c r="S34" i="5" s="1"/>
  <c r="O34" i="5"/>
  <c r="R34" i="5" s="1"/>
  <c r="M34" i="5"/>
  <c r="N34" i="5" s="1"/>
  <c r="D34" i="5"/>
  <c r="C34" i="5"/>
  <c r="M33" i="5"/>
  <c r="D33" i="5"/>
  <c r="C33" i="5"/>
  <c r="O32" i="5"/>
  <c r="R32" i="5" s="1"/>
  <c r="N32" i="5"/>
  <c r="M32" i="5"/>
  <c r="Q32" i="5" s="1"/>
  <c r="T32" i="5" s="1"/>
  <c r="D32" i="5"/>
  <c r="C32" i="5"/>
  <c r="M31" i="5"/>
  <c r="Q31" i="5" s="1"/>
  <c r="T31" i="5" s="1"/>
  <c r="D31" i="5"/>
  <c r="C31" i="5"/>
  <c r="T30" i="5"/>
  <c r="S30" i="5"/>
  <c r="Q30" i="5"/>
  <c r="P30" i="5"/>
  <c r="O30" i="5"/>
  <c r="R30" i="5" s="1"/>
  <c r="N30" i="5"/>
  <c r="M30" i="5"/>
  <c r="D30" i="5"/>
  <c r="C30" i="5"/>
  <c r="Q29" i="5"/>
  <c r="T29" i="5" s="1"/>
  <c r="M29" i="5"/>
  <c r="P29" i="5" s="1"/>
  <c r="S29" i="5" s="1"/>
  <c r="D29" i="5"/>
  <c r="C29" i="5"/>
  <c r="P28" i="5"/>
  <c r="S28" i="5" s="1"/>
  <c r="O28" i="5"/>
  <c r="R28" i="5" s="1"/>
  <c r="M28" i="5"/>
  <c r="N28" i="5" s="1"/>
  <c r="D28" i="5"/>
  <c r="C28" i="5"/>
  <c r="M27" i="5"/>
  <c r="D27" i="5"/>
  <c r="C27" i="5"/>
  <c r="O26" i="5"/>
  <c r="R26" i="5" s="1"/>
  <c r="N26" i="5"/>
  <c r="M26" i="5"/>
  <c r="Q26" i="5" s="1"/>
  <c r="T26" i="5" s="1"/>
  <c r="D26" i="5"/>
  <c r="C26" i="5"/>
  <c r="M25" i="5"/>
  <c r="Q25" i="5" s="1"/>
  <c r="T25" i="5" s="1"/>
  <c r="D25" i="5"/>
  <c r="C25" i="5"/>
  <c r="T24" i="5"/>
  <c r="S24" i="5"/>
  <c r="Q24" i="5"/>
  <c r="P24" i="5"/>
  <c r="O24" i="5"/>
  <c r="R24" i="5" s="1"/>
  <c r="M24" i="5"/>
  <c r="N24" i="5" s="1"/>
  <c r="D24" i="5"/>
  <c r="C24" i="5"/>
  <c r="Q23" i="5"/>
  <c r="T23" i="5" s="1"/>
  <c r="M23" i="5"/>
  <c r="P23" i="5" s="1"/>
  <c r="S23" i="5" s="1"/>
  <c r="D23" i="5"/>
  <c r="C23" i="5"/>
  <c r="P22" i="5"/>
  <c r="S22" i="5" s="1"/>
  <c r="O22" i="5"/>
  <c r="R22" i="5" s="1"/>
  <c r="M22" i="5"/>
  <c r="N22" i="5" s="1"/>
  <c r="D22" i="5"/>
  <c r="C22" i="5"/>
  <c r="N21" i="5"/>
  <c r="M21" i="5"/>
  <c r="D21" i="5"/>
  <c r="C21" i="5"/>
  <c r="O20" i="5"/>
  <c r="R20" i="5" s="1"/>
  <c r="N20" i="5"/>
  <c r="M20" i="5"/>
  <c r="Q20" i="5" s="1"/>
  <c r="T20" i="5" s="1"/>
  <c r="D20" i="5"/>
  <c r="C20" i="5"/>
  <c r="M19" i="5"/>
  <c r="Q19" i="5" s="1"/>
  <c r="T19" i="5" s="1"/>
  <c r="D19" i="5"/>
  <c r="C19" i="5"/>
  <c r="T18" i="5"/>
  <c r="S18" i="5"/>
  <c r="Q18" i="5"/>
  <c r="P18" i="5"/>
  <c r="O18" i="5"/>
  <c r="R18" i="5" s="1"/>
  <c r="N18" i="5"/>
  <c r="M18" i="5"/>
  <c r="D18" i="5"/>
  <c r="C18" i="5"/>
  <c r="Q17" i="5"/>
  <c r="T17" i="5" s="1"/>
  <c r="N17" i="5"/>
  <c r="M17" i="5"/>
  <c r="P17" i="5" s="1"/>
  <c r="S17" i="5" s="1"/>
  <c r="D17" i="5"/>
  <c r="C17" i="5"/>
  <c r="P16" i="5"/>
  <c r="S16" i="5" s="1"/>
  <c r="O16" i="5"/>
  <c r="R16" i="5" s="1"/>
  <c r="M16" i="5"/>
  <c r="N16" i="5" s="1"/>
  <c r="D16" i="5"/>
  <c r="C16" i="5"/>
  <c r="M15" i="5"/>
  <c r="D15" i="5"/>
  <c r="C15" i="5"/>
  <c r="O14" i="5"/>
  <c r="R14" i="5" s="1"/>
  <c r="N14" i="5"/>
  <c r="M14" i="5"/>
  <c r="Q14" i="5" s="1"/>
  <c r="T14" i="5" s="1"/>
  <c r="D14" i="5"/>
  <c r="C14" i="5"/>
  <c r="M13" i="5"/>
  <c r="Q13" i="5" s="1"/>
  <c r="T13" i="5" s="1"/>
  <c r="D13" i="5"/>
  <c r="C13" i="5"/>
  <c r="T12" i="5"/>
  <c r="S12" i="5"/>
  <c r="Q12" i="5"/>
  <c r="P12" i="5"/>
  <c r="O12" i="5"/>
  <c r="R12" i="5" s="1"/>
  <c r="M12" i="5"/>
  <c r="N12" i="5" s="1"/>
  <c r="D12" i="5"/>
  <c r="C12" i="5"/>
  <c r="Q11" i="5"/>
  <c r="T11" i="5" s="1"/>
  <c r="N11" i="5"/>
  <c r="M11" i="5"/>
  <c r="P11" i="5" s="1"/>
  <c r="S11" i="5" s="1"/>
  <c r="D11" i="5"/>
  <c r="C11" i="5"/>
  <c r="P10" i="5"/>
  <c r="S10" i="5" s="1"/>
  <c r="O10" i="5"/>
  <c r="R10" i="5" s="1"/>
  <c r="M10" i="5"/>
  <c r="N10" i="5" s="1"/>
  <c r="D10" i="5"/>
  <c r="C10" i="5"/>
  <c r="N9" i="5"/>
  <c r="M9" i="5"/>
  <c r="D9" i="5"/>
  <c r="C9" i="5"/>
  <c r="O8" i="5"/>
  <c r="R8" i="5" s="1"/>
  <c r="N8" i="5"/>
  <c r="M8" i="5"/>
  <c r="Q8" i="5" s="1"/>
  <c r="T8" i="5" s="1"/>
  <c r="D8" i="5"/>
  <c r="C8" i="5"/>
  <c r="M7" i="5"/>
  <c r="Q7" i="5" s="1"/>
  <c r="T7" i="5" s="1"/>
  <c r="D7" i="5"/>
  <c r="C7" i="5"/>
  <c r="T6" i="5"/>
  <c r="S6" i="5"/>
  <c r="Q6" i="5"/>
  <c r="P6" i="5"/>
  <c r="O6" i="5"/>
  <c r="R6" i="5" s="1"/>
  <c r="M6" i="5"/>
  <c r="N6" i="5" s="1"/>
  <c r="D6" i="5"/>
  <c r="C6" i="5"/>
  <c r="D42" i="4"/>
  <c r="C42" i="4"/>
  <c r="AE41" i="4"/>
  <c r="AD41" i="4"/>
  <c r="AA41" i="4"/>
  <c r="X41" i="4"/>
  <c r="AB41" i="4" s="1"/>
  <c r="D41" i="4"/>
  <c r="C41" i="4"/>
  <c r="AB40" i="4"/>
  <c r="AE40" i="4" s="1"/>
  <c r="Y40" i="4"/>
  <c r="X40" i="4"/>
  <c r="AA40" i="4" s="1"/>
  <c r="AD40" i="4" s="1"/>
  <c r="D40" i="4"/>
  <c r="C40" i="4"/>
  <c r="AA39" i="4"/>
  <c r="AD39" i="4" s="1"/>
  <c r="Z39" i="4"/>
  <c r="AC39" i="4" s="1"/>
  <c r="X39" i="4"/>
  <c r="Y39" i="4" s="1"/>
  <c r="D39" i="4"/>
  <c r="C39" i="4"/>
  <c r="X38" i="4"/>
  <c r="D38" i="4"/>
  <c r="C38" i="4"/>
  <c r="Z37" i="4"/>
  <c r="AC37" i="4" s="1"/>
  <c r="Y37" i="4"/>
  <c r="X37" i="4"/>
  <c r="AB37" i="4" s="1"/>
  <c r="AE37" i="4" s="1"/>
  <c r="D37" i="4"/>
  <c r="C37" i="4"/>
  <c r="X36" i="4"/>
  <c r="AB36" i="4" s="1"/>
  <c r="AE36" i="4" s="1"/>
  <c r="D36" i="4"/>
  <c r="C36" i="4"/>
  <c r="AD35" i="4"/>
  <c r="AA35" i="4"/>
  <c r="X35" i="4"/>
  <c r="AB35" i="4" s="1"/>
  <c r="AE35" i="4" s="1"/>
  <c r="D35" i="4"/>
  <c r="C35" i="4"/>
  <c r="AB34" i="4"/>
  <c r="AE34" i="4" s="1"/>
  <c r="Y34" i="4"/>
  <c r="X34" i="4"/>
  <c r="AA34" i="4" s="1"/>
  <c r="AD34" i="4" s="1"/>
  <c r="D34" i="4"/>
  <c r="C34" i="4"/>
  <c r="AA33" i="4"/>
  <c r="AD33" i="4" s="1"/>
  <c r="Z33" i="4"/>
  <c r="AC33" i="4" s="1"/>
  <c r="X33" i="4"/>
  <c r="Y33" i="4" s="1"/>
  <c r="D33" i="4"/>
  <c r="C33" i="4"/>
  <c r="X32" i="4"/>
  <c r="D32" i="4"/>
  <c r="C32" i="4"/>
  <c r="Z31" i="4"/>
  <c r="AC31" i="4" s="1"/>
  <c r="X31" i="4"/>
  <c r="AB31" i="4" s="1"/>
  <c r="AE31" i="4" s="1"/>
  <c r="D31" i="4"/>
  <c r="C31" i="4"/>
  <c r="X30" i="4"/>
  <c r="AB30" i="4" s="1"/>
  <c r="AE30" i="4" s="1"/>
  <c r="D30" i="4"/>
  <c r="C30" i="4"/>
  <c r="AE29" i="4"/>
  <c r="AD29" i="4"/>
  <c r="AA29" i="4"/>
  <c r="X29" i="4"/>
  <c r="AB29" i="4" s="1"/>
  <c r="D29" i="4"/>
  <c r="C29" i="4"/>
  <c r="AB28" i="4"/>
  <c r="AE28" i="4" s="1"/>
  <c r="Y28" i="4"/>
  <c r="X28" i="4"/>
  <c r="AA28" i="4" s="1"/>
  <c r="AD28" i="4" s="1"/>
  <c r="D28" i="4"/>
  <c r="C28" i="4"/>
  <c r="AA27" i="4"/>
  <c r="AD27" i="4" s="1"/>
  <c r="Z27" i="4"/>
  <c r="AC27" i="4" s="1"/>
  <c r="X27" i="4"/>
  <c r="Y27" i="4" s="1"/>
  <c r="D27" i="4"/>
  <c r="C27" i="4"/>
  <c r="Y26" i="4"/>
  <c r="X26" i="4"/>
  <c r="D26" i="4"/>
  <c r="C26" i="4"/>
  <c r="Z25" i="4"/>
  <c r="AC25" i="4" s="1"/>
  <c r="Y25" i="4"/>
  <c r="X25" i="4"/>
  <c r="AB25" i="4" s="1"/>
  <c r="AE25" i="4" s="1"/>
  <c r="D25" i="4"/>
  <c r="C25" i="4"/>
  <c r="X24" i="4"/>
  <c r="AB24" i="4" s="1"/>
  <c r="AE24" i="4" s="1"/>
  <c r="D24" i="4"/>
  <c r="C24" i="4"/>
  <c r="AE23" i="4"/>
  <c r="AD23" i="4"/>
  <c r="AA23" i="4"/>
  <c r="X23" i="4"/>
  <c r="AB23" i="4" s="1"/>
  <c r="D23" i="4"/>
  <c r="C23" i="4"/>
  <c r="AB22" i="4"/>
  <c r="AE22" i="4" s="1"/>
  <c r="Y22" i="4"/>
  <c r="X22" i="4"/>
  <c r="AA22" i="4" s="1"/>
  <c r="AD22" i="4" s="1"/>
  <c r="D22" i="4"/>
  <c r="C22" i="4"/>
  <c r="AA21" i="4"/>
  <c r="AD21" i="4" s="1"/>
  <c r="Z21" i="4"/>
  <c r="AC21" i="4" s="1"/>
  <c r="X21" i="4"/>
  <c r="Y21" i="4" s="1"/>
  <c r="D21" i="4"/>
  <c r="C21" i="4"/>
  <c r="X20" i="4"/>
  <c r="D20" i="4"/>
  <c r="C20" i="4"/>
  <c r="Y19" i="4"/>
  <c r="X19" i="4"/>
  <c r="AB19" i="4" s="1"/>
  <c r="AE19" i="4" s="1"/>
  <c r="D19" i="4"/>
  <c r="C19" i="4"/>
  <c r="X18" i="4"/>
  <c r="AB18" i="4" s="1"/>
  <c r="AE18" i="4" s="1"/>
  <c r="D18" i="4"/>
  <c r="C18" i="4"/>
  <c r="AE17" i="4"/>
  <c r="AD17" i="4"/>
  <c r="AA17" i="4"/>
  <c r="Y17" i="4"/>
  <c r="X17" i="4"/>
  <c r="AB17" i="4" s="1"/>
  <c r="D17" i="4"/>
  <c r="C17" i="4"/>
  <c r="AB16" i="4"/>
  <c r="AE16" i="4" s="1"/>
  <c r="Y16" i="4"/>
  <c r="X16" i="4"/>
  <c r="AA16" i="4" s="1"/>
  <c r="AD16" i="4" s="1"/>
  <c r="D16" i="4"/>
  <c r="C16" i="4"/>
  <c r="AA15" i="4"/>
  <c r="AD15" i="4" s="1"/>
  <c r="Z15" i="4"/>
  <c r="AC15" i="4" s="1"/>
  <c r="X15" i="4"/>
  <c r="Y15" i="4" s="1"/>
  <c r="D15" i="4"/>
  <c r="C15" i="4"/>
  <c r="Y14" i="4"/>
  <c r="X14" i="4"/>
  <c r="D14" i="4"/>
  <c r="C14" i="4"/>
  <c r="Y13" i="4"/>
  <c r="X13" i="4"/>
  <c r="AB13" i="4" s="1"/>
  <c r="AE13" i="4" s="1"/>
  <c r="D13" i="4"/>
  <c r="C13" i="4"/>
  <c r="X12" i="4"/>
  <c r="AB12" i="4" s="1"/>
  <c r="AE12" i="4" s="1"/>
  <c r="D12" i="4"/>
  <c r="C12" i="4"/>
  <c r="AE11" i="4"/>
  <c r="AD11" i="4"/>
  <c r="AA11" i="4"/>
  <c r="Y11" i="4"/>
  <c r="X11" i="4"/>
  <c r="AB11" i="4" s="1"/>
  <c r="D11" i="4"/>
  <c r="C11" i="4"/>
  <c r="AB10" i="4"/>
  <c r="AE10" i="4" s="1"/>
  <c r="Y10" i="4"/>
  <c r="X10" i="4"/>
  <c r="AA10" i="4" s="1"/>
  <c r="AD10" i="4" s="1"/>
  <c r="D10" i="4"/>
  <c r="C10" i="4"/>
  <c r="AA9" i="4"/>
  <c r="AD9" i="4" s="1"/>
  <c r="Z9" i="4"/>
  <c r="AC9" i="4" s="1"/>
  <c r="Y9" i="4"/>
  <c r="X9" i="4"/>
  <c r="AB9" i="4" s="1"/>
  <c r="AE9" i="4" s="1"/>
  <c r="D9" i="4"/>
  <c r="C9" i="4"/>
  <c r="X8" i="4"/>
  <c r="Y8" i="4" s="1"/>
  <c r="D8" i="4"/>
  <c r="C8" i="4"/>
  <c r="Y7" i="4"/>
  <c r="X7" i="4"/>
  <c r="AB7" i="4" s="1"/>
  <c r="AE7" i="4" s="1"/>
  <c r="D7" i="4"/>
  <c r="C7" i="4"/>
  <c r="X6" i="4"/>
  <c r="AB6" i="4" s="1"/>
  <c r="AE6" i="4" s="1"/>
  <c r="D6" i="4"/>
  <c r="C6" i="4"/>
  <c r="AP167" i="2"/>
  <c r="AP166" i="2"/>
  <c r="AP165" i="2"/>
  <c r="AP164" i="2"/>
  <c r="AN163" i="2"/>
  <c r="AL163" i="2"/>
  <c r="AJ163" i="2"/>
  <c r="AH163" i="2"/>
  <c r="AF163" i="2"/>
  <c r="AD163" i="2"/>
  <c r="AB163" i="2"/>
  <c r="Y163" i="2"/>
  <c r="W163" i="2"/>
  <c r="U163" i="2"/>
  <c r="S163" i="2"/>
  <c r="Q163" i="2"/>
  <c r="AR162" i="2"/>
  <c r="AN162" i="2"/>
  <c r="AL162" i="2"/>
  <c r="AJ162" i="2"/>
  <c r="AH162" i="2"/>
  <c r="AF162" i="2"/>
  <c r="AD162" i="2"/>
  <c r="AB162" i="2"/>
  <c r="Y162" i="2"/>
  <c r="W162" i="2"/>
  <c r="U162" i="2"/>
  <c r="S162" i="2"/>
  <c r="Q162" i="2"/>
  <c r="D162" i="2"/>
  <c r="C162" i="2"/>
  <c r="AP161" i="2"/>
  <c r="AP160" i="2"/>
  <c r="AP159" i="2"/>
  <c r="AP158" i="2"/>
  <c r="AN157" i="2"/>
  <c r="AL157" i="2"/>
  <c r="AJ157" i="2"/>
  <c r="AH157" i="2"/>
  <c r="AF157" i="2"/>
  <c r="AD157" i="2"/>
  <c r="AB157" i="2"/>
  <c r="Y157" i="2"/>
  <c r="W157" i="2"/>
  <c r="U157" i="2"/>
  <c r="S157" i="2"/>
  <c r="Q157" i="2"/>
  <c r="AR156" i="2"/>
  <c r="AN156" i="2"/>
  <c r="AL156" i="2"/>
  <c r="AJ156" i="2"/>
  <c r="AH156" i="2"/>
  <c r="AF156" i="2"/>
  <c r="AD156" i="2"/>
  <c r="AB156" i="2"/>
  <c r="Y156" i="2"/>
  <c r="W156" i="2"/>
  <c r="U156" i="2"/>
  <c r="S156" i="2"/>
  <c r="Q156" i="2"/>
  <c r="AS156" i="2"/>
  <c r="D156" i="2"/>
  <c r="C156" i="2"/>
  <c r="AP155" i="2"/>
  <c r="Q155" i="2"/>
  <c r="AP154" i="2"/>
  <c r="Q154" i="2"/>
  <c r="AP153" i="2"/>
  <c r="Q153" i="2"/>
  <c r="AP152" i="2"/>
  <c r="Q152" i="2"/>
  <c r="AP151" i="2"/>
  <c r="Q151" i="2"/>
  <c r="AR150" i="2"/>
  <c r="AN150" i="2"/>
  <c r="AL150" i="2"/>
  <c r="AJ150" i="2"/>
  <c r="AH150" i="2"/>
  <c r="AF150" i="2"/>
  <c r="AD150" i="2"/>
  <c r="AB150" i="2"/>
  <c r="Y150" i="2"/>
  <c r="W150" i="2"/>
  <c r="U150" i="2"/>
  <c r="S150" i="2"/>
  <c r="Q150" i="2"/>
  <c r="AS150" i="2"/>
  <c r="D150" i="2"/>
  <c r="C150" i="2"/>
  <c r="AN149" i="2"/>
  <c r="AL149" i="2"/>
  <c r="AJ149" i="2"/>
  <c r="AH149" i="2"/>
  <c r="AF149" i="2"/>
  <c r="AD149" i="2"/>
  <c r="AB149" i="2"/>
  <c r="Y149" i="2"/>
  <c r="W149" i="2"/>
  <c r="U149" i="2"/>
  <c r="S149" i="2"/>
  <c r="Q149" i="2"/>
  <c r="AN148" i="2"/>
  <c r="AL148" i="2"/>
  <c r="AJ148" i="2"/>
  <c r="AH148" i="2"/>
  <c r="AF148" i="2"/>
  <c r="AD148" i="2"/>
  <c r="AB148" i="2"/>
  <c r="Y148" i="2"/>
  <c r="W148" i="2"/>
  <c r="U148" i="2"/>
  <c r="S148" i="2"/>
  <c r="Q148" i="2"/>
  <c r="AN147" i="2"/>
  <c r="AL147" i="2"/>
  <c r="AJ147" i="2"/>
  <c r="AH147" i="2"/>
  <c r="AF147" i="2"/>
  <c r="AD147" i="2"/>
  <c r="AB147" i="2"/>
  <c r="Y147" i="2"/>
  <c r="W147" i="2"/>
  <c r="U147" i="2"/>
  <c r="S147" i="2"/>
  <c r="Q147" i="2"/>
  <c r="AN146" i="2"/>
  <c r="AL146" i="2"/>
  <c r="AJ146" i="2"/>
  <c r="AH146" i="2"/>
  <c r="AF146" i="2"/>
  <c r="AD146" i="2"/>
  <c r="AB146" i="2"/>
  <c r="Y146" i="2"/>
  <c r="W146" i="2"/>
  <c r="U146" i="2"/>
  <c r="S146" i="2"/>
  <c r="Q146" i="2"/>
  <c r="AN145" i="2"/>
  <c r="AL145" i="2"/>
  <c r="AJ145" i="2"/>
  <c r="AH145" i="2"/>
  <c r="AF145" i="2"/>
  <c r="AD145" i="2"/>
  <c r="AB145" i="2"/>
  <c r="Y145" i="2"/>
  <c r="W145" i="2"/>
  <c r="U145" i="2"/>
  <c r="S145" i="2"/>
  <c r="Q145" i="2"/>
  <c r="AR144" i="2"/>
  <c r="AN144" i="2"/>
  <c r="AL144" i="2"/>
  <c r="AJ144" i="2"/>
  <c r="AH144" i="2"/>
  <c r="AF144" i="2"/>
  <c r="AD144" i="2"/>
  <c r="AB144" i="2"/>
  <c r="Y144" i="2"/>
  <c r="W144" i="2"/>
  <c r="U144" i="2"/>
  <c r="S144" i="2"/>
  <c r="Q144" i="2"/>
  <c r="AS144" i="2"/>
  <c r="D144" i="2"/>
  <c r="C144" i="2"/>
  <c r="AN143" i="2"/>
  <c r="AL143" i="2"/>
  <c r="AJ143" i="2"/>
  <c r="AH143" i="2"/>
  <c r="AF143" i="2"/>
  <c r="AD143" i="2"/>
  <c r="AB143" i="2"/>
  <c r="Y143" i="2"/>
  <c r="W143" i="2"/>
  <c r="U143" i="2"/>
  <c r="S143" i="2"/>
  <c r="Q143" i="2"/>
  <c r="AN142" i="2"/>
  <c r="AL142" i="2"/>
  <c r="AJ142" i="2"/>
  <c r="AH142" i="2"/>
  <c r="AF142" i="2"/>
  <c r="AD142" i="2"/>
  <c r="AB142" i="2"/>
  <c r="Y142" i="2"/>
  <c r="W142" i="2"/>
  <c r="U142" i="2"/>
  <c r="S142" i="2"/>
  <c r="Q142" i="2"/>
  <c r="AN141" i="2"/>
  <c r="AL141" i="2"/>
  <c r="AJ141" i="2"/>
  <c r="AH141" i="2"/>
  <c r="AF141" i="2"/>
  <c r="AD141" i="2"/>
  <c r="AB141" i="2"/>
  <c r="Y141" i="2"/>
  <c r="W141" i="2"/>
  <c r="U141" i="2"/>
  <c r="S141" i="2"/>
  <c r="Q141" i="2"/>
  <c r="AN140" i="2"/>
  <c r="AL140" i="2"/>
  <c r="AJ140" i="2"/>
  <c r="AH140" i="2"/>
  <c r="AF140" i="2"/>
  <c r="AD140" i="2"/>
  <c r="AB140" i="2"/>
  <c r="Y140" i="2"/>
  <c r="W140" i="2"/>
  <c r="U140" i="2"/>
  <c r="S140" i="2"/>
  <c r="Q140" i="2"/>
  <c r="AN139" i="2"/>
  <c r="AL139" i="2"/>
  <c r="AJ139" i="2"/>
  <c r="AH139" i="2"/>
  <c r="AF139" i="2"/>
  <c r="AD139" i="2"/>
  <c r="AB139" i="2"/>
  <c r="Y139" i="2"/>
  <c r="W139" i="2"/>
  <c r="U139" i="2"/>
  <c r="S139" i="2"/>
  <c r="Q139" i="2"/>
  <c r="AS138" i="2"/>
  <c r="AR138" i="2"/>
  <c r="AN138" i="2"/>
  <c r="AL138" i="2"/>
  <c r="AJ138" i="2"/>
  <c r="AH138" i="2"/>
  <c r="AF138" i="2"/>
  <c r="AD138" i="2"/>
  <c r="AB138" i="2"/>
  <c r="Y138" i="2"/>
  <c r="W138" i="2"/>
  <c r="U138" i="2"/>
  <c r="S138" i="2"/>
  <c r="Q138" i="2"/>
  <c r="D138" i="2"/>
  <c r="C138" i="2"/>
  <c r="AN137" i="2"/>
  <c r="AL137" i="2"/>
  <c r="AJ137" i="2"/>
  <c r="AH137" i="2"/>
  <c r="AF137" i="2"/>
  <c r="AD137" i="2"/>
  <c r="AB137" i="2"/>
  <c r="Y137" i="2"/>
  <c r="W137" i="2"/>
  <c r="U137" i="2"/>
  <c r="S137" i="2"/>
  <c r="Q137" i="2"/>
  <c r="AN136" i="2"/>
  <c r="AL136" i="2"/>
  <c r="AJ136" i="2"/>
  <c r="AH136" i="2"/>
  <c r="AF136" i="2"/>
  <c r="AD136" i="2"/>
  <c r="AB136" i="2"/>
  <c r="Y136" i="2"/>
  <c r="W136" i="2"/>
  <c r="U136" i="2"/>
  <c r="S136" i="2"/>
  <c r="Q136" i="2"/>
  <c r="AN135" i="2"/>
  <c r="AL135" i="2"/>
  <c r="AJ135" i="2"/>
  <c r="AH135" i="2"/>
  <c r="AF135" i="2"/>
  <c r="AD135" i="2"/>
  <c r="AB135" i="2"/>
  <c r="Y135" i="2"/>
  <c r="W135" i="2"/>
  <c r="U135" i="2"/>
  <c r="S135" i="2"/>
  <c r="Q135" i="2"/>
  <c r="AN134" i="2"/>
  <c r="AL134" i="2"/>
  <c r="AJ134" i="2"/>
  <c r="AH134" i="2"/>
  <c r="AF134" i="2"/>
  <c r="AD134" i="2"/>
  <c r="AB134" i="2"/>
  <c r="Y134" i="2"/>
  <c r="W134" i="2"/>
  <c r="U134" i="2"/>
  <c r="S134" i="2"/>
  <c r="Q134" i="2"/>
  <c r="AN133" i="2"/>
  <c r="AL133" i="2"/>
  <c r="AJ133" i="2"/>
  <c r="AH133" i="2"/>
  <c r="AF133" i="2"/>
  <c r="AD133" i="2"/>
  <c r="AB133" i="2"/>
  <c r="Y133" i="2"/>
  <c r="W133" i="2"/>
  <c r="U133" i="2"/>
  <c r="S133" i="2"/>
  <c r="Q133" i="2"/>
  <c r="AR132" i="2"/>
  <c r="AN132" i="2"/>
  <c r="AL132" i="2"/>
  <c r="AJ132" i="2"/>
  <c r="AH132" i="2"/>
  <c r="AF132" i="2"/>
  <c r="AD132" i="2"/>
  <c r="AB132" i="2"/>
  <c r="Y132" i="2"/>
  <c r="W132" i="2"/>
  <c r="U132" i="2"/>
  <c r="S132" i="2"/>
  <c r="Q132" i="2"/>
  <c r="D132" i="2"/>
  <c r="C132" i="2"/>
  <c r="AN131" i="2"/>
  <c r="AL131" i="2"/>
  <c r="AJ131" i="2"/>
  <c r="AH131" i="2"/>
  <c r="AF131" i="2"/>
  <c r="AD131" i="2"/>
  <c r="AB131" i="2"/>
  <c r="Y131" i="2"/>
  <c r="W131" i="2"/>
  <c r="U131" i="2"/>
  <c r="S131" i="2"/>
  <c r="Q131" i="2"/>
  <c r="AN130" i="2"/>
  <c r="AL130" i="2"/>
  <c r="AJ130" i="2"/>
  <c r="AH130" i="2"/>
  <c r="AF130" i="2"/>
  <c r="AD130" i="2"/>
  <c r="AB130" i="2"/>
  <c r="Y130" i="2"/>
  <c r="W130" i="2"/>
  <c r="U130" i="2"/>
  <c r="S130" i="2"/>
  <c r="Q130" i="2"/>
  <c r="AN129" i="2"/>
  <c r="AL129" i="2"/>
  <c r="AJ129" i="2"/>
  <c r="AH129" i="2"/>
  <c r="AF129" i="2"/>
  <c r="AD129" i="2"/>
  <c r="AB129" i="2"/>
  <c r="Y129" i="2"/>
  <c r="W129" i="2"/>
  <c r="U129" i="2"/>
  <c r="S129" i="2"/>
  <c r="Q129" i="2"/>
  <c r="AN128" i="2"/>
  <c r="AL128" i="2"/>
  <c r="AJ128" i="2"/>
  <c r="AH128" i="2"/>
  <c r="AF128" i="2"/>
  <c r="AD128" i="2"/>
  <c r="AB128" i="2"/>
  <c r="Y128" i="2"/>
  <c r="W128" i="2"/>
  <c r="U128" i="2"/>
  <c r="S128" i="2"/>
  <c r="Q128" i="2"/>
  <c r="AN127" i="2"/>
  <c r="AL127" i="2"/>
  <c r="AJ127" i="2"/>
  <c r="AH127" i="2"/>
  <c r="AF127" i="2"/>
  <c r="AD127" i="2"/>
  <c r="AB127" i="2"/>
  <c r="Y127" i="2"/>
  <c r="W127" i="2"/>
  <c r="U127" i="2"/>
  <c r="S127" i="2"/>
  <c r="Q127" i="2"/>
  <c r="AN126" i="2"/>
  <c r="AL126" i="2"/>
  <c r="AJ126" i="2"/>
  <c r="AH126" i="2"/>
  <c r="AF126" i="2"/>
  <c r="AD126" i="2"/>
  <c r="AB126" i="2"/>
  <c r="Y126" i="2"/>
  <c r="W126" i="2"/>
  <c r="U126" i="2"/>
  <c r="S126" i="2"/>
  <c r="Q126" i="2"/>
  <c r="AS126" i="2"/>
  <c r="AT126" i="2" s="1"/>
  <c r="AU126" i="2" s="1"/>
  <c r="D126" i="2"/>
  <c r="C126" i="2"/>
  <c r="AN125" i="2"/>
  <c r="AL125" i="2"/>
  <c r="AJ125" i="2"/>
  <c r="AH125" i="2"/>
  <c r="AF125" i="2"/>
  <c r="AD125" i="2"/>
  <c r="AB125" i="2"/>
  <c r="Y125" i="2"/>
  <c r="W125" i="2"/>
  <c r="U125" i="2"/>
  <c r="S125" i="2"/>
  <c r="Q125" i="2"/>
  <c r="AN124" i="2"/>
  <c r="AL124" i="2"/>
  <c r="AJ124" i="2"/>
  <c r="AH124" i="2"/>
  <c r="AF124" i="2"/>
  <c r="AD124" i="2"/>
  <c r="AB124" i="2"/>
  <c r="Y124" i="2"/>
  <c r="W124" i="2"/>
  <c r="U124" i="2"/>
  <c r="S124" i="2"/>
  <c r="Q124" i="2"/>
  <c r="AN123" i="2"/>
  <c r="AL123" i="2"/>
  <c r="AJ123" i="2"/>
  <c r="AH123" i="2"/>
  <c r="AF123" i="2"/>
  <c r="AD123" i="2"/>
  <c r="AB123" i="2"/>
  <c r="Y123" i="2"/>
  <c r="W123" i="2"/>
  <c r="U123" i="2"/>
  <c r="S123" i="2"/>
  <c r="Q123" i="2"/>
  <c r="AN122" i="2"/>
  <c r="AL122" i="2"/>
  <c r="AJ122" i="2"/>
  <c r="AH122" i="2"/>
  <c r="AF122" i="2"/>
  <c r="AD122" i="2"/>
  <c r="AB122" i="2"/>
  <c r="Y122" i="2"/>
  <c r="W122" i="2"/>
  <c r="U122" i="2"/>
  <c r="S122" i="2"/>
  <c r="Q122" i="2"/>
  <c r="AP121" i="2"/>
  <c r="AN120" i="2"/>
  <c r="AL120" i="2"/>
  <c r="AJ120" i="2"/>
  <c r="AH120" i="2"/>
  <c r="AF120" i="2"/>
  <c r="AD120" i="2"/>
  <c r="AB120" i="2"/>
  <c r="Y120" i="2"/>
  <c r="W120" i="2"/>
  <c r="U120" i="2"/>
  <c r="S120" i="2"/>
  <c r="Q120" i="2"/>
  <c r="AS120" i="2"/>
  <c r="AT120" i="2" s="1"/>
  <c r="D120" i="2"/>
  <c r="C120" i="2"/>
  <c r="AN119" i="2"/>
  <c r="AL119" i="2"/>
  <c r="AJ119" i="2"/>
  <c r="AH119" i="2"/>
  <c r="AF119" i="2"/>
  <c r="AD119" i="2"/>
  <c r="AB119" i="2"/>
  <c r="Y119" i="2"/>
  <c r="W119" i="2"/>
  <c r="U119" i="2"/>
  <c r="S119" i="2"/>
  <c r="Q119" i="2"/>
  <c r="AN118" i="2"/>
  <c r="AL118" i="2"/>
  <c r="AJ118" i="2"/>
  <c r="AH118" i="2"/>
  <c r="AF118" i="2"/>
  <c r="AD118" i="2"/>
  <c r="AB118" i="2"/>
  <c r="Y118" i="2"/>
  <c r="W118" i="2"/>
  <c r="U118" i="2"/>
  <c r="S118" i="2"/>
  <c r="Q118" i="2"/>
  <c r="AN117" i="2"/>
  <c r="AL117" i="2"/>
  <c r="AJ117" i="2"/>
  <c r="AH117" i="2"/>
  <c r="AF117" i="2"/>
  <c r="AD117" i="2"/>
  <c r="AB117" i="2"/>
  <c r="Y117" i="2"/>
  <c r="W117" i="2"/>
  <c r="U117" i="2"/>
  <c r="S117" i="2"/>
  <c r="Q117" i="2"/>
  <c r="AN116" i="2"/>
  <c r="AL116" i="2"/>
  <c r="AJ116" i="2"/>
  <c r="AH116" i="2"/>
  <c r="AF116" i="2"/>
  <c r="AD116" i="2"/>
  <c r="AB116" i="2"/>
  <c r="Y116" i="2"/>
  <c r="W116" i="2"/>
  <c r="U116" i="2"/>
  <c r="S116" i="2"/>
  <c r="Q116" i="2"/>
  <c r="AN115" i="2"/>
  <c r="AL115" i="2"/>
  <c r="AJ115" i="2"/>
  <c r="AH115" i="2"/>
  <c r="AF115" i="2"/>
  <c r="AD115" i="2"/>
  <c r="AB115" i="2"/>
  <c r="Y115" i="2"/>
  <c r="W115" i="2"/>
  <c r="U115" i="2"/>
  <c r="S115" i="2"/>
  <c r="Q115" i="2"/>
  <c r="AS114" i="2"/>
  <c r="AR114" i="2"/>
  <c r="AN114" i="2"/>
  <c r="AL114" i="2"/>
  <c r="AJ114" i="2"/>
  <c r="AH114" i="2"/>
  <c r="AF114" i="2"/>
  <c r="AD114" i="2"/>
  <c r="AB114" i="2"/>
  <c r="Y114" i="2"/>
  <c r="W114" i="2"/>
  <c r="U114" i="2"/>
  <c r="S114" i="2"/>
  <c r="Q114" i="2"/>
  <c r="D114" i="2"/>
  <c r="C114" i="2"/>
  <c r="AN113" i="2"/>
  <c r="AL113" i="2"/>
  <c r="AJ113" i="2"/>
  <c r="AH113" i="2"/>
  <c r="AF113" i="2"/>
  <c r="AD113" i="2"/>
  <c r="AB113" i="2"/>
  <c r="Y113" i="2"/>
  <c r="W113" i="2"/>
  <c r="U113" i="2"/>
  <c r="S113" i="2"/>
  <c r="Q113" i="2"/>
  <c r="AN112" i="2"/>
  <c r="AL112" i="2"/>
  <c r="AJ112" i="2"/>
  <c r="AH112" i="2"/>
  <c r="AF112" i="2"/>
  <c r="AD112" i="2"/>
  <c r="AB112" i="2"/>
  <c r="Y112" i="2"/>
  <c r="W112" i="2"/>
  <c r="U112" i="2"/>
  <c r="S112" i="2"/>
  <c r="Q112" i="2"/>
  <c r="AN111" i="2"/>
  <c r="AL111" i="2"/>
  <c r="AJ111" i="2"/>
  <c r="AH111" i="2"/>
  <c r="AF111" i="2"/>
  <c r="AD111" i="2"/>
  <c r="AB111" i="2"/>
  <c r="Y111" i="2"/>
  <c r="W111" i="2"/>
  <c r="U111" i="2"/>
  <c r="S111" i="2"/>
  <c r="Q111" i="2"/>
  <c r="AN110" i="2"/>
  <c r="AL110" i="2"/>
  <c r="AJ110" i="2"/>
  <c r="AH110" i="2"/>
  <c r="AF110" i="2"/>
  <c r="AD110" i="2"/>
  <c r="AB110" i="2"/>
  <c r="Y110" i="2"/>
  <c r="W110" i="2"/>
  <c r="U110" i="2"/>
  <c r="S110" i="2"/>
  <c r="Q110" i="2"/>
  <c r="AP109" i="2"/>
  <c r="AR108" i="2"/>
  <c r="AN108" i="2"/>
  <c r="AL108" i="2"/>
  <c r="AJ108" i="2"/>
  <c r="AH108" i="2"/>
  <c r="AF108" i="2"/>
  <c r="AD108" i="2"/>
  <c r="AB108" i="2"/>
  <c r="Y108" i="2"/>
  <c r="W108" i="2"/>
  <c r="U108" i="2"/>
  <c r="S108" i="2"/>
  <c r="Q108" i="2"/>
  <c r="D108" i="2"/>
  <c r="C108" i="2"/>
  <c r="AN107" i="2"/>
  <c r="AL107" i="2"/>
  <c r="AJ107" i="2"/>
  <c r="AH107" i="2"/>
  <c r="AF107" i="2"/>
  <c r="AD107" i="2"/>
  <c r="AB107" i="2"/>
  <c r="Y107" i="2"/>
  <c r="W107" i="2"/>
  <c r="U107" i="2"/>
  <c r="S107" i="2"/>
  <c r="Q107" i="2"/>
  <c r="AN106" i="2"/>
  <c r="AL106" i="2"/>
  <c r="AJ106" i="2"/>
  <c r="AH106" i="2"/>
  <c r="AF106" i="2"/>
  <c r="AD106" i="2"/>
  <c r="AB106" i="2"/>
  <c r="Y106" i="2"/>
  <c r="W106" i="2"/>
  <c r="U106" i="2"/>
  <c r="S106" i="2"/>
  <c r="Q106" i="2"/>
  <c r="AN105" i="2"/>
  <c r="AL105" i="2"/>
  <c r="AJ105" i="2"/>
  <c r="AH105" i="2"/>
  <c r="AF105" i="2"/>
  <c r="AD105" i="2"/>
  <c r="AB105" i="2"/>
  <c r="Y105" i="2"/>
  <c r="W105" i="2"/>
  <c r="U105" i="2"/>
  <c r="S105" i="2"/>
  <c r="Q105" i="2"/>
  <c r="AN104" i="2"/>
  <c r="AL104" i="2"/>
  <c r="AJ104" i="2"/>
  <c r="AH104" i="2"/>
  <c r="AF104" i="2"/>
  <c r="AD104" i="2"/>
  <c r="AB104" i="2"/>
  <c r="Y104" i="2"/>
  <c r="W104" i="2"/>
  <c r="U104" i="2"/>
  <c r="S104" i="2"/>
  <c r="Q104" i="2"/>
  <c r="AN103" i="2"/>
  <c r="AL103" i="2"/>
  <c r="AJ103" i="2"/>
  <c r="AH103" i="2"/>
  <c r="AF103" i="2"/>
  <c r="AD103" i="2"/>
  <c r="AB103" i="2"/>
  <c r="Y103" i="2"/>
  <c r="W103" i="2"/>
  <c r="U103" i="2"/>
  <c r="S103" i="2"/>
  <c r="Q103" i="2"/>
  <c r="AR102" i="2"/>
  <c r="AN102" i="2"/>
  <c r="AL102" i="2"/>
  <c r="AJ102" i="2"/>
  <c r="AH102" i="2"/>
  <c r="AF102" i="2"/>
  <c r="AD102" i="2"/>
  <c r="AB102" i="2"/>
  <c r="Y102" i="2"/>
  <c r="W102" i="2"/>
  <c r="U102" i="2"/>
  <c r="S102" i="2"/>
  <c r="Q102" i="2"/>
  <c r="AS102" i="2"/>
  <c r="D102" i="2"/>
  <c r="C102" i="2"/>
  <c r="AN101" i="2"/>
  <c r="AL101" i="2"/>
  <c r="AJ101" i="2"/>
  <c r="AH101" i="2"/>
  <c r="AF101" i="2"/>
  <c r="AD101" i="2"/>
  <c r="AB101" i="2"/>
  <c r="Y101" i="2"/>
  <c r="W101" i="2"/>
  <c r="U101" i="2"/>
  <c r="S101" i="2"/>
  <c r="Q101" i="2"/>
  <c r="AN100" i="2"/>
  <c r="AL100" i="2"/>
  <c r="AJ100" i="2"/>
  <c r="AH100" i="2"/>
  <c r="AF100" i="2"/>
  <c r="AD100" i="2"/>
  <c r="AB100" i="2"/>
  <c r="Y100" i="2"/>
  <c r="W100" i="2"/>
  <c r="U100" i="2"/>
  <c r="S100" i="2"/>
  <c r="Q100" i="2"/>
  <c r="AN99" i="2"/>
  <c r="AL99" i="2"/>
  <c r="AJ99" i="2"/>
  <c r="AH99" i="2"/>
  <c r="AF99" i="2"/>
  <c r="AD99" i="2"/>
  <c r="AB99" i="2"/>
  <c r="Y99" i="2"/>
  <c r="W99" i="2"/>
  <c r="U99" i="2"/>
  <c r="S99" i="2"/>
  <c r="Q99" i="2"/>
  <c r="AN98" i="2"/>
  <c r="AL98" i="2"/>
  <c r="AJ98" i="2"/>
  <c r="AH98" i="2"/>
  <c r="AF98" i="2"/>
  <c r="AD98" i="2"/>
  <c r="AB98" i="2"/>
  <c r="Y98" i="2"/>
  <c r="W98" i="2"/>
  <c r="U98" i="2"/>
  <c r="S98" i="2"/>
  <c r="Q98" i="2"/>
  <c r="AN97" i="2"/>
  <c r="AL97" i="2"/>
  <c r="AJ97" i="2"/>
  <c r="AH97" i="2"/>
  <c r="AF97" i="2"/>
  <c r="AD97" i="2"/>
  <c r="AB97" i="2"/>
  <c r="Y97" i="2"/>
  <c r="W97" i="2"/>
  <c r="U97" i="2"/>
  <c r="S97" i="2"/>
  <c r="Q97" i="2"/>
  <c r="AS96" i="2"/>
  <c r="AR96" i="2"/>
  <c r="AN96" i="2"/>
  <c r="AL96" i="2"/>
  <c r="AJ96" i="2"/>
  <c r="AH96" i="2"/>
  <c r="AF96" i="2"/>
  <c r="AD96" i="2"/>
  <c r="AB96" i="2"/>
  <c r="Y96" i="2"/>
  <c r="W96" i="2"/>
  <c r="U96" i="2"/>
  <c r="S96" i="2"/>
  <c r="Q96" i="2"/>
  <c r="D96" i="2"/>
  <c r="C96" i="2"/>
  <c r="AN95" i="2"/>
  <c r="AL95" i="2"/>
  <c r="AJ95" i="2"/>
  <c r="AH95" i="2"/>
  <c r="AF95" i="2"/>
  <c r="AD95" i="2"/>
  <c r="AB95" i="2"/>
  <c r="Y95" i="2"/>
  <c r="W95" i="2"/>
  <c r="U95" i="2"/>
  <c r="S95" i="2"/>
  <c r="Q95" i="2"/>
  <c r="AN94" i="2"/>
  <c r="AL94" i="2"/>
  <c r="AJ94" i="2"/>
  <c r="AH94" i="2"/>
  <c r="AF94" i="2"/>
  <c r="AD94" i="2"/>
  <c r="AB94" i="2"/>
  <c r="Y94" i="2"/>
  <c r="W94" i="2"/>
  <c r="U94" i="2"/>
  <c r="S94" i="2"/>
  <c r="Q94" i="2"/>
  <c r="AN93" i="2"/>
  <c r="AL93" i="2"/>
  <c r="AJ93" i="2"/>
  <c r="AH93" i="2"/>
  <c r="AF93" i="2"/>
  <c r="AD93" i="2"/>
  <c r="AB93" i="2"/>
  <c r="Y93" i="2"/>
  <c r="W93" i="2"/>
  <c r="U93" i="2"/>
  <c r="S93" i="2"/>
  <c r="Q93" i="2"/>
  <c r="AN92" i="2"/>
  <c r="AL92" i="2"/>
  <c r="AJ92" i="2"/>
  <c r="AH92" i="2"/>
  <c r="AF92" i="2"/>
  <c r="AD92" i="2"/>
  <c r="AB92" i="2"/>
  <c r="Y92" i="2"/>
  <c r="W92" i="2"/>
  <c r="U92" i="2"/>
  <c r="S92" i="2"/>
  <c r="Q92" i="2"/>
  <c r="AN91" i="2"/>
  <c r="AL91" i="2"/>
  <c r="AJ91" i="2"/>
  <c r="AH91" i="2"/>
  <c r="AF91" i="2"/>
  <c r="AD91" i="2"/>
  <c r="AB91" i="2"/>
  <c r="Y91" i="2"/>
  <c r="W91" i="2"/>
  <c r="U91" i="2"/>
  <c r="S91" i="2"/>
  <c r="Q91" i="2"/>
  <c r="AS90" i="2"/>
  <c r="AR90" i="2"/>
  <c r="AN90" i="2"/>
  <c r="AL90" i="2"/>
  <c r="AJ90" i="2"/>
  <c r="AH90" i="2"/>
  <c r="AF90" i="2"/>
  <c r="AD90" i="2"/>
  <c r="AB90" i="2"/>
  <c r="Y90" i="2"/>
  <c r="W90" i="2"/>
  <c r="U90" i="2"/>
  <c r="S90" i="2"/>
  <c r="Q90" i="2"/>
  <c r="D90" i="2"/>
  <c r="C90" i="2"/>
  <c r="AN89" i="2"/>
  <c r="AL89" i="2"/>
  <c r="AJ89" i="2"/>
  <c r="AH89" i="2"/>
  <c r="AF89" i="2"/>
  <c r="AD89" i="2"/>
  <c r="AB89" i="2"/>
  <c r="Y89" i="2"/>
  <c r="W89" i="2"/>
  <c r="U89" i="2"/>
  <c r="S89" i="2"/>
  <c r="Q89" i="2"/>
  <c r="AN88" i="2"/>
  <c r="AL88" i="2"/>
  <c r="AJ88" i="2"/>
  <c r="AH88" i="2"/>
  <c r="AF88" i="2"/>
  <c r="AD88" i="2"/>
  <c r="AB88" i="2"/>
  <c r="Y88" i="2"/>
  <c r="W88" i="2"/>
  <c r="U88" i="2"/>
  <c r="S88" i="2"/>
  <c r="Q88" i="2"/>
  <c r="AN87" i="2"/>
  <c r="AL87" i="2"/>
  <c r="AJ87" i="2"/>
  <c r="AH87" i="2"/>
  <c r="AF87" i="2"/>
  <c r="AD87" i="2"/>
  <c r="AB87" i="2"/>
  <c r="Y87" i="2"/>
  <c r="W87" i="2"/>
  <c r="U87" i="2"/>
  <c r="S87" i="2"/>
  <c r="Q87" i="2"/>
  <c r="AN86" i="2"/>
  <c r="AL86" i="2"/>
  <c r="AJ86" i="2"/>
  <c r="AH86" i="2"/>
  <c r="AF86" i="2"/>
  <c r="AD86" i="2"/>
  <c r="AB86" i="2"/>
  <c r="Y86" i="2"/>
  <c r="W86" i="2"/>
  <c r="U86" i="2"/>
  <c r="S86" i="2"/>
  <c r="Q86" i="2"/>
  <c r="AN85" i="2"/>
  <c r="AL85" i="2"/>
  <c r="AJ85" i="2"/>
  <c r="AH85" i="2"/>
  <c r="AF85" i="2"/>
  <c r="AD85" i="2"/>
  <c r="AB85" i="2"/>
  <c r="Y85" i="2"/>
  <c r="W85" i="2"/>
  <c r="U85" i="2"/>
  <c r="S85" i="2"/>
  <c r="Q85" i="2"/>
  <c r="AR84" i="2"/>
  <c r="AN84" i="2"/>
  <c r="AL84" i="2"/>
  <c r="AJ84" i="2"/>
  <c r="AH84" i="2"/>
  <c r="AF84" i="2"/>
  <c r="AD84" i="2"/>
  <c r="AB84" i="2"/>
  <c r="Y84" i="2"/>
  <c r="W84" i="2"/>
  <c r="U84" i="2"/>
  <c r="S84" i="2"/>
  <c r="Q84" i="2"/>
  <c r="AS84" i="2"/>
  <c r="D84" i="2"/>
  <c r="C84" i="2"/>
  <c r="AN83" i="2"/>
  <c r="AL83" i="2"/>
  <c r="AJ83" i="2"/>
  <c r="AH83" i="2"/>
  <c r="AF83" i="2"/>
  <c r="AD83" i="2"/>
  <c r="AB83" i="2"/>
  <c r="Y83" i="2"/>
  <c r="W83" i="2"/>
  <c r="U83" i="2"/>
  <c r="S83" i="2"/>
  <c r="Q83" i="2"/>
  <c r="AN82" i="2"/>
  <c r="AL82" i="2"/>
  <c r="AJ82" i="2"/>
  <c r="AH82" i="2"/>
  <c r="AF82" i="2"/>
  <c r="AD82" i="2"/>
  <c r="AB82" i="2"/>
  <c r="Y82" i="2"/>
  <c r="W82" i="2"/>
  <c r="U82" i="2"/>
  <c r="S82" i="2"/>
  <c r="Q82" i="2"/>
  <c r="AN81" i="2"/>
  <c r="AL81" i="2"/>
  <c r="AJ81" i="2"/>
  <c r="AH81" i="2"/>
  <c r="AF81" i="2"/>
  <c r="AD81" i="2"/>
  <c r="AB81" i="2"/>
  <c r="Y81" i="2"/>
  <c r="W81" i="2"/>
  <c r="U81" i="2"/>
  <c r="S81" i="2"/>
  <c r="Q81" i="2"/>
  <c r="AN80" i="2"/>
  <c r="AL80" i="2"/>
  <c r="AJ80" i="2"/>
  <c r="AH80" i="2"/>
  <c r="AF80" i="2"/>
  <c r="AD80" i="2"/>
  <c r="AB80" i="2"/>
  <c r="Y80" i="2"/>
  <c r="W80" i="2"/>
  <c r="U80" i="2"/>
  <c r="S80" i="2"/>
  <c r="Q80" i="2"/>
  <c r="AN79" i="2"/>
  <c r="AL79" i="2"/>
  <c r="AJ79" i="2"/>
  <c r="AH79" i="2"/>
  <c r="AF79" i="2"/>
  <c r="AD79" i="2"/>
  <c r="AB79" i="2"/>
  <c r="Y79" i="2"/>
  <c r="W79" i="2"/>
  <c r="U79" i="2"/>
  <c r="S79" i="2"/>
  <c r="Q79" i="2"/>
  <c r="AS78" i="2"/>
  <c r="AR78" i="2"/>
  <c r="AN78" i="2"/>
  <c r="AL78" i="2"/>
  <c r="AJ78" i="2"/>
  <c r="AH78" i="2"/>
  <c r="AF78" i="2"/>
  <c r="AD78" i="2"/>
  <c r="AB78" i="2"/>
  <c r="Y78" i="2"/>
  <c r="W78" i="2"/>
  <c r="U78" i="2"/>
  <c r="S78" i="2"/>
  <c r="Q78" i="2"/>
  <c r="D78" i="2"/>
  <c r="C78" i="2"/>
  <c r="AN77" i="2"/>
  <c r="AL77" i="2"/>
  <c r="AJ77" i="2"/>
  <c r="AH77" i="2"/>
  <c r="AF77" i="2"/>
  <c r="AD77" i="2"/>
  <c r="AB77" i="2"/>
  <c r="Y77" i="2"/>
  <c r="W77" i="2"/>
  <c r="U77" i="2"/>
  <c r="S77" i="2"/>
  <c r="Q77" i="2"/>
  <c r="AN76" i="2"/>
  <c r="AL76" i="2"/>
  <c r="AJ76" i="2"/>
  <c r="AH76" i="2"/>
  <c r="AF76" i="2"/>
  <c r="AD76" i="2"/>
  <c r="AB76" i="2"/>
  <c r="Y76" i="2"/>
  <c r="W76" i="2"/>
  <c r="U76" i="2"/>
  <c r="S76" i="2"/>
  <c r="Q76" i="2"/>
  <c r="AN75" i="2"/>
  <c r="AL75" i="2"/>
  <c r="AJ75" i="2"/>
  <c r="AH75" i="2"/>
  <c r="AF75" i="2"/>
  <c r="AD75" i="2"/>
  <c r="AB75" i="2"/>
  <c r="Y75" i="2"/>
  <c r="W75" i="2"/>
  <c r="U75" i="2"/>
  <c r="S75" i="2"/>
  <c r="Q75" i="2"/>
  <c r="AN74" i="2"/>
  <c r="AL74" i="2"/>
  <c r="AJ74" i="2"/>
  <c r="AH74" i="2"/>
  <c r="AF74" i="2"/>
  <c r="AD74" i="2"/>
  <c r="AB74" i="2"/>
  <c r="Y74" i="2"/>
  <c r="W74" i="2"/>
  <c r="U74" i="2"/>
  <c r="S74" i="2"/>
  <c r="Q74" i="2"/>
  <c r="AN73" i="2"/>
  <c r="AL73" i="2"/>
  <c r="AJ73" i="2"/>
  <c r="AH73" i="2"/>
  <c r="AF73" i="2"/>
  <c r="AD73" i="2"/>
  <c r="AB73" i="2"/>
  <c r="Y73" i="2"/>
  <c r="W73" i="2"/>
  <c r="U73" i="2"/>
  <c r="S73" i="2"/>
  <c r="Q73" i="2"/>
  <c r="AR72" i="2"/>
  <c r="AN72" i="2"/>
  <c r="AL72" i="2"/>
  <c r="AJ72" i="2"/>
  <c r="AH72" i="2"/>
  <c r="AF72" i="2"/>
  <c r="AD72" i="2"/>
  <c r="AB72" i="2"/>
  <c r="Y72" i="2"/>
  <c r="W72" i="2"/>
  <c r="U72" i="2"/>
  <c r="S72" i="2"/>
  <c r="Q72" i="2"/>
  <c r="D72" i="2"/>
  <c r="C72" i="2"/>
  <c r="AN71" i="2"/>
  <c r="AL71" i="2"/>
  <c r="AJ71" i="2"/>
  <c r="AH71" i="2"/>
  <c r="AF71" i="2"/>
  <c r="AD71" i="2"/>
  <c r="AB71" i="2"/>
  <c r="Y71" i="2"/>
  <c r="W71" i="2"/>
  <c r="U71" i="2"/>
  <c r="S71" i="2"/>
  <c r="Q71" i="2"/>
  <c r="AN70" i="2"/>
  <c r="AL70" i="2"/>
  <c r="AJ70" i="2"/>
  <c r="AH70" i="2"/>
  <c r="AF70" i="2"/>
  <c r="AD70" i="2"/>
  <c r="AB70" i="2"/>
  <c r="Y70" i="2"/>
  <c r="W70" i="2"/>
  <c r="U70" i="2"/>
  <c r="S70" i="2"/>
  <c r="Q70" i="2"/>
  <c r="AN69" i="2"/>
  <c r="AL69" i="2"/>
  <c r="AJ69" i="2"/>
  <c r="AH69" i="2"/>
  <c r="AF69" i="2"/>
  <c r="AD69" i="2"/>
  <c r="AB69" i="2"/>
  <c r="Y69" i="2"/>
  <c r="W69" i="2"/>
  <c r="U69" i="2"/>
  <c r="S69" i="2"/>
  <c r="Q69" i="2"/>
  <c r="AN68" i="2"/>
  <c r="AL68" i="2"/>
  <c r="AJ68" i="2"/>
  <c r="AH68" i="2"/>
  <c r="AF68" i="2"/>
  <c r="AD68" i="2"/>
  <c r="AB68" i="2"/>
  <c r="Y68" i="2"/>
  <c r="W68" i="2"/>
  <c r="U68" i="2"/>
  <c r="S68" i="2"/>
  <c r="Q68" i="2"/>
  <c r="AN67" i="2"/>
  <c r="AL67" i="2"/>
  <c r="AJ67" i="2"/>
  <c r="AH67" i="2"/>
  <c r="AF67" i="2"/>
  <c r="AD67" i="2"/>
  <c r="AB67" i="2"/>
  <c r="Y67" i="2"/>
  <c r="W67" i="2"/>
  <c r="U67" i="2"/>
  <c r="S67" i="2"/>
  <c r="Q67" i="2"/>
  <c r="AS66" i="2"/>
  <c r="AR66" i="2"/>
  <c r="AN66" i="2"/>
  <c r="AL66" i="2"/>
  <c r="AJ66" i="2"/>
  <c r="AH66" i="2"/>
  <c r="AF66" i="2"/>
  <c r="AD66" i="2"/>
  <c r="AB66" i="2"/>
  <c r="Y66" i="2"/>
  <c r="W66" i="2"/>
  <c r="U66" i="2"/>
  <c r="S66" i="2"/>
  <c r="Q66" i="2"/>
  <c r="D66" i="2"/>
  <c r="C66" i="2"/>
  <c r="AN65" i="2"/>
  <c r="AL65" i="2"/>
  <c r="AJ65" i="2"/>
  <c r="AH65" i="2"/>
  <c r="AF65" i="2"/>
  <c r="AD65" i="2"/>
  <c r="AB65" i="2"/>
  <c r="Y65" i="2"/>
  <c r="W65" i="2"/>
  <c r="U65" i="2"/>
  <c r="S65" i="2"/>
  <c r="Q65" i="2"/>
  <c r="AN64" i="2"/>
  <c r="AL64" i="2"/>
  <c r="AJ64" i="2"/>
  <c r="AH64" i="2"/>
  <c r="AF64" i="2"/>
  <c r="AD64" i="2"/>
  <c r="AB64" i="2"/>
  <c r="Y64" i="2"/>
  <c r="W64" i="2"/>
  <c r="U64" i="2"/>
  <c r="S64" i="2"/>
  <c r="Q64" i="2"/>
  <c r="AN63" i="2"/>
  <c r="AL63" i="2"/>
  <c r="AJ63" i="2"/>
  <c r="AH63" i="2"/>
  <c r="AF63" i="2"/>
  <c r="AD63" i="2"/>
  <c r="AB63" i="2"/>
  <c r="Y63" i="2"/>
  <c r="W63" i="2"/>
  <c r="U63" i="2"/>
  <c r="S63" i="2"/>
  <c r="Q63" i="2"/>
  <c r="AN62" i="2"/>
  <c r="AL62" i="2"/>
  <c r="AJ62" i="2"/>
  <c r="AH62" i="2"/>
  <c r="AF62" i="2"/>
  <c r="AD62" i="2"/>
  <c r="AB62" i="2"/>
  <c r="Y62" i="2"/>
  <c r="W62" i="2"/>
  <c r="U62" i="2"/>
  <c r="S62" i="2"/>
  <c r="Q62" i="2"/>
  <c r="AN61" i="2"/>
  <c r="AL61" i="2"/>
  <c r="AJ61" i="2"/>
  <c r="AH61" i="2"/>
  <c r="AF61" i="2"/>
  <c r="AD61" i="2"/>
  <c r="AB61" i="2"/>
  <c r="Y61" i="2"/>
  <c r="W61" i="2"/>
  <c r="U61" i="2"/>
  <c r="S61" i="2"/>
  <c r="Q61" i="2"/>
  <c r="AR60" i="2"/>
  <c r="AN60" i="2"/>
  <c r="AL60" i="2"/>
  <c r="AJ60" i="2"/>
  <c r="AH60" i="2"/>
  <c r="AF60" i="2"/>
  <c r="AD60" i="2"/>
  <c r="AB60" i="2"/>
  <c r="Y60" i="2"/>
  <c r="W60" i="2"/>
  <c r="U60" i="2"/>
  <c r="S60" i="2"/>
  <c r="Q60" i="2"/>
  <c r="AS60" i="2"/>
  <c r="D60" i="2"/>
  <c r="C60" i="2"/>
  <c r="AN59" i="2"/>
  <c r="AL59" i="2"/>
  <c r="AJ59" i="2"/>
  <c r="AH59" i="2"/>
  <c r="AF59" i="2"/>
  <c r="AD59" i="2"/>
  <c r="AB59" i="2"/>
  <c r="Y59" i="2"/>
  <c r="W59" i="2"/>
  <c r="U59" i="2"/>
  <c r="S59" i="2"/>
  <c r="Q59" i="2"/>
  <c r="AN58" i="2"/>
  <c r="AL58" i="2"/>
  <c r="AJ58" i="2"/>
  <c r="AH58" i="2"/>
  <c r="AF58" i="2"/>
  <c r="AD58" i="2"/>
  <c r="AB58" i="2"/>
  <c r="Y58" i="2"/>
  <c r="W58" i="2"/>
  <c r="U58" i="2"/>
  <c r="S58" i="2"/>
  <c r="Q58" i="2"/>
  <c r="AN57" i="2"/>
  <c r="AL57" i="2"/>
  <c r="AJ57" i="2"/>
  <c r="AH57" i="2"/>
  <c r="AF57" i="2"/>
  <c r="AD57" i="2"/>
  <c r="AB57" i="2"/>
  <c r="Y57" i="2"/>
  <c r="W57" i="2"/>
  <c r="U57" i="2"/>
  <c r="S57" i="2"/>
  <c r="Q57" i="2"/>
  <c r="AN56" i="2"/>
  <c r="AL56" i="2"/>
  <c r="AJ56" i="2"/>
  <c r="AH56" i="2"/>
  <c r="AF56" i="2"/>
  <c r="AD56" i="2"/>
  <c r="AB56" i="2"/>
  <c r="Y56" i="2"/>
  <c r="W56" i="2"/>
  <c r="U56" i="2"/>
  <c r="S56" i="2"/>
  <c r="Q56" i="2"/>
  <c r="AN55" i="2"/>
  <c r="AL55" i="2"/>
  <c r="AJ55" i="2"/>
  <c r="AH55" i="2"/>
  <c r="AF55" i="2"/>
  <c r="AD55" i="2"/>
  <c r="AB55" i="2"/>
  <c r="Y55" i="2"/>
  <c r="W55" i="2"/>
  <c r="U55" i="2"/>
  <c r="S55" i="2"/>
  <c r="Q55" i="2"/>
  <c r="AS54" i="2"/>
  <c r="AR54" i="2"/>
  <c r="AN54" i="2"/>
  <c r="AL54" i="2"/>
  <c r="AJ54" i="2"/>
  <c r="AH54" i="2"/>
  <c r="AF54" i="2"/>
  <c r="AD54" i="2"/>
  <c r="AB54" i="2"/>
  <c r="Y54" i="2"/>
  <c r="W54" i="2"/>
  <c r="U54" i="2"/>
  <c r="S54" i="2"/>
  <c r="Q54" i="2"/>
  <c r="D54" i="2"/>
  <c r="C54" i="2"/>
  <c r="AN53" i="2"/>
  <c r="AL53" i="2"/>
  <c r="AJ53" i="2"/>
  <c r="AH53" i="2"/>
  <c r="AF53" i="2"/>
  <c r="AD53" i="2"/>
  <c r="AB53" i="2"/>
  <c r="Y53" i="2"/>
  <c r="W53" i="2"/>
  <c r="U53" i="2"/>
  <c r="S53" i="2"/>
  <c r="Q53" i="2"/>
  <c r="AN52" i="2"/>
  <c r="AL52" i="2"/>
  <c r="AJ52" i="2"/>
  <c r="AH52" i="2"/>
  <c r="AF52" i="2"/>
  <c r="AD52" i="2"/>
  <c r="AB52" i="2"/>
  <c r="Y52" i="2"/>
  <c r="W52" i="2"/>
  <c r="U52" i="2"/>
  <c r="S52" i="2"/>
  <c r="Q52" i="2"/>
  <c r="AN51" i="2"/>
  <c r="AL51" i="2"/>
  <c r="AJ51" i="2"/>
  <c r="AH51" i="2"/>
  <c r="AF51" i="2"/>
  <c r="AD51" i="2"/>
  <c r="AB51" i="2"/>
  <c r="Y51" i="2"/>
  <c r="W51" i="2"/>
  <c r="U51" i="2"/>
  <c r="S51" i="2"/>
  <c r="Q51" i="2"/>
  <c r="AN50" i="2"/>
  <c r="AL50" i="2"/>
  <c r="AJ50" i="2"/>
  <c r="AH50" i="2"/>
  <c r="AF50" i="2"/>
  <c r="AD50" i="2"/>
  <c r="AB50" i="2"/>
  <c r="Y50" i="2"/>
  <c r="W50" i="2"/>
  <c r="U50" i="2"/>
  <c r="S50" i="2"/>
  <c r="Q50" i="2"/>
  <c r="AN49" i="2"/>
  <c r="AL49" i="2"/>
  <c r="AJ49" i="2"/>
  <c r="AH49" i="2"/>
  <c r="AF49" i="2"/>
  <c r="AD49" i="2"/>
  <c r="AB49" i="2"/>
  <c r="Y49" i="2"/>
  <c r="W49" i="2"/>
  <c r="U49" i="2"/>
  <c r="S49" i="2"/>
  <c r="Q49" i="2"/>
  <c r="AS48" i="2"/>
  <c r="AR48" i="2"/>
  <c r="AN48" i="2"/>
  <c r="AL48" i="2"/>
  <c r="AJ48" i="2"/>
  <c r="AH48" i="2"/>
  <c r="AF48" i="2"/>
  <c r="AD48" i="2"/>
  <c r="AB48" i="2"/>
  <c r="Y48" i="2"/>
  <c r="W48" i="2"/>
  <c r="U48" i="2"/>
  <c r="S48" i="2"/>
  <c r="Q48" i="2"/>
  <c r="D48" i="2"/>
  <c r="C48" i="2"/>
  <c r="AN47" i="2"/>
  <c r="AL47" i="2"/>
  <c r="AJ47" i="2"/>
  <c r="AH47" i="2"/>
  <c r="AF47" i="2"/>
  <c r="AD47" i="2"/>
  <c r="AB47" i="2"/>
  <c r="Y47" i="2"/>
  <c r="W47" i="2"/>
  <c r="U47" i="2"/>
  <c r="S47" i="2"/>
  <c r="Q47" i="2"/>
  <c r="AN46" i="2"/>
  <c r="AL46" i="2"/>
  <c r="AJ46" i="2"/>
  <c r="AH46" i="2"/>
  <c r="AF46" i="2"/>
  <c r="AD46" i="2"/>
  <c r="AB46" i="2"/>
  <c r="Y46" i="2"/>
  <c r="W46" i="2"/>
  <c r="U46" i="2"/>
  <c r="S46" i="2"/>
  <c r="Q46" i="2"/>
  <c r="AP45" i="2"/>
  <c r="W45" i="2"/>
  <c r="U45" i="2"/>
  <c r="S45" i="2"/>
  <c r="Q45" i="2"/>
  <c r="AN44" i="2"/>
  <c r="AL44" i="2"/>
  <c r="AJ44" i="2"/>
  <c r="AH44" i="2"/>
  <c r="AF44" i="2"/>
  <c r="AD44" i="2"/>
  <c r="AB44" i="2"/>
  <c r="Y44" i="2"/>
  <c r="W44" i="2"/>
  <c r="U44" i="2"/>
  <c r="S44" i="2"/>
  <c r="Q44" i="2"/>
  <c r="AN43" i="2"/>
  <c r="AL43" i="2"/>
  <c r="AJ43" i="2"/>
  <c r="AH43" i="2"/>
  <c r="AF43" i="2"/>
  <c r="AD43" i="2"/>
  <c r="AB43" i="2"/>
  <c r="Y43" i="2"/>
  <c r="W43" i="2"/>
  <c r="U43" i="2"/>
  <c r="S43" i="2"/>
  <c r="Q43" i="2"/>
  <c r="AS42" i="2"/>
  <c r="AR42" i="2"/>
  <c r="AN42" i="2"/>
  <c r="AL42" i="2"/>
  <c r="AJ42" i="2"/>
  <c r="AH42" i="2"/>
  <c r="AF42" i="2"/>
  <c r="AD42" i="2"/>
  <c r="AB42" i="2"/>
  <c r="Y42" i="2"/>
  <c r="W42" i="2"/>
  <c r="U42" i="2"/>
  <c r="S42" i="2"/>
  <c r="Q42" i="2"/>
  <c r="D42" i="2"/>
  <c r="C42" i="2"/>
  <c r="AN41" i="2"/>
  <c r="AL41" i="2"/>
  <c r="AJ41" i="2"/>
  <c r="AH41" i="2"/>
  <c r="AF41" i="2"/>
  <c r="AD41" i="2"/>
  <c r="AB41" i="2"/>
  <c r="Y41" i="2"/>
  <c r="W41" i="2"/>
  <c r="U41" i="2"/>
  <c r="S41" i="2"/>
  <c r="Q41" i="2"/>
  <c r="AN40" i="2"/>
  <c r="AL40" i="2"/>
  <c r="AJ40" i="2"/>
  <c r="AH40" i="2"/>
  <c r="AF40" i="2"/>
  <c r="AD40" i="2"/>
  <c r="AB40" i="2"/>
  <c r="Y40" i="2"/>
  <c r="W40" i="2"/>
  <c r="U40" i="2"/>
  <c r="S40" i="2"/>
  <c r="Q40" i="2"/>
  <c r="AN39" i="2"/>
  <c r="AL39" i="2"/>
  <c r="AJ39" i="2"/>
  <c r="AH39" i="2"/>
  <c r="AF39" i="2"/>
  <c r="AD39" i="2"/>
  <c r="AB39" i="2"/>
  <c r="Y39" i="2"/>
  <c r="W39" i="2"/>
  <c r="U39" i="2"/>
  <c r="S39" i="2"/>
  <c r="Q39" i="2"/>
  <c r="AN38" i="2"/>
  <c r="AL38" i="2"/>
  <c r="AJ38" i="2"/>
  <c r="AH38" i="2"/>
  <c r="AF38" i="2"/>
  <c r="AD38" i="2"/>
  <c r="AB38" i="2"/>
  <c r="Y38" i="2"/>
  <c r="W38" i="2"/>
  <c r="U38" i="2"/>
  <c r="S38" i="2"/>
  <c r="Q38" i="2"/>
  <c r="AN37" i="2"/>
  <c r="AL37" i="2"/>
  <c r="AJ37" i="2"/>
  <c r="AH37" i="2"/>
  <c r="AF37" i="2"/>
  <c r="AD37" i="2"/>
  <c r="AB37" i="2"/>
  <c r="Y37" i="2"/>
  <c r="W37" i="2"/>
  <c r="U37" i="2"/>
  <c r="S37" i="2"/>
  <c r="Q37" i="2"/>
  <c r="AS36" i="2"/>
  <c r="AR36" i="2"/>
  <c r="AN36" i="2"/>
  <c r="AL36" i="2"/>
  <c r="AJ36" i="2"/>
  <c r="AH36" i="2"/>
  <c r="AF36" i="2"/>
  <c r="AD36" i="2"/>
  <c r="AB36" i="2"/>
  <c r="Y36" i="2"/>
  <c r="W36" i="2"/>
  <c r="U36" i="2"/>
  <c r="S36" i="2"/>
  <c r="Q36" i="2"/>
  <c r="D36" i="2"/>
  <c r="C36" i="2"/>
  <c r="AN35" i="2"/>
  <c r="AL35" i="2"/>
  <c r="AJ35" i="2"/>
  <c r="AH35" i="2"/>
  <c r="AF35" i="2"/>
  <c r="AD35" i="2"/>
  <c r="AB35" i="2"/>
  <c r="Y35" i="2"/>
  <c r="W35" i="2"/>
  <c r="U35" i="2"/>
  <c r="S35" i="2"/>
  <c r="Q35" i="2"/>
  <c r="AN34" i="2"/>
  <c r="AL34" i="2"/>
  <c r="AJ34" i="2"/>
  <c r="AH34" i="2"/>
  <c r="AF34" i="2"/>
  <c r="AD34" i="2"/>
  <c r="AB34" i="2"/>
  <c r="Y34" i="2"/>
  <c r="W34" i="2"/>
  <c r="U34" i="2"/>
  <c r="S34" i="2"/>
  <c r="Q34" i="2"/>
  <c r="AN33" i="2"/>
  <c r="AL33" i="2"/>
  <c r="AJ33" i="2"/>
  <c r="AH33" i="2"/>
  <c r="AF33" i="2"/>
  <c r="AD33" i="2"/>
  <c r="AB33" i="2"/>
  <c r="Y33" i="2"/>
  <c r="W33" i="2"/>
  <c r="U33" i="2"/>
  <c r="S33" i="2"/>
  <c r="Q33" i="2"/>
  <c r="AN32" i="2"/>
  <c r="AL32" i="2"/>
  <c r="AJ32" i="2"/>
  <c r="AH32" i="2"/>
  <c r="AF32" i="2"/>
  <c r="AD32" i="2"/>
  <c r="AB32" i="2"/>
  <c r="Y32" i="2"/>
  <c r="W32" i="2"/>
  <c r="U32" i="2"/>
  <c r="S32" i="2"/>
  <c r="Q32" i="2"/>
  <c r="AN31" i="2"/>
  <c r="AL31" i="2"/>
  <c r="AJ31" i="2"/>
  <c r="AH31" i="2"/>
  <c r="AF31" i="2"/>
  <c r="AD31" i="2"/>
  <c r="AB31" i="2"/>
  <c r="Y31" i="2"/>
  <c r="Q31" i="2"/>
  <c r="Z31" i="2" s="1"/>
  <c r="AS30" i="2"/>
  <c r="AR30" i="2"/>
  <c r="AN30" i="2"/>
  <c r="AL30" i="2"/>
  <c r="AJ30" i="2"/>
  <c r="AH30" i="2"/>
  <c r="AF30" i="2"/>
  <c r="AD30" i="2"/>
  <c r="AB30" i="2"/>
  <c r="Y30" i="2"/>
  <c r="W30" i="2"/>
  <c r="U30" i="2"/>
  <c r="S30" i="2"/>
  <c r="Q30" i="2"/>
  <c r="D30" i="2"/>
  <c r="C30" i="2"/>
  <c r="AN29" i="2"/>
  <c r="AL29" i="2"/>
  <c r="AJ29" i="2"/>
  <c r="AH29" i="2"/>
  <c r="AF29" i="2"/>
  <c r="AD29" i="2"/>
  <c r="AB29" i="2"/>
  <c r="Y29" i="2"/>
  <c r="W29" i="2"/>
  <c r="U29" i="2"/>
  <c r="S29" i="2"/>
  <c r="Q29" i="2"/>
  <c r="AN28" i="2"/>
  <c r="AO28" i="2" s="1"/>
  <c r="AP28" i="2" s="1"/>
  <c r="AN27" i="2"/>
  <c r="AO27" i="2" s="1"/>
  <c r="AP27" i="2" s="1"/>
  <c r="AN26" i="2"/>
  <c r="AO26" i="2" s="1"/>
  <c r="AP26" i="2" s="1"/>
  <c r="AN25" i="2"/>
  <c r="AO25" i="2" s="1"/>
  <c r="AP25" i="2" s="1"/>
  <c r="AR24" i="2"/>
  <c r="AN24" i="2"/>
  <c r="AL24" i="2"/>
  <c r="AJ24" i="2"/>
  <c r="AH24" i="2"/>
  <c r="AF24" i="2"/>
  <c r="AD24" i="2"/>
  <c r="AB24" i="2"/>
  <c r="Y24" i="2"/>
  <c r="W24" i="2"/>
  <c r="U24" i="2"/>
  <c r="S24" i="2"/>
  <c r="Q24" i="2"/>
  <c r="AS24" i="2"/>
  <c r="D24" i="2"/>
  <c r="C24" i="2"/>
  <c r="AN23" i="2"/>
  <c r="AL23" i="2"/>
  <c r="AJ23" i="2"/>
  <c r="AH23" i="2"/>
  <c r="AF23" i="2"/>
  <c r="AD23" i="2"/>
  <c r="AB23" i="2"/>
  <c r="Y23" i="2"/>
  <c r="W23" i="2"/>
  <c r="U23" i="2"/>
  <c r="S23" i="2"/>
  <c r="Q23" i="2"/>
  <c r="AN22" i="2"/>
  <c r="AL22" i="2"/>
  <c r="AJ22" i="2"/>
  <c r="AH22" i="2"/>
  <c r="AF22" i="2"/>
  <c r="AD22" i="2"/>
  <c r="AB22" i="2"/>
  <c r="Y22" i="2"/>
  <c r="W22" i="2"/>
  <c r="U22" i="2"/>
  <c r="S22" i="2"/>
  <c r="Q22" i="2"/>
  <c r="AN21" i="2"/>
  <c r="AO21" i="2" s="1"/>
  <c r="AP21" i="2" s="1"/>
  <c r="AN20" i="2"/>
  <c r="AO20" i="2" s="1"/>
  <c r="AP20" i="2" s="1"/>
  <c r="AN19" i="2"/>
  <c r="AO19" i="2" s="1"/>
  <c r="AP19" i="2" s="1"/>
  <c r="AS18" i="2"/>
  <c r="AR18" i="2"/>
  <c r="AN18" i="2"/>
  <c r="AL18" i="2"/>
  <c r="AJ18" i="2"/>
  <c r="AH18" i="2"/>
  <c r="AF18" i="2"/>
  <c r="AD18" i="2"/>
  <c r="AB18" i="2"/>
  <c r="Y18" i="2"/>
  <c r="W18" i="2"/>
  <c r="U18" i="2"/>
  <c r="S18" i="2"/>
  <c r="Q18" i="2"/>
  <c r="D18" i="2"/>
  <c r="C18" i="2"/>
  <c r="AN17" i="2"/>
  <c r="AL17" i="2"/>
  <c r="AJ17" i="2"/>
  <c r="AH17" i="2"/>
  <c r="AF17" i="2"/>
  <c r="AD17" i="2"/>
  <c r="AB17" i="2"/>
  <c r="Y17" i="2"/>
  <c r="W17" i="2"/>
  <c r="U17" i="2"/>
  <c r="S17" i="2"/>
  <c r="Q17" i="2"/>
  <c r="AN16" i="2"/>
  <c r="AL16" i="2"/>
  <c r="AJ16" i="2"/>
  <c r="AH16" i="2"/>
  <c r="AF16" i="2"/>
  <c r="AD16" i="2"/>
  <c r="AB16" i="2"/>
  <c r="Y16" i="2"/>
  <c r="W16" i="2"/>
  <c r="U16" i="2"/>
  <c r="S16" i="2"/>
  <c r="Q16" i="2"/>
  <c r="AN15" i="2"/>
  <c r="AL15" i="2"/>
  <c r="AJ15" i="2"/>
  <c r="AH15" i="2"/>
  <c r="AF15" i="2"/>
  <c r="AD15" i="2"/>
  <c r="AB15" i="2"/>
  <c r="Y15" i="2"/>
  <c r="W15" i="2"/>
  <c r="U15" i="2"/>
  <c r="S15" i="2"/>
  <c r="Q15" i="2"/>
  <c r="AN14" i="2"/>
  <c r="AL14" i="2"/>
  <c r="AJ14" i="2"/>
  <c r="AH14" i="2"/>
  <c r="AF14" i="2"/>
  <c r="AD14" i="2"/>
  <c r="AB14" i="2"/>
  <c r="Y14" i="2"/>
  <c r="W14" i="2"/>
  <c r="U14" i="2"/>
  <c r="S14" i="2"/>
  <c r="Q14" i="2"/>
  <c r="AN13" i="2"/>
  <c r="AL13" i="2"/>
  <c r="AJ13" i="2"/>
  <c r="AH13" i="2"/>
  <c r="AF13" i="2"/>
  <c r="AD13" i="2"/>
  <c r="AB13" i="2"/>
  <c r="Y13" i="2"/>
  <c r="W13" i="2"/>
  <c r="U13" i="2"/>
  <c r="S13" i="2"/>
  <c r="Q13" i="2"/>
  <c r="AR12" i="2"/>
  <c r="AN12" i="2"/>
  <c r="AL12" i="2"/>
  <c r="AJ12" i="2"/>
  <c r="AH12" i="2"/>
  <c r="AF12" i="2"/>
  <c r="AD12" i="2"/>
  <c r="AB12" i="2"/>
  <c r="Y12" i="2"/>
  <c r="W12" i="2"/>
  <c r="U12" i="2"/>
  <c r="S12" i="2"/>
  <c r="Q12" i="2"/>
  <c r="AS12" i="2"/>
  <c r="D12" i="2"/>
  <c r="C12" i="2"/>
  <c r="AT66" i="2" l="1"/>
  <c r="AU66" i="2" s="1"/>
  <c r="Z55" i="2"/>
  <c r="Z87" i="2"/>
  <c r="Z88" i="2"/>
  <c r="Z97" i="2"/>
  <c r="Z38" i="2"/>
  <c r="Z48" i="2"/>
  <c r="Z119" i="2"/>
  <c r="Z108" i="2"/>
  <c r="AO112" i="2"/>
  <c r="AP112" i="2" s="1"/>
  <c r="AO73" i="2"/>
  <c r="AP73" i="2" s="1"/>
  <c r="Z76" i="2"/>
  <c r="Z95" i="2"/>
  <c r="Z126" i="2"/>
  <c r="Z145" i="2"/>
  <c r="Z146" i="2"/>
  <c r="Z46" i="2"/>
  <c r="Z129" i="2"/>
  <c r="Z115" i="2"/>
  <c r="Z137" i="2"/>
  <c r="AO69" i="2"/>
  <c r="AP69" i="2" s="1"/>
  <c r="AT42" i="2"/>
  <c r="AU42" i="2" s="1"/>
  <c r="Z104" i="2"/>
  <c r="AO162" i="2"/>
  <c r="AP162" i="2" s="1"/>
  <c r="AO38" i="2"/>
  <c r="AP38" i="2" s="1"/>
  <c r="Z43" i="2"/>
  <c r="Z90" i="2"/>
  <c r="AO14" i="2"/>
  <c r="AP14" i="2" s="1"/>
  <c r="AT90" i="2"/>
  <c r="AU90" i="2" s="1"/>
  <c r="AT24" i="2"/>
  <c r="AU24" i="2" s="1"/>
  <c r="Z57" i="2"/>
  <c r="Z58" i="2"/>
  <c r="Z59" i="2"/>
  <c r="AO66" i="2"/>
  <c r="AP66" i="2" s="1"/>
  <c r="AO94" i="2"/>
  <c r="AP94" i="2" s="1"/>
  <c r="AO130" i="2"/>
  <c r="AP130" i="2" s="1"/>
  <c r="Z134" i="2"/>
  <c r="Z136" i="2"/>
  <c r="AO146" i="2"/>
  <c r="AP146" i="2" s="1"/>
  <c r="AO147" i="2"/>
  <c r="AP147" i="2" s="1"/>
  <c r="AT156" i="2"/>
  <c r="AU156" i="2" s="1"/>
  <c r="Z92" i="2"/>
  <c r="Z93" i="2"/>
  <c r="Z120" i="2"/>
  <c r="Z16" i="2"/>
  <c r="AO115" i="2"/>
  <c r="AP115" i="2" s="1"/>
  <c r="AO116" i="2"/>
  <c r="AP116" i="2" s="1"/>
  <c r="Z37" i="2"/>
  <c r="Z40" i="2"/>
  <c r="Z41" i="2"/>
  <c r="AO52" i="2"/>
  <c r="AP52" i="2" s="1"/>
  <c r="AT78" i="2"/>
  <c r="AU78" i="2" s="1"/>
  <c r="Z96" i="2"/>
  <c r="Z110" i="2"/>
  <c r="Z113" i="2"/>
  <c r="Z139" i="2"/>
  <c r="Z140" i="2"/>
  <c r="Z141" i="2"/>
  <c r="Z142" i="2"/>
  <c r="Z61" i="2"/>
  <c r="Z62" i="2"/>
  <c r="Z63" i="2"/>
  <c r="Z65" i="2"/>
  <c r="Z79" i="2"/>
  <c r="Z80" i="2"/>
  <c r="Z82" i="2"/>
  <c r="Z83" i="2"/>
  <c r="AO107" i="2"/>
  <c r="AP107" i="2" s="1"/>
  <c r="Z124" i="2"/>
  <c r="AO150" i="2"/>
  <c r="AP150" i="2" s="1"/>
  <c r="AO56" i="2"/>
  <c r="AP56" i="2" s="1"/>
  <c r="AO58" i="2"/>
  <c r="AP58" i="2" s="1"/>
  <c r="AO76" i="2"/>
  <c r="AP76" i="2" s="1"/>
  <c r="AO77" i="2"/>
  <c r="AP77" i="2" s="1"/>
  <c r="AO16" i="2"/>
  <c r="AP16" i="2" s="1"/>
  <c r="Z18" i="2"/>
  <c r="Z53" i="2"/>
  <c r="AO92" i="2"/>
  <c r="AP92" i="2" s="1"/>
  <c r="Z101" i="2"/>
  <c r="AO108" i="2"/>
  <c r="AP108" i="2" s="1"/>
  <c r="Z114" i="2"/>
  <c r="Z144" i="2"/>
  <c r="AO46" i="2"/>
  <c r="AP46" i="2" s="1"/>
  <c r="AO47" i="2"/>
  <c r="AP47" i="2" s="1"/>
  <c r="Z50" i="2"/>
  <c r="Z84" i="2"/>
  <c r="AO157" i="2"/>
  <c r="AP157" i="2" s="1"/>
  <c r="AO134" i="2"/>
  <c r="AP134" i="2" s="1"/>
  <c r="Z147" i="2"/>
  <c r="Z29" i="2"/>
  <c r="Z32" i="2"/>
  <c r="Z33" i="2"/>
  <c r="Z34" i="2"/>
  <c r="Z54" i="2"/>
  <c r="AO65" i="2"/>
  <c r="AP65" i="2" s="1"/>
  <c r="Z70" i="2"/>
  <c r="Z89" i="2"/>
  <c r="AT102" i="2"/>
  <c r="AU102" i="2" s="1"/>
  <c r="Z132" i="2"/>
  <c r="AO31" i="2"/>
  <c r="AP31" i="2" s="1"/>
  <c r="Z22" i="2"/>
  <c r="Z23" i="2"/>
  <c r="Z30" i="2"/>
  <c r="Z133" i="2"/>
  <c r="Z163" i="2"/>
  <c r="AO42" i="2"/>
  <c r="AP42" i="2" s="1"/>
  <c r="AO97" i="2"/>
  <c r="AP97" i="2" s="1"/>
  <c r="AO98" i="2"/>
  <c r="AP98" i="2" s="1"/>
  <c r="AO101" i="2"/>
  <c r="AP101" i="2" s="1"/>
  <c r="Z105" i="2"/>
  <c r="Z106" i="2"/>
  <c r="AO128" i="2"/>
  <c r="AP128" i="2" s="1"/>
  <c r="AO144" i="2"/>
  <c r="AP144" i="2" s="1"/>
  <c r="Z35" i="2"/>
  <c r="AO37" i="2"/>
  <c r="AP37" i="2" s="1"/>
  <c r="Z44" i="2"/>
  <c r="AT48" i="2"/>
  <c r="AU48" i="2" s="1"/>
  <c r="Z67" i="2"/>
  <c r="Z71" i="2"/>
  <c r="AO90" i="2"/>
  <c r="AP90" i="2" s="1"/>
  <c r="AO119" i="2"/>
  <c r="AP119" i="2" s="1"/>
  <c r="Z122" i="2"/>
  <c r="AO129" i="2"/>
  <c r="AP129" i="2" s="1"/>
  <c r="Z135" i="2"/>
  <c r="AO142" i="2"/>
  <c r="AP142" i="2" s="1"/>
  <c r="AO12" i="2"/>
  <c r="AP12" i="2" s="1"/>
  <c r="AO15" i="2"/>
  <c r="AP15" i="2" s="1"/>
  <c r="AT18" i="2"/>
  <c r="AU18" i="2" s="1"/>
  <c r="Z24" i="2"/>
  <c r="AO29" i="2"/>
  <c r="AP29" i="2" s="1"/>
  <c r="AT30" i="2"/>
  <c r="AU30" i="2" s="1"/>
  <c r="Z49" i="2"/>
  <c r="AO55" i="2"/>
  <c r="AP55" i="2" s="1"/>
  <c r="AT60" i="2"/>
  <c r="AU60" i="2" s="1"/>
  <c r="Z68" i="2"/>
  <c r="Z72" i="2"/>
  <c r="AO74" i="2"/>
  <c r="AP74" i="2" s="1"/>
  <c r="AO78" i="2"/>
  <c r="AP78" i="2" s="1"/>
  <c r="Z81" i="2"/>
  <c r="AT84" i="2"/>
  <c r="AU84" i="2" s="1"/>
  <c r="AO99" i="2"/>
  <c r="AP99" i="2" s="1"/>
  <c r="AO100" i="2"/>
  <c r="AP100" i="2" s="1"/>
  <c r="Z102" i="2"/>
  <c r="AO103" i="2"/>
  <c r="AP103" i="2" s="1"/>
  <c r="Z111" i="2"/>
  <c r="Z123" i="2"/>
  <c r="AO156" i="2"/>
  <c r="AP156" i="2" s="1"/>
  <c r="AO163" i="2"/>
  <c r="AP163" i="2" s="1"/>
  <c r="Z157" i="2"/>
  <c r="AO54" i="2"/>
  <c r="AP54" i="2" s="1"/>
  <c r="AO86" i="2"/>
  <c r="AP86" i="2" s="1"/>
  <c r="AO96" i="2"/>
  <c r="AP96" i="2" s="1"/>
  <c r="AO41" i="2"/>
  <c r="AP41" i="2" s="1"/>
  <c r="Z51" i="2"/>
  <c r="Z60" i="2"/>
  <c r="Z73" i="2"/>
  <c r="AT114" i="2"/>
  <c r="AU114" i="2" s="1"/>
  <c r="Z125" i="2"/>
  <c r="Z148" i="2"/>
  <c r="Z149" i="2"/>
  <c r="AO23" i="2"/>
  <c r="AP23" i="2" s="1"/>
  <c r="AO33" i="2"/>
  <c r="AP33" i="2" s="1"/>
  <c r="AT36" i="2"/>
  <c r="AU36" i="2" s="1"/>
  <c r="AO48" i="2"/>
  <c r="AP48" i="2" s="1"/>
  <c r="AO59" i="2"/>
  <c r="AP59" i="2" s="1"/>
  <c r="AO68" i="2"/>
  <c r="AP68" i="2" s="1"/>
  <c r="AO71" i="2"/>
  <c r="AP71" i="2" s="1"/>
  <c r="Z74" i="2"/>
  <c r="Z75" i="2"/>
  <c r="AO80" i="2"/>
  <c r="AP80" i="2" s="1"/>
  <c r="AO81" i="2"/>
  <c r="AP81" i="2" s="1"/>
  <c r="Z85" i="2"/>
  <c r="AO93" i="2"/>
  <c r="AP93" i="2" s="1"/>
  <c r="AT96" i="2"/>
  <c r="AU96" i="2" s="1"/>
  <c r="AO111" i="2"/>
  <c r="AP111" i="2" s="1"/>
  <c r="AO120" i="2"/>
  <c r="AP120" i="2" s="1"/>
  <c r="AT150" i="2"/>
  <c r="AU150" i="2" s="1"/>
  <c r="AO18" i="2"/>
  <c r="AP18" i="2" s="1"/>
  <c r="AO30" i="2"/>
  <c r="AP30" i="2" s="1"/>
  <c r="AO32" i="2"/>
  <c r="AP32" i="2" s="1"/>
  <c r="AO34" i="2"/>
  <c r="AP34" i="2" s="1"/>
  <c r="Z36" i="2"/>
  <c r="AO40" i="2"/>
  <c r="AP40" i="2" s="1"/>
  <c r="Z116" i="2"/>
  <c r="Z128" i="2"/>
  <c r="AO131" i="2"/>
  <c r="AP131" i="2" s="1"/>
  <c r="AO133" i="2"/>
  <c r="AP133" i="2" s="1"/>
  <c r="Z138" i="2"/>
  <c r="Z162" i="2"/>
  <c r="AO126" i="2"/>
  <c r="AP126" i="2" s="1"/>
  <c r="AO138" i="2"/>
  <c r="AP138" i="2" s="1"/>
  <c r="AT12" i="2"/>
  <c r="AU12" i="2" s="1"/>
  <c r="AO50" i="2"/>
  <c r="AP50" i="2" s="1"/>
  <c r="AO51" i="2"/>
  <c r="AP51" i="2" s="1"/>
  <c r="AT54" i="2"/>
  <c r="AU54" i="2" s="1"/>
  <c r="Z64" i="2"/>
  <c r="Z77" i="2"/>
  <c r="AO83" i="2"/>
  <c r="AP83" i="2" s="1"/>
  <c r="AO113" i="2"/>
  <c r="AP113" i="2" s="1"/>
  <c r="Z117" i="2"/>
  <c r="Z118" i="2"/>
  <c r="AO124" i="2"/>
  <c r="AP124" i="2" s="1"/>
  <c r="Z127" i="2"/>
  <c r="AO136" i="2"/>
  <c r="AP136" i="2" s="1"/>
  <c r="AT138" i="2"/>
  <c r="AU138" i="2" s="1"/>
  <c r="AO139" i="2"/>
  <c r="AP139" i="2" s="1"/>
  <c r="AO143" i="2"/>
  <c r="AP143" i="2" s="1"/>
  <c r="Z150" i="2"/>
  <c r="Z12" i="2"/>
  <c r="AO13" i="2"/>
  <c r="AP13" i="2" s="1"/>
  <c r="AO22" i="2"/>
  <c r="AP22" i="2" s="1"/>
  <c r="AO24" i="2"/>
  <c r="AP24" i="2" s="1"/>
  <c r="Z47" i="2"/>
  <c r="AO57" i="2"/>
  <c r="AP57" i="2" s="1"/>
  <c r="AO125" i="2"/>
  <c r="AP125" i="2" s="1"/>
  <c r="AO137" i="2"/>
  <c r="AP137" i="2" s="1"/>
  <c r="AO44" i="2"/>
  <c r="AP44" i="2" s="1"/>
  <c r="Z13" i="2"/>
  <c r="Z14" i="2"/>
  <c r="Z15" i="2"/>
  <c r="AO17" i="2"/>
  <c r="AP17" i="2" s="1"/>
  <c r="AO36" i="2"/>
  <c r="AP36" i="2" s="1"/>
  <c r="Z39" i="2"/>
  <c r="Z66" i="2"/>
  <c r="AO85" i="2"/>
  <c r="AP85" i="2" s="1"/>
  <c r="Z99" i="2"/>
  <c r="Z100" i="2"/>
  <c r="AO106" i="2"/>
  <c r="AP106" i="2" s="1"/>
  <c r="AO114" i="2"/>
  <c r="AP114" i="2" s="1"/>
  <c r="Z156" i="2"/>
  <c r="AO35" i="2"/>
  <c r="AP35" i="2" s="1"/>
  <c r="Z91" i="2"/>
  <c r="Z17" i="2"/>
  <c r="AO63" i="2"/>
  <c r="AP63" i="2" s="1"/>
  <c r="AO64" i="2"/>
  <c r="AP64" i="2" s="1"/>
  <c r="Z78" i="2"/>
  <c r="AO87" i="2"/>
  <c r="AP87" i="2" s="1"/>
  <c r="AO88" i="2"/>
  <c r="AP88" i="2" s="1"/>
  <c r="AO89" i="2"/>
  <c r="AP89" i="2" s="1"/>
  <c r="AO104" i="2"/>
  <c r="AP104" i="2" s="1"/>
  <c r="Z131" i="2"/>
  <c r="AO132" i="2"/>
  <c r="AP132" i="2" s="1"/>
  <c r="M96" i="2"/>
  <c r="M132" i="2"/>
  <c r="Q15" i="5"/>
  <c r="T15" i="5" s="1"/>
  <c r="P15" i="5"/>
  <c r="S15" i="5" s="1"/>
  <c r="O15" i="5"/>
  <c r="R15" i="5" s="1"/>
  <c r="AB38" i="4"/>
  <c r="AE38" i="4" s="1"/>
  <c r="AA38" i="4"/>
  <c r="AD38" i="4" s="1"/>
  <c r="Z38" i="4"/>
  <c r="AC38" i="4" s="1"/>
  <c r="Q27" i="5"/>
  <c r="T27" i="5" s="1"/>
  <c r="P27" i="5"/>
  <c r="S27" i="5" s="1"/>
  <c r="O27" i="5"/>
  <c r="R27" i="5" s="1"/>
  <c r="M48" i="2"/>
  <c r="Z69" i="2"/>
  <c r="AO84" i="2"/>
  <c r="AP84" i="2" s="1"/>
  <c r="Z103" i="2"/>
  <c r="Z112" i="2"/>
  <c r="AO127" i="2"/>
  <c r="AP127" i="2" s="1"/>
  <c r="Z143" i="2"/>
  <c r="Y38" i="4"/>
  <c r="N27" i="5"/>
  <c r="Q39" i="5"/>
  <c r="T39" i="5" s="1"/>
  <c r="P39" i="5"/>
  <c r="S39" i="5" s="1"/>
  <c r="O39" i="5"/>
  <c r="R39" i="5" s="1"/>
  <c r="AB20" i="4"/>
  <c r="AE20" i="4" s="1"/>
  <c r="AA20" i="4"/>
  <c r="AD20" i="4" s="1"/>
  <c r="Z20" i="4"/>
  <c r="AC20" i="4" s="1"/>
  <c r="AO39" i="2"/>
  <c r="AP39" i="2" s="1"/>
  <c r="AO49" i="2"/>
  <c r="AP49" i="2" s="1"/>
  <c r="AO72" i="2"/>
  <c r="AP72" i="2" s="1"/>
  <c r="AO79" i="2"/>
  <c r="AP79" i="2" s="1"/>
  <c r="AO82" i="2"/>
  <c r="AP82" i="2" s="1"/>
  <c r="AO91" i="2"/>
  <c r="AP91" i="2" s="1"/>
  <c r="AO123" i="2"/>
  <c r="AP123" i="2" s="1"/>
  <c r="AO145" i="2"/>
  <c r="AP145" i="2" s="1"/>
  <c r="N39" i="5"/>
  <c r="AO53" i="2"/>
  <c r="AP53" i="2" s="1"/>
  <c r="AO75" i="2"/>
  <c r="AP75" i="2" s="1"/>
  <c r="M78" i="2"/>
  <c r="M84" i="2"/>
  <c r="Z107" i="2"/>
  <c r="AB26" i="4"/>
  <c r="AE26" i="4" s="1"/>
  <c r="AA26" i="4"/>
  <c r="AD26" i="4" s="1"/>
  <c r="Z26" i="4"/>
  <c r="AC26" i="4" s="1"/>
  <c r="Q9" i="5"/>
  <c r="T9" i="5" s="1"/>
  <c r="P9" i="5"/>
  <c r="S9" i="5" s="1"/>
  <c r="O9" i="5"/>
  <c r="R9" i="5" s="1"/>
  <c r="AB8" i="4"/>
  <c r="AE8" i="4" s="1"/>
  <c r="AA8" i="4"/>
  <c r="AD8" i="4" s="1"/>
  <c r="Z8" i="4"/>
  <c r="AC8" i="4" s="1"/>
  <c r="AO43" i="2"/>
  <c r="AP43" i="2" s="1"/>
  <c r="Z56" i="2"/>
  <c r="AO60" i="2"/>
  <c r="AP60" i="2" s="1"/>
  <c r="Z86" i="2"/>
  <c r="AO95" i="2"/>
  <c r="AP95" i="2" s="1"/>
  <c r="Z98" i="2"/>
  <c r="AO102" i="2"/>
  <c r="AP102" i="2" s="1"/>
  <c r="AO118" i="2"/>
  <c r="AP118" i="2" s="1"/>
  <c r="AO122" i="2"/>
  <c r="AP122" i="2" s="1"/>
  <c r="Z130" i="2"/>
  <c r="AT144" i="2"/>
  <c r="AU144" i="2" s="1"/>
  <c r="AB14" i="4"/>
  <c r="AE14" i="4" s="1"/>
  <c r="AA14" i="4"/>
  <c r="AD14" i="4" s="1"/>
  <c r="Z14" i="4"/>
  <c r="AC14" i="4" s="1"/>
  <c r="M24" i="2"/>
  <c r="Y20" i="4"/>
  <c r="AU120" i="2"/>
  <c r="Z52" i="2"/>
  <c r="AO67" i="2"/>
  <c r="AP67" i="2" s="1"/>
  <c r="AS72" i="2"/>
  <c r="AT72" i="2" s="1"/>
  <c r="AU72" i="2" s="1"/>
  <c r="M72" i="2"/>
  <c r="Z94" i="2"/>
  <c r="AO110" i="2"/>
  <c r="AP110" i="2" s="1"/>
  <c r="AO140" i="2"/>
  <c r="AP140" i="2" s="1"/>
  <c r="AO141" i="2"/>
  <c r="AP141" i="2" s="1"/>
  <c r="AO148" i="2"/>
  <c r="AP148" i="2" s="1"/>
  <c r="AO149" i="2"/>
  <c r="AP149" i="2" s="1"/>
  <c r="Q21" i="5"/>
  <c r="T21" i="5" s="1"/>
  <c r="P21" i="5"/>
  <c r="S21" i="5" s="1"/>
  <c r="O21" i="5"/>
  <c r="R21" i="5" s="1"/>
  <c r="M90" i="2"/>
  <c r="N15" i="5"/>
  <c r="M144" i="2"/>
  <c r="Z42" i="2"/>
  <c r="AO61" i="2"/>
  <c r="AP61" i="2" s="1"/>
  <c r="AO70" i="2"/>
  <c r="AP70" i="2" s="1"/>
  <c r="M108" i="2"/>
  <c r="AB32" i="4"/>
  <c r="AE32" i="4" s="1"/>
  <c r="AA32" i="4"/>
  <c r="AD32" i="4" s="1"/>
  <c r="Z32" i="4"/>
  <c r="AC32" i="4" s="1"/>
  <c r="Q33" i="5"/>
  <c r="T33" i="5" s="1"/>
  <c r="P33" i="5"/>
  <c r="S33" i="5" s="1"/>
  <c r="O33" i="5"/>
  <c r="R33" i="5" s="1"/>
  <c r="AO62" i="2"/>
  <c r="AP62" i="2" s="1"/>
  <c r="AO105" i="2"/>
  <c r="AP105" i="2" s="1"/>
  <c r="AO117" i="2"/>
  <c r="AP117" i="2" s="1"/>
  <c r="AO135" i="2"/>
  <c r="AP135" i="2" s="1"/>
  <c r="M156" i="2"/>
  <c r="Y32" i="4"/>
  <c r="N33" i="5"/>
  <c r="AS108" i="2"/>
  <c r="AT108" i="2" s="1"/>
  <c r="AU108" i="2" s="1"/>
  <c r="AB15" i="4"/>
  <c r="AE15" i="4" s="1"/>
  <c r="AB21" i="4"/>
  <c r="AE21" i="4" s="1"/>
  <c r="AB27" i="4"/>
  <c r="AE27" i="4" s="1"/>
  <c r="AB33" i="4"/>
  <c r="AE33" i="4" s="1"/>
  <c r="AB39" i="4"/>
  <c r="AE39" i="4" s="1"/>
  <c r="Q10" i="5"/>
  <c r="T10" i="5" s="1"/>
  <c r="Q16" i="5"/>
  <c r="T16" i="5" s="1"/>
  <c r="Q22" i="5"/>
  <c r="T22" i="5" s="1"/>
  <c r="Q28" i="5"/>
  <c r="T28" i="5" s="1"/>
  <c r="Q34" i="5"/>
  <c r="T34" i="5" s="1"/>
  <c r="Q40" i="5"/>
  <c r="T40" i="5" s="1"/>
  <c r="Y31" i="4"/>
  <c r="M60" i="2"/>
  <c r="M120" i="2"/>
  <c r="AS132" i="2"/>
  <c r="AT132" i="2" s="1"/>
  <c r="AU132" i="2" s="1"/>
  <c r="AS162" i="2"/>
  <c r="AT162" i="2" s="1"/>
  <c r="AU162" i="2" s="1"/>
  <c r="Z7" i="4"/>
  <c r="AC7" i="4" s="1"/>
  <c r="Z13" i="4"/>
  <c r="AC13" i="4" s="1"/>
  <c r="Z19" i="4"/>
  <c r="AC19" i="4" s="1"/>
  <c r="O38" i="5"/>
  <c r="R38" i="5" s="1"/>
  <c r="Y6" i="4"/>
  <c r="AA7" i="4"/>
  <c r="AD7" i="4" s="1"/>
  <c r="Y12" i="4"/>
  <c r="AA13" i="4"/>
  <c r="AD13" i="4" s="1"/>
  <c r="Y18" i="4"/>
  <c r="AA19" i="4"/>
  <c r="AD19" i="4" s="1"/>
  <c r="Y24" i="4"/>
  <c r="AA25" i="4"/>
  <c r="AD25" i="4" s="1"/>
  <c r="Y30" i="4"/>
  <c r="AA31" i="4"/>
  <c r="AD31" i="4" s="1"/>
  <c r="Y36" i="4"/>
  <c r="AA37" i="4"/>
  <c r="AD37" i="4" s="1"/>
  <c r="N7" i="5"/>
  <c r="P8" i="5"/>
  <c r="S8" i="5" s="1"/>
  <c r="N13" i="5"/>
  <c r="P14" i="5"/>
  <c r="S14" i="5" s="1"/>
  <c r="N19" i="5"/>
  <c r="P20" i="5"/>
  <c r="S20" i="5" s="1"/>
  <c r="N25" i="5"/>
  <c r="P26" i="5"/>
  <c r="S26" i="5" s="1"/>
  <c r="N31" i="5"/>
  <c r="P32" i="5"/>
  <c r="S32" i="5" s="1"/>
  <c r="N37" i="5"/>
  <c r="P38" i="5"/>
  <c r="S38" i="5" s="1"/>
  <c r="M126" i="2"/>
  <c r="Z6" i="4"/>
  <c r="AC6" i="4" s="1"/>
  <c r="Z12" i="4"/>
  <c r="AC12" i="4" s="1"/>
  <c r="Z18" i="4"/>
  <c r="AC18" i="4" s="1"/>
  <c r="Z24" i="4"/>
  <c r="AC24" i="4" s="1"/>
  <c r="Z30" i="4"/>
  <c r="AC30" i="4" s="1"/>
  <c r="Z36" i="4"/>
  <c r="AC36" i="4" s="1"/>
  <c r="O7" i="5"/>
  <c r="R7" i="5" s="1"/>
  <c r="O13" i="5"/>
  <c r="R13" i="5" s="1"/>
  <c r="O19" i="5"/>
  <c r="R19" i="5" s="1"/>
  <c r="O25" i="5"/>
  <c r="R25" i="5" s="1"/>
  <c r="O31" i="5"/>
  <c r="R31" i="5" s="1"/>
  <c r="O37" i="5"/>
  <c r="R37" i="5" s="1"/>
  <c r="AA6" i="4"/>
  <c r="AD6" i="4" s="1"/>
  <c r="AA12" i="4"/>
  <c r="AD12" i="4" s="1"/>
  <c r="AA18" i="4"/>
  <c r="AD18" i="4" s="1"/>
  <c r="Y23" i="4"/>
  <c r="AA24" i="4"/>
  <c r="AD24" i="4" s="1"/>
  <c r="Y29" i="4"/>
  <c r="AA30" i="4"/>
  <c r="AD30" i="4" s="1"/>
  <c r="Y35" i="4"/>
  <c r="AA36" i="4"/>
  <c r="AD36" i="4" s="1"/>
  <c r="Y41" i="4"/>
  <c r="P7" i="5"/>
  <c r="S7" i="5" s="1"/>
  <c r="P13" i="5"/>
  <c r="S13" i="5" s="1"/>
  <c r="P19" i="5"/>
  <c r="S19" i="5" s="1"/>
  <c r="P25" i="5"/>
  <c r="S25" i="5" s="1"/>
  <c r="P31" i="5"/>
  <c r="S31" i="5" s="1"/>
  <c r="P37" i="5"/>
  <c r="S37" i="5" s="1"/>
  <c r="Z11" i="4"/>
  <c r="AC11" i="4" s="1"/>
  <c r="Z17" i="4"/>
  <c r="AC17" i="4" s="1"/>
  <c r="Z23" i="4"/>
  <c r="AC23" i="4" s="1"/>
  <c r="Z29" i="4"/>
  <c r="AC29" i="4" s="1"/>
  <c r="Z35" i="4"/>
  <c r="AC35" i="4" s="1"/>
  <c r="Z41" i="4"/>
  <c r="AC41" i="4" s="1"/>
  <c r="N23" i="5"/>
  <c r="N29" i="5"/>
  <c r="N35" i="5"/>
  <c r="N41" i="5"/>
  <c r="Z10" i="4"/>
  <c r="AC10" i="4" s="1"/>
  <c r="Z16" i="4"/>
  <c r="AC16" i="4" s="1"/>
  <c r="Z22" i="4"/>
  <c r="AC22" i="4" s="1"/>
  <c r="Z28" i="4"/>
  <c r="AC28" i="4" s="1"/>
  <c r="Z34" i="4"/>
  <c r="AC34" i="4" s="1"/>
  <c r="Z40" i="4"/>
  <c r="AC40" i="4" s="1"/>
  <c r="O11" i="5"/>
  <c r="R11" i="5" s="1"/>
  <c r="O17" i="5"/>
  <c r="R17" i="5" s="1"/>
  <c r="O23" i="5"/>
  <c r="R23" i="5" s="1"/>
  <c r="O29" i="5"/>
  <c r="R29" i="5" s="1"/>
  <c r="O35" i="5"/>
  <c r="R35" i="5" s="1"/>
  <c r="O41" i="5"/>
  <c r="R41" i="5" s="1"/>
</calcChain>
</file>

<file path=xl/comments1.xml><?xml version="1.0" encoding="utf-8"?>
<comments xmlns="http://schemas.openxmlformats.org/spreadsheetml/2006/main">
  <authors>
    <author/>
  </authors>
  <commentList>
    <comment ref="DG11" authorId="0" shapeId="0">
      <text>
        <r>
          <rPr>
            <sz val="11"/>
            <color theme="1"/>
            <rFont val="Calibri"/>
            <scheme val="minor"/>
          </rPr>
          <t>======
ID#AAABa9bFjkk
Ingrid Dalila Mariño Morales    (2024-12-30 19:08:31)
Seleccione si el control fue eficaz (Si o No).</t>
        </r>
      </text>
    </comment>
    <comment ref="DM11" authorId="0" shapeId="0">
      <text>
        <r>
          <rPr>
            <sz val="11"/>
            <color theme="1"/>
            <rFont val="Calibri"/>
            <scheme val="minor"/>
          </rPr>
          <t>======
ID#AAABa9bFjkM
Ingrid Dalila Mariño Morales    (2024-12-30 19:08:31)
Escribir si se materializó el riesgo (Si/No).</t>
        </r>
      </text>
    </comment>
  </commentList>
  <extLst>
    <ext xmlns:r="http://schemas.openxmlformats.org/officeDocument/2006/relationships" uri="GoogleSheetsCustomDataVersion2">
      <go:sheetsCustomData xmlns:go="http://customooxmlschemas.google.com/" r:id="rId1" roundtripDataSignature="AMtx7mglQt13HhYpVm9iFQ3PRyPng7UxCA=="/>
    </ext>
  </extLst>
</comments>
</file>

<file path=xl/comments2.xml><?xml version="1.0" encoding="utf-8"?>
<comments xmlns="http://schemas.openxmlformats.org/spreadsheetml/2006/main">
  <authors>
    <author/>
  </authors>
  <commentList>
    <comment ref="C5" authorId="0" shapeId="0">
      <text>
        <r>
          <rPr>
            <sz val="11"/>
            <color theme="1"/>
            <rFont val="Calibri"/>
            <scheme val="minor"/>
          </rPr>
          <t>======
ID#AAABa9bFjkg
admin    (2024-12-30 19:08:31)
Diligenciar el numero del Riesgo identificado asociado al código de causa</t>
        </r>
      </text>
    </comment>
    <comment ref="D5" authorId="0" shapeId="0">
      <text>
        <r>
          <rPr>
            <sz val="11"/>
            <color theme="1"/>
            <rFont val="Calibri"/>
            <scheme val="minor"/>
          </rPr>
          <t>======
ID#AAABa9bFjkU
admin    (2024-12-30 19:08:31)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joVLWlDyxHSeKGtYW4ZQ+GzJ6MpA=="/>
    </ext>
  </extLst>
</comments>
</file>

<file path=xl/comments3.xml><?xml version="1.0" encoding="utf-8"?>
<comments xmlns="http://schemas.openxmlformats.org/spreadsheetml/2006/main">
  <authors>
    <author/>
  </authors>
  <commentList>
    <comment ref="C5" authorId="0" shapeId="0">
      <text>
        <r>
          <rPr>
            <sz val="11"/>
            <color theme="1"/>
            <rFont val="Calibri"/>
            <scheme val="minor"/>
          </rPr>
          <t>======
ID#AAABa9bFjjA
admin    (2024-12-30 19:08:31)
Diligenciar el numero del Riesgo identificado asociado al código de causa</t>
        </r>
      </text>
    </comment>
    <comment ref="D5" authorId="0" shapeId="0">
      <text>
        <r>
          <rPr>
            <sz val="11"/>
            <color theme="1"/>
            <rFont val="Calibri"/>
            <scheme val="minor"/>
          </rPr>
          <t>======
ID#AAABa9bFjj0
admin    (2024-12-30 19:08:31)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g2lqKRV/XioyxUgD2GDY38zC7N8A=="/>
    </ext>
  </extLst>
</comments>
</file>

<file path=xl/sharedStrings.xml><?xml version="1.0" encoding="utf-8"?>
<sst xmlns="http://schemas.openxmlformats.org/spreadsheetml/2006/main" count="3595" uniqueCount="757">
  <si>
    <t>Matriz Mapa de Riesgos Corrupción</t>
  </si>
  <si>
    <t>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V4, y adaptado a la POLÍTICA DE ADMINISTRACIÓN DEL RIESGO definida por la Entidad.</t>
  </si>
  <si>
    <t>Orientaciones Generales</t>
  </si>
  <si>
    <t>Antes de iniciar con el diligenciamiento de la información en la matriz, se requiere haber avanzado en el análisis del proceso, su objetivo, alcance, actividades clave (Caracterización), considere los lineamientos establecidos en la Política de Riesgos de la CVP.</t>
  </si>
  <si>
    <t>HOJA - "Mapa Corrup"</t>
  </si>
  <si>
    <t>Columna</t>
  </si>
  <si>
    <t>Descripción - Lineamientos para el diligenciamiento</t>
  </si>
  <si>
    <t>Nro.</t>
  </si>
  <si>
    <t>Corresponde al número único que se le asigna a cada uno de los riesgos. Permite definir un consecutivo de riesgos.</t>
  </si>
  <si>
    <t>Proceso</t>
  </si>
  <si>
    <t>Utilice la lista de despliegue que se encuentra parametrizada. Seleccione el nombre del proceso al cual se le identificarán y valorarán los riesgos.</t>
  </si>
  <si>
    <t>Objetivo</t>
  </si>
  <si>
    <t>Este campo es automático y corresponde al objetivo del proceso seleccionado.</t>
  </si>
  <si>
    <t>Responsable</t>
  </si>
  <si>
    <t>Utilice la lista de despliegue que se encuentra parametrizada. Seleccione el nombre del responsable del proceso al que se le identificarán y valorarán los riesgos.</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</si>
  <si>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</si>
  <si>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</si>
  <si>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</si>
  <si>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</si>
  <si>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Consecuencias *</t>
  </si>
  <si>
    <t>Corresponde al impacto que se puede presentan ante la materialización del riesgo, redacte de la forma más concreta posible.</t>
  </si>
  <si>
    <t>Nombre del Riesgo*</t>
  </si>
  <si>
    <t>Define el nombre del riesgo identificado. Evitar iniciar con palabras negativas como: “No…”, “Que no…”, o con palabras que denoten un factor de riesgo (causa) tales como: “ausencia de”, “falta de”, “poco(a)”, “escaso(a)”, “insuficiente”, “deficiente”, “debilidades.</t>
  </si>
  <si>
    <t>Descripción del Riesgo</t>
  </si>
  <si>
    <r>
      <rPr>
        <sz val="10"/>
        <color theme="1"/>
        <rFont val="Arial"/>
      </rP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rgb="FFE36C09"/>
        <rFont val="Arial"/>
      </rPr>
      <t>POSIBILIDAD DE + Impacto para la entidad (Qué) + Causa Inmediata (Cómo) + Causa Raíz (Por qué)</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</si>
  <si>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</si>
  <si>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</si>
  <si>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Probabilidad Inherente</t>
  </si>
  <si>
    <t>Utilice la lista de despliegue que se encuentra parametrizada. Seleccionando la opción luego de analizar la posibilidad de ocurrencia del riesgos frente al análisis de las causas que se han podido presentar, frente el riesgo Inherente.</t>
  </si>
  <si>
    <t>Impacto Riesgo Inherente</t>
  </si>
  <si>
    <t>Este campo es automático y depende de la información definida en la hoja "Impacto Ri Inhe", frente el riesgo Inherente.</t>
  </si>
  <si>
    <t>Zona de Riesgo Inherente</t>
  </si>
  <si>
    <t>Teniendo en cuenta que ingresó la información de PROBABILIDAD e IMPACTO, la matriz automáticamente hará el cálculo para la zona de riesgo inherente</t>
  </si>
  <si>
    <t>No. Control</t>
  </si>
  <si>
    <t>Corresponde al número único asignado para cada control dentro de cada riesgo</t>
  </si>
  <si>
    <t>Descripción del Control</t>
  </si>
  <si>
    <r>
      <rPr>
        <sz val="10"/>
        <color theme="1"/>
        <rFont val="Arial"/>
      </rPr>
      <t xml:space="preserve">Recuerde que el control se define como la medida que permite reducir o mitigar un riesgo. Defina el control (es) que atacan la causa raíz del riesgo, considere la estructura explicada en la guía: </t>
    </r>
    <r>
      <rPr>
        <b/>
        <sz val="10"/>
        <color rgb="FFE36C09"/>
        <rFont val="Arial"/>
      </rPr>
      <t>Responsable de ejecutar el control + Acción + Complemento</t>
    </r>
  </si>
  <si>
    <t>Correctivos o Desviaciones</t>
  </si>
  <si>
    <t>Defina la actividad a desarrollar por parte del proceso ante la posible desviación del control.</t>
  </si>
  <si>
    <t>Evidencia que soporta la ejecución*</t>
  </si>
  <si>
    <t>Describa cual es la evidencia que soporta la aplicación del control definido</t>
  </si>
  <si>
    <r>
      <rPr>
        <b/>
        <sz val="10"/>
        <color theme="1"/>
        <rFont val="Arial"/>
      </rPr>
      <t xml:space="preserve">ATRIBUTOS EFICIENCIA
</t>
    </r>
    <r>
      <rPr>
        <sz val="10"/>
        <color theme="1"/>
        <rFont val="Arial"/>
      </rPr>
      <t>Tipo</t>
    </r>
  </si>
  <si>
    <t>Utilice la lista de despliegue que se encuentra parametrizada, le aparecerán las opciones: i)Preventivo, ii)Detectivo</t>
  </si>
  <si>
    <r>
      <rPr>
        <b/>
        <sz val="10"/>
        <color theme="1"/>
        <rFont val="Arial"/>
      </rPr>
      <t xml:space="preserve">ATRIBUTOS EFICIENCIA
</t>
    </r>
    <r>
      <rPr>
        <sz val="10"/>
        <color theme="1"/>
        <rFont val="Arial"/>
      </rPr>
      <t>Implementación</t>
    </r>
  </si>
  <si>
    <t>Utilice la lista de despliegue que se encuentra parametrizada, le aparecerán las opciones: i)Automático, ii)Manual.</t>
  </si>
  <si>
    <r>
      <rPr>
        <b/>
        <sz val="10"/>
        <color theme="1"/>
        <rFont val="Arial"/>
      </rPr>
      <t xml:space="preserve">ATRIBUTOS EFICIENCIA
</t>
    </r>
    <r>
      <rPr>
        <sz val="10"/>
        <color theme="1"/>
        <rFont val="Arial"/>
      </rPr>
      <t>Implementación</t>
    </r>
  </si>
  <si>
    <r>
      <rPr>
        <b/>
        <sz val="10"/>
        <color theme="1"/>
        <rFont val="Arial"/>
      </rPr>
      <t xml:space="preserve">ATRIBUTOS INFORMATIVOS
</t>
    </r>
    <r>
      <rPr>
        <sz val="10"/>
        <color theme="1"/>
        <rFont val="Arial"/>
      </rPr>
      <t>Documentación</t>
    </r>
  </si>
  <si>
    <t>Utilice la lista de despliegue que se encuentra parametrizada, le aparecerán las opciones: i)Documentado, ii)Sin documentar.</t>
  </si>
  <si>
    <r>
      <rPr>
        <b/>
        <sz val="10"/>
        <color theme="1"/>
        <rFont val="Arial"/>
      </rPr>
      <t xml:space="preserve">ATRIBUTOS INFORMATIVOS
</t>
    </r>
    <r>
      <rPr>
        <sz val="10"/>
        <color theme="1"/>
        <rFont val="Arial"/>
      </rPr>
      <t>Frecuencia</t>
    </r>
  </si>
  <si>
    <t>Utilice la lista de despliegue que se encuentra parametrizada, le aparecerán las opciones: i)Continua, ii)Aleatoria.</t>
  </si>
  <si>
    <r>
      <rPr>
        <b/>
        <sz val="10"/>
        <color theme="1"/>
        <rFont val="Arial"/>
      </rPr>
      <t xml:space="preserve">ATRIBUTOS INFORMATIVOS
</t>
    </r>
    <r>
      <rPr>
        <sz val="10"/>
        <color theme="1"/>
        <rFont val="Arial"/>
      </rPr>
      <t>Evidencia</t>
    </r>
  </si>
  <si>
    <t>Utilice la lista de despliegue que se encuentra parametrizada, le aparecerán las opciones: i)Con Registro, ii) Sin Registro.</t>
  </si>
  <si>
    <r>
      <rPr>
        <b/>
        <sz val="10"/>
        <color theme="1"/>
        <rFont val="Arial"/>
      </rPr>
      <t xml:space="preserve">Criterio de Evaluación CONTROL
</t>
    </r>
    <r>
      <rPr>
        <sz val="10"/>
        <color theme="1"/>
        <rFont val="Arial"/>
      </rPr>
      <t>Responsable</t>
    </r>
  </si>
  <si>
    <t>Utilice la lista de despliegue que se encuentra parametrizada, le aparecerán las opciones: i)Asignado, ii) No asignado.</t>
  </si>
  <si>
    <r>
      <rPr>
        <b/>
        <sz val="10"/>
        <color theme="1"/>
        <rFont val="Arial"/>
      </rPr>
      <t xml:space="preserve">Criterio de Evaluación CONTROL
</t>
    </r>
    <r>
      <rPr>
        <sz val="10"/>
        <color theme="1"/>
        <rFont val="Arial"/>
      </rPr>
      <t>Segregación y autoridad</t>
    </r>
  </si>
  <si>
    <t>Utilice la lista de despliegue que se encuentra parametrizada, le aparecerán las opciones: i)Adecuado, ii) Inadecuado</t>
  </si>
  <si>
    <r>
      <rPr>
        <b/>
        <sz val="10"/>
        <color theme="1"/>
        <rFont val="Arial"/>
      </rPr>
      <t>Criterio de Evaluación CONTROL</t>
    </r>
    <r>
      <rPr>
        <sz val="10"/>
        <color theme="1"/>
        <rFont val="Arial"/>
      </rPr>
      <t xml:space="preserve">
Periodicidad</t>
    </r>
  </si>
  <si>
    <t>Utilice la lista de despliegue que se encuentra parametrizada, le aparecerán las opciones: i)Oportuna, ii) Inoportuna</t>
  </si>
  <si>
    <r>
      <rPr>
        <b/>
        <sz val="10"/>
        <color theme="1"/>
        <rFont val="Arial"/>
      </rPr>
      <t>Criterio de Evaluación CONTROL</t>
    </r>
    <r>
      <rPr>
        <sz val="10"/>
        <color theme="1"/>
        <rFont val="Arial"/>
      </rPr>
      <t xml:space="preserve">
Propósito</t>
    </r>
  </si>
  <si>
    <t xml:space="preserve">Utilice la lista de despliegue que se encuentra parametrizada, le aparecerán las opciones: i)Prevenir, ii)Detectar, iii) No es un control </t>
  </si>
  <si>
    <r>
      <rPr>
        <b/>
        <sz val="10"/>
        <color theme="1"/>
        <rFont val="Arial"/>
      </rPr>
      <t>Criterio de Evaluación CONTROL</t>
    </r>
    <r>
      <rPr>
        <sz val="10"/>
        <color theme="1"/>
        <rFont val="Arial"/>
      </rPr>
      <t xml:space="preserve">
Como se realiza la actividad de control</t>
    </r>
  </si>
  <si>
    <t>Utilice la lista de despliegue que se encuentra parametrizada, le aparecerán las opciones: i)Confiable, ii) No confiable</t>
  </si>
  <si>
    <r>
      <rPr>
        <b/>
        <sz val="10"/>
        <color theme="1"/>
        <rFont val="Arial"/>
      </rPr>
      <t>Criterio de Evaluación CONTROL</t>
    </r>
    <r>
      <rPr>
        <sz val="10"/>
        <color theme="1"/>
        <rFont val="Arial"/>
      </rPr>
      <t xml:space="preserve">
Que pasa con las observaciones o desviaciones</t>
    </r>
  </si>
  <si>
    <t>Utilice la lista de despliegue que se encuentra parametrizada, le aparecerán las opciones: i)Se investigan y resuelven oportunamente, ii)No se investigan y resuelven oportunamente</t>
  </si>
  <si>
    <r>
      <rPr>
        <b/>
        <sz val="10"/>
        <color theme="1"/>
        <rFont val="Arial"/>
      </rPr>
      <t>Criterio de Evaluación CONTROL</t>
    </r>
    <r>
      <rPr>
        <sz val="10"/>
        <color theme="1"/>
        <rFont val="Arial"/>
      </rPr>
      <t xml:space="preserve">
Evidencia de la ejecución del control</t>
    </r>
  </si>
  <si>
    <t>Utilice la lista de despliegue que se encuentra parametrizada, le aparecerán las opciones: i)Completa, ii)Incompleta, iii) No existe</t>
  </si>
  <si>
    <t>Fortaleza del Control</t>
  </si>
  <si>
    <t>La matriz automáticamente hará el cálculo, acorde con sus atributos analizados, lo que permitirá establecer el nivel de fortaleza del control.</t>
  </si>
  <si>
    <t>Probabilidad Residual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</si>
  <si>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</si>
  <si>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</si>
  <si>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</si>
  <si>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Zona de Riesgo Residual</t>
  </si>
  <si>
    <t>La matriz automáticamente hará el cálculo, acorde con el control o controles definidos con sus atributos analizados, lo que permitirá establecer el nivel de riesgo inherente</t>
  </si>
  <si>
    <t>Tratamiento</t>
  </si>
  <si>
    <t>Utilice la lista de despliegue que se encuentra parametrizada, le aparecerán las opciones: i)Evitar, ii)Reducir (mitigar).</t>
  </si>
  <si>
    <t>Actividades de Control de Tratamiento del Riesgo*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</si>
  <si>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</si>
  <si>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Responsable*</t>
  </si>
  <si>
    <t>Ingrese el encargado de la ejecución real de la actividad de control de tratamiento del riesgo (en este campo solo deben ingresar cargos dentro de la entidad, no nombres propios, ni contratos de contratistas) puede ser un delegado definido por el responsable.</t>
  </si>
  <si>
    <t>Fecha Inicio*</t>
  </si>
  <si>
    <t>Fecha en la cual inicia la aplicación de la actividad de control de tratamiento</t>
  </si>
  <si>
    <t>Fecha Finalización*</t>
  </si>
  <si>
    <t>Fecha en la cual finaliza la aplicación de la actividad de control de tratamiento</t>
  </si>
  <si>
    <t>Soporte / Evidencia</t>
  </si>
  <si>
    <t>Indicador*</t>
  </si>
  <si>
    <t>Defina el indicador o métrica numérica que permitirá definir las posibles desviaciones o el cumplimiento del objetivo de la actividad de control de tratamiento del riesgo.</t>
  </si>
  <si>
    <t>Estado</t>
  </si>
  <si>
    <t>Utilice la lista de despliegue que se encuentra parametrizada, le aparecerán las opciones: i)Finalizado, ii)En curso, la selección en este caso dependerá de las acciones del plan que se hayan establecido en cada caso.</t>
  </si>
  <si>
    <t>Contingencia*</t>
  </si>
  <si>
    <t>Defina la acción que se debe desarrollar ante un posible evento de materialización del riesgo. Esta debe ser la acción inmediata que hará el proceso una vez identifique la materialización de su riesgo.</t>
  </si>
  <si>
    <r>
      <rPr>
        <sz val="10"/>
        <color theme="1"/>
        <rFont val="Arial"/>
      </rPr>
      <t>* Los campos que cuentan con "</t>
    </r>
    <r>
      <rPr>
        <b/>
        <sz val="16"/>
        <color theme="1"/>
        <rFont val="Arial"/>
      </rPr>
      <t>*</t>
    </r>
    <r>
      <rPr>
        <sz val="10"/>
        <color theme="1"/>
        <rFont val="Arial"/>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</si>
  <si>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</si>
  <si>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</si>
  <si>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</si>
  <si>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PROCESO</t>
  </si>
  <si>
    <t>La matriz automáticamente traerá el proceso correspondiente al número de riesgos ingresado en el campo Nro de esta hoja.</t>
  </si>
  <si>
    <t xml:space="preserve">RIESGO   </t>
  </si>
  <si>
    <t>La matriz automáticamente traerá el nombre del riesgo correspondiente al número de riesgos ingresado en el campo Nro de esta hoja.</t>
  </si>
  <si>
    <t>1. ¿Afectar al grupo de funcionarios del proceso?</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</si>
  <si>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</si>
  <si>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</si>
  <si>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</si>
  <si>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</si>
  <si>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</si>
  <si>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</si>
  <si>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</si>
  <si>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</si>
  <si>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</si>
  <si>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</si>
  <si>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</si>
  <si>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</si>
  <si>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</si>
  <si>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</si>
  <si>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</si>
  <si>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</si>
  <si>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</si>
  <si>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</si>
  <si>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</si>
  <si>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Catastrófico</t>
  </si>
  <si>
    <t>La matriz automáticamente hará el cálculo, dependiendo de las respuestas "SI" generadas en las 19 preguntas, si estas son 12 o mas la matriz colocara "catastrófico" dentro del campo.</t>
  </si>
  <si>
    <t>Mayor</t>
  </si>
  <si>
    <t>La matriz automáticamente hará el cálculo, dependiendo de las respuestas "SI" generadas en las 19 preguntas, si estas están entre 6 y 11 mas la matriz colocara "mayor" dentro del campo.</t>
  </si>
  <si>
    <t>Moderado</t>
  </si>
  <si>
    <t>La matriz automáticamente hará el cálculo, dependiendo de las respuestas "SI" generadas en las 19 preguntas, si estas son 6 o menos la matriz colocara "moderado" dentro del campo.</t>
  </si>
  <si>
    <t>IMPACTO*</t>
  </si>
  <si>
    <t xml:space="preserve">Utilice la lista de despliegue que se encuentra parametrizada. Seleccionando la opción que identifico la matriz en las columnas Catastrófico, Mayor, Moderado. </t>
  </si>
  <si>
    <t>MAPA DE RIESGOS DE CORRUPCIÓN 
CAJA DE LA VIVIENDA POPULAR</t>
  </si>
  <si>
    <t>Código: 208-GE-Ft-95</t>
  </si>
  <si>
    <t>Versión: 7</t>
  </si>
  <si>
    <t>Vigente desde: 08-11-2024</t>
  </si>
  <si>
    <t xml:space="preserve">Fecha de Actualización:  Noviembre 2024    Versión  2  </t>
  </si>
  <si>
    <t>Identificación del riesgo</t>
  </si>
  <si>
    <t>Análisis del riesgo inherente</t>
  </si>
  <si>
    <t>Definición de Controles</t>
  </si>
  <si>
    <t>Evaluación del riesgo - Valoración de los controles</t>
  </si>
  <si>
    <t>Análisis del riesgo residual</t>
  </si>
  <si>
    <t xml:space="preserve">Plan de tratamiento </t>
  </si>
  <si>
    <t>MONITOREO 1ER CUATRIMESTRE
1RA LÍNEA DE DEFENSA (LÍDER DEL PROCESO)</t>
  </si>
  <si>
    <t>SEGUIMIENTO 1ER CUATRIMESTRE
2DA LÍNEA DE DEFENSA (OFICINA ASESORA DE PLANEACIÓN)</t>
  </si>
  <si>
    <t>EVALUACIÓN 1ER CUATRIMESTRE
3RA LÍNEA DE DEFENSA (ASESOR CONTROL INTERNO )</t>
  </si>
  <si>
    <t>MONITOREO 2DO CUATRIMESTRE
1RA LÍNEA DE DEFENSA (LÍDER DEL PROCESO)</t>
  </si>
  <si>
    <t>SEGUIMIENTO 2DO CUATRIMESTRE
2DA LÍNEA DE DEFENSA (OFICINA ASESORA DE PLANEACIÓN)</t>
  </si>
  <si>
    <t>EVALUACIÓN 2DO CUATRIMESTRE
3RA LÍNEA DE DEFENSA (ASESOR CONTROL INTERNO )</t>
  </si>
  <si>
    <t>MONITOREO 3ER CUATRIMESTRE
1RA LÍNEA DE DEFENSA (LÍDER DEL PROCESO)</t>
  </si>
  <si>
    <t>SEGUIMIENTO 3ER CUATRIMESTRE
2DA LÍNEA DE DEFENSA (OFICINA ASESORA DE PLANEACIÓN)</t>
  </si>
  <si>
    <t>EVALUACIÓN 3ER CUATRIMESTRE
3RA LÍNEA DE DEFENSA (ASESOR CONTROL INTERNO )</t>
  </si>
  <si>
    <t xml:space="preserve">Responsable </t>
  </si>
  <si>
    <t>Causas</t>
  </si>
  <si>
    <t>Probabilidad Riesgo Inherente*
¿Cuándo puede suceder?</t>
  </si>
  <si>
    <t>Probabilidad Form</t>
  </si>
  <si>
    <t>Probabilidad Inherente FOR</t>
  </si>
  <si>
    <t>Conc</t>
  </si>
  <si>
    <t>Zona del Riesgo Inherente</t>
  </si>
  <si>
    <t>No. Control*</t>
  </si>
  <si>
    <t>Descripción del Control*</t>
  </si>
  <si>
    <t>Atributos</t>
  </si>
  <si>
    <t>Calificación Controles</t>
  </si>
  <si>
    <t>Criterio de Evaluación CONTROL</t>
  </si>
  <si>
    <t>Probabilidad Residual*</t>
  </si>
  <si>
    <t>Tratamiento*</t>
  </si>
  <si>
    <t>Actividades del control</t>
  </si>
  <si>
    <t>Periodicidad*</t>
  </si>
  <si>
    <t>Soporte / Evidencia*</t>
  </si>
  <si>
    <t>Estado*</t>
  </si>
  <si>
    <t>Tipo*</t>
  </si>
  <si>
    <t>Peso</t>
  </si>
  <si>
    <t>Eficacia de los controles
(SI / NO)</t>
  </si>
  <si>
    <t>¿Se materializó el riesgo?
(SI/NO)</t>
  </si>
  <si>
    <t>Fecha de Monitoreo</t>
  </si>
  <si>
    <t>OBSERVACIÓN DEL CONTROL</t>
  </si>
  <si>
    <t>ESTADO DEL CONTROL</t>
  </si>
  <si>
    <t>OBSERVACIÓN DE LA ACTIVIDAD</t>
  </si>
  <si>
    <t>RESULTADO DEL INDICADOR DE LA ACTIVIDAD</t>
  </si>
  <si>
    <t>ESTADO DE LA ACTIVIDAD</t>
  </si>
  <si>
    <t>Fecha de Seguimiento</t>
  </si>
  <si>
    <t>OBSERVACIÓN DE LA ACTIVIDAD DE TRATAMIENTO</t>
  </si>
  <si>
    <t>ESTADO DE LA ACCIÓN DE TRATAMIENTO</t>
  </si>
  <si>
    <t>% DE AVANCE DE LA ACTIVIDAD DE TRATAMIENTO</t>
  </si>
  <si>
    <t>8. Servicio al Ciudadano</t>
  </si>
  <si>
    <t>Aprovechamiento del funcionario y/o contratista por el desconocimiento que los tramites y/o servicios de la Caja de la Vivienda Popular son gratuitos y no requieren intermediarios
Desconocimiento de los requisitios de lostramotes y servicios
Suplantación por parte de terceros</t>
  </si>
  <si>
    <t>Mala imagen de la Entidad y/o perdida de credibilidad
Investigaciones disciplinarias, fiscales y/o penales.</t>
  </si>
  <si>
    <t>Posibilidad de generar un daño reputacional y sancionales, por cobros indebidos o intermediación innecesaria de los tramites y/o servicios de la Caja de la Vivienda Popular,  buscando obtener un beneficio propio o para terceros, generando daño reputacional a la entidad</t>
  </si>
  <si>
    <t>2 - Improbable - Al menos 1 vez en los últimos 5 años.</t>
  </si>
  <si>
    <t>Implementar de manera anual una  estrategia de divulgación dirigida a los ciudadanos, funcionario y contratistas sobre la Gratuidad de los Tramites y Servicios que presta la Caja de la Vivienda Popular, divulgada por el proceso de Servicio al Ciudadano, Pantallas Digitales, Pagina WEB, Redes Sociales. En los casos que se evidencien desviaciones en la implementación de la estrategia se debe realizar una mesa de trabajo y definir un plan de acción.</t>
  </si>
  <si>
    <t>Preventivo</t>
  </si>
  <si>
    <t>Manual</t>
  </si>
  <si>
    <t>Documentado</t>
  </si>
  <si>
    <t>Continua</t>
  </si>
  <si>
    <t>Con Registro</t>
  </si>
  <si>
    <t>Asignado</t>
  </si>
  <si>
    <t>Adecuado</t>
  </si>
  <si>
    <t>Oportuna</t>
  </si>
  <si>
    <t>Detectar</t>
  </si>
  <si>
    <t>Confiable</t>
  </si>
  <si>
    <t>Se investigan y resuelven oportunamente</t>
  </si>
  <si>
    <t>Completa</t>
  </si>
  <si>
    <t>1 - Rara Vez - No se ha presentado en los últimos 5 años.</t>
  </si>
  <si>
    <t>Reducir (Mitigar)</t>
  </si>
  <si>
    <t>Realizar seguimiento semestral a la ejecución de la estrategia de divulgación sobre la Gratuidad de los Tramites y Servicios que presta la Caja de la Vivienda Popular</t>
  </si>
  <si>
    <t>Director de Gestión Corporativa</t>
  </si>
  <si>
    <t>Semestral</t>
  </si>
  <si>
    <t>Estrategia gratuidad de trámites y servicios</t>
  </si>
  <si>
    <t>(No. de seguimientos realizados / 2 seguimientos programados) * 100</t>
  </si>
  <si>
    <t>En Curso</t>
  </si>
  <si>
    <t>SI</t>
  </si>
  <si>
    <t>Se dio continuidad  a la  implementación de la estrategia de divulgación dirigida a los ciudadanos (as), funcionario(as) y contratistas sobre la Gratuidad de los Trámites y Servicios y acceso a la información que presta la Caja de la Vivienda Popular, la cual se divulgó por el proceso de Servicio al Ciudadano por medio de las pantallas digitales de la entidad, portal web y videos</t>
  </si>
  <si>
    <t>1.Estrategia Servicio al Ciudadano - No te dejes engañar septiembre 2024</t>
  </si>
  <si>
    <t>Se realizó seguimiento al cumplimiento y  ejecución de la estrategia de divulgación sobre la Gratuidad de los Tramites y Servicios que presta la Caja de la Vivienda Popular en septiembre y diciembre de la anterior vigencia</t>
  </si>
  <si>
    <t>Acta seguimiento campaña gratuidad sep 2024</t>
  </si>
  <si>
    <t>NO</t>
  </si>
  <si>
    <t>N.A.</t>
  </si>
  <si>
    <t xml:space="preserve">El control se ejecuta en los meses de septiembre, octubre, noviembre y diciembre, conforme a la estrategia definida. </t>
  </si>
  <si>
    <t>Cumplida</t>
  </si>
  <si>
    <t>El proceso presenta las evidencias de la ejecución en los meses de septiembre y diciembre de 2024 sobre la ejecución de la estrategia de divulgación sobre la Gratuidad de los Tramites y Servicios de la CVP en página web</t>
  </si>
  <si>
    <t>No</t>
  </si>
  <si>
    <t>Se pudo evidenciar la efectividad del control y acciones realizadas</t>
  </si>
  <si>
    <t>Se puido verificar la medición de satisfacción del 2do semestre, la gratuidad de los mese de sep-dic del 24 y Actas de seguimiento campaña de gratuidad sept-dic del 24</t>
  </si>
  <si>
    <t>Seleccione la periodicidad</t>
  </si>
  <si>
    <t>Seleccione estado de actividad</t>
  </si>
  <si>
    <t>13. Adquisición de Bienes y Servicios</t>
  </si>
  <si>
    <t>Ajustar de manera irregular los requisitos jurídicos y/o financieros y/o técnicos y/o específicos los estudios previos y pliego de condiciones para favorecer a un tercero</t>
  </si>
  <si>
    <t>Perdida de recursos públicos por una inadecuada selección en un proceso de contratación
Mala imagen de la Entidad y/o perdida de credibilidad</t>
  </si>
  <si>
    <t xml:space="preserve">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
</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</si>
  <si>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 En caso de encontrar deficiencias, se realizan observaciones y devolver expediente contractual hasta que se encuentre completa la información.</t>
  </si>
  <si>
    <t>Detectivo</t>
  </si>
  <si>
    <t>Sin Documentar</t>
  </si>
  <si>
    <t>Prevenir</t>
  </si>
  <si>
    <t xml:space="preserve">Realizar seguimientos cuatrimestrales mediante mesas de trabajo para revisar las observaciones realizadas a los estudios previos y/o pliego de condiciones. </t>
  </si>
  <si>
    <t>Dirección Jurídica</t>
  </si>
  <si>
    <t>Cuatrimestral</t>
  </si>
  <si>
    <t>Acta de reunión</t>
  </si>
  <si>
    <t>(No. de seguimientos realizados / 3 seguimiento programados) * 100</t>
  </si>
  <si>
    <t>En curso</t>
  </si>
  <si>
    <t>si</t>
  </si>
  <si>
    <t>El abogado que recibe la solicitud de contratacion, coteja con el area solicitante la necesidad y verifica que el proceso o forma de contratacion solicitada este acorde con la legislacion.</t>
  </si>
  <si>
    <t xml:space="preserve">2. Listas de asistencia </t>
  </si>
  <si>
    <t>Se realizo una mesa de trabajo con todas las areas con el fin de actualizar los lineamientos referentes a los proceos de contratacion</t>
  </si>
  <si>
    <t>2. Listas de asistencia</t>
  </si>
  <si>
    <t>N/A</t>
  </si>
  <si>
    <t>El control se ejecuta de acuerdo con lo definido por el proceso, se realiza una capacitación sobre lineamientos contractuales. La verificación del control se hace mediante la lista de chequeo según la modalidad de contratación</t>
  </si>
  <si>
    <t>Culminado</t>
  </si>
  <si>
    <t xml:space="preserve">Se recomienda mejorar la entrega de las evidencias que soportan la actividad, presentando una muestra </t>
  </si>
  <si>
    <t>Se pudo verificar la efectividad del control y la actividad realizadas</t>
  </si>
  <si>
    <t xml:space="preserve">Se pudo observar el listado de asistencia de la capacitación del formato y lineamientos </t>
  </si>
  <si>
    <t>Deacuerdo al PAA 2024 en el 3er cuatrimestre no se finalizaron las Auditorías</t>
  </si>
  <si>
    <t>NA</t>
  </si>
  <si>
    <t>Validar documentos elaborados de manera fraudulenta y/o sin acatar la normatividad vigente por parte del funcionario y/o contratista para favorecer a un tercero</t>
  </si>
  <si>
    <t>Mala imagen de la Entidad y/o perdida de credibilidad
Perdida de recursos públicos por una inadecuada selección de un proceso de contratación</t>
  </si>
  <si>
    <t>Posibilidad de validar documentos elaborados de manera fraudulenta y/o sin acatar la normatividad vigente por parte del funcionario y/o contratista para favorecer a un tercero generando mala imagen a la Entidad y/o perdida de credibilidad.</t>
  </si>
  <si>
    <t>El profesional cada vez cada vez que llegue una solicitud de contratación, verifica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 En caso que encuentre observaciones, devuelve el expediente contractual hasta que se encuentre completa la información.</t>
  </si>
  <si>
    <t>Realizar una (1) socialización a los referentes de contratación sobre las listas de chequeo por modalidad de contratación.</t>
  </si>
  <si>
    <t>Anual</t>
  </si>
  <si>
    <t>Presentación y/o Lista de asistencia.</t>
  </si>
  <si>
    <t>Una (1) socialización efectuada</t>
  </si>
  <si>
    <t>Si</t>
  </si>
  <si>
    <t>El abogado verifica que la totalidad de la documentacion este acorde con la lista de chequeo vigentes. Asimismo se revisa que la informacion sumininstrada este acorde en la totalidad de todos los documentos.</t>
  </si>
  <si>
    <t>3. Lista de Chequeo</t>
  </si>
  <si>
    <t>Se realizo una capacitacion con los referentes con el fin de explicar los pasos para la contratacion, teniendo en cuenta la eliminacion del sistema SISCO</t>
  </si>
  <si>
    <t>3. Lista de asistencia Diciembre</t>
  </si>
  <si>
    <t xml:space="preserve">6. Mejoramiento de Barrios </t>
  </si>
  <si>
    <t xml:space="preserve">Seguimiento poco riguroso del contrato designado de parte de la interventoría y/o la supervisión.
Herramientas insuficientes para el seguimiento por parte de la supervisión y/o la interventoría.
Desconocimiento de los procedimientos por parte de la supervisión y/o interventoría. </t>
  </si>
  <si>
    <t>Investigaciones en contra de la entidad
Sanciones legales y disciplinarias
Afectación a la comunidad beneficiaria
Entrega de productos inconformes (que no cumplen con las especificaciones técnicas establecidas)</t>
  </si>
  <si>
    <t>Posibilidad de investigaciones en contra de la entidad por el favorecimiento a terceros debido al seguimiento poco riguroso del contrato designado de parte de la interventoría y/o la supervisión</t>
  </si>
  <si>
    <t>El profesional realiz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 En caso de una desviación, verificar y aprobar los productos e informes aportados por el contratista o el interventor para el pago, a través del informe de supervisión publicado en SECOP II</t>
  </si>
  <si>
    <t>Realizar 1 socialización a los equipos de trabajo de la DMB sobre los puntos de control establecidos en el procedimiento de Supervisión de Contratos para evitar posibles incumplimientos por parte de los contratistas de consultoría, obra e interventoría.</t>
  </si>
  <si>
    <t xml:space="preserve">Director de Mejoramiento de Barrios </t>
  </si>
  <si>
    <t>Listado de asistencia</t>
  </si>
  <si>
    <t>1 socialización desarrollada</t>
  </si>
  <si>
    <t>Durante el periodo no se realizaron comités considerando que no habían contratos en ejecución</t>
  </si>
  <si>
    <t xml:space="preserve">El proceso indica que el control no se llevo a cabo durante el último cuatrimestre. Se recomienda culminar con la revisión de la pertinencia del riesgo, evaluando la pertinencia del control. Esta actividad se debe solicitar a la 2da línea de defensa para que realice el acompañamiento correspondiente. </t>
  </si>
  <si>
    <t>En el último cuatrimestre no se ejecuto la acción del plan de tratamiento</t>
  </si>
  <si>
    <t>Se debe evaluar el riesgo, finalizando las mesas de trabajo que iniciaron en el mes de noviembre, ya que el riesgo no se relaciona con el objetivo del proceso, podría ser una causa más no un riesgo</t>
  </si>
  <si>
    <t xml:space="preserve">No se pudo evidenciar la eficacia del control  </t>
  </si>
  <si>
    <t xml:space="preserve">Registran una culminación que no se pudo validar </t>
  </si>
  <si>
    <t xml:space="preserve">Revisión poco rigurosa de las justificaciones que motivan las modificaciones contractuales
Desconocimiento de los procedimientos por parte de la supervisión y/o interventoría. </t>
  </si>
  <si>
    <t>Posibilidad de permitir modificaciones innecesarias a los contratos de obra y/o consultoría para el favorecimiento de terceros por parte de la interventoría y/o la supervisión</t>
  </si>
  <si>
    <t xml:space="preserve">Cada vez que se requiere de una modificación contractual, se diligencia el formato de justificación explicando de manera clara las razones de la modificación, la cual debe ser soportada y tener visto bueno por parte del interventor y/o supervisor del contrato, además de ser revisada por la Dirección de Gestión Corporativa, para finalmente ser revisada y firmada por el Ordenador del Gasto. En caso de una desviación, el ordenador del gasto podrá solicitar las correcciones o aclaraciones a las modificaciones solicitadas por la misional. </t>
  </si>
  <si>
    <t>Aleatoria</t>
  </si>
  <si>
    <t>Realizar 1 socialización a los equipos de trabajo de la DMB sobre los el procedimiento de Modificaciones a los contratos haciendo énfasis en los puntos de control, para evitar posibles incumplimientos por parte de los contratistas de consultoría, obra e interventoría.</t>
  </si>
  <si>
    <t>Durante el periodo no se realizaron modificaciones contractuales considerando que no habían proyectos en ejecución.</t>
  </si>
  <si>
    <t>5. Mejoramiento de Vivienda</t>
  </si>
  <si>
    <t>Falta consulta  y apropiación de los procedimientos y los controles que se tienen vigentes y dispuestos para consulta en carpeta de calidad.
Faltan controles asociados a la medición de satisfacción de los ciudadanos en las fases de prefactibilidad y factibilidad que permitan identificar si actos de corrupción, si existieren.
Débil conocimiento de la norma,  bajo arraigo de la cultura ética y baja participación de funcionarios y contratistas en actividades orientadas al fortalecimiento de la cultura de integridad. 
Débiles controles sobre seguimiento a la aplicación de los procedimientos  y a la medición de la satisfacción del ciudadano para la identicación de actos de corrupción asociados a los procedimientos de prefactibilidad y factibilidad.</t>
  </si>
  <si>
    <t>Investigaciones por entes de control.
Sanciones disciplinarias 
Daño reputacional
Sanciones penales</t>
  </si>
  <si>
    <t>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 los procedimientos y del código de integralidad de la entidad  así mismo como de la norma que soportan la gestión de la misionalidad de la Entidad .</t>
  </si>
  <si>
    <t>El profesional asignado divulgará semestralmente el Plan y cartilla de integralidad -objetivos, principios, valores-  dirigido  a funcionarios y contratistas haciendo uso del espacio de la DMV para actividades pedagógicas, lúdicas y participativas  que se construirán principalmente a partir del seguimiento a PQRS, relacionadas denuncias a prácticas de corrupción y/o desconocimiento de los lineamientos técnicos y normativos del proyecto. En caso de desviación,  se acude al debido proceso disciplinario</t>
  </si>
  <si>
    <t>Sensibilizar  semestralmente al equipo de la Dirección de Mejoramiento de Vivienda para actualizarlo en temas normativos, técnicos y/o documentación actualizada con el fin de reducir el riesgo de ambigüedad, interpretaciones  o prácticas profesionales que se alejen del objetivo y principios de integridad propuesto por la Entidad.</t>
  </si>
  <si>
    <t>Director de Mejoramiento de Vivienda</t>
  </si>
  <si>
    <t>Acta y listado de asistencia</t>
  </si>
  <si>
    <t>Dos (2) sensibilizaciones para la actualización normativa y técnica desarrolladas.</t>
  </si>
  <si>
    <t>No se pudo evidenciar la efectividad del control</t>
  </si>
  <si>
    <t>No se presentaron actividades realizadas y mucho menos evidencias para realizar el seguimiento y la evaluación del control</t>
  </si>
  <si>
    <t>no es posible determinar un estado de la acción</t>
  </si>
  <si>
    <t>El profesional o contratista asignado por el Director de la DMV convocará una mesa de trabajo semestral para validar la implementación de los procedimientos: Focalización Territorial, Estructuración de Proyectos, acciones técnico-administrativas y sociales previas a la ejecución, obras, supervisión a la interventoría. En caso de desviación,  se valida las actividades de no ejecución que hacen parte del procedimiento, revisar el impacto de su no aplicación y proponer acciones correctivas o de mejora que permitan su implementación adecuada y oportuna.</t>
  </si>
  <si>
    <t>Realizar dos (2)  sensibilizaciones en la vigencia  de los procedimientos y sus respectivos desarrollos en el sistema  misional  y sobre su funcionalidad</t>
  </si>
  <si>
    <t>Lista de asistencia</t>
  </si>
  <si>
    <t>EL profesional o contratista asignado por el Director de la DMV validará que por parte del proceso de Servicio al Ciudadano, aplique cuatrimestralmente la encuesta de satisfacción al ciudadano del plan terrazas donde se cuente con una pregunta que permita identificar de posibles cobros de dinero a beneficiarios por  no cumplimiento de viabilidades, cuando sí cumplen. En caso de desviación,  se acude al debido proceso disciplinario</t>
  </si>
  <si>
    <t>Reportar trimestralmente los resultados de la encuesta de satisfacción del servicio aplicada a los ciudadanos que solicitan el servicio a la dirección de mejoramiento de vivienda.</t>
  </si>
  <si>
    <t xml:space="preserve">Trimestral </t>
  </si>
  <si>
    <t>Informe trimestral resultados encuesta de satisfacción.</t>
  </si>
  <si>
    <t>(Un (1) informe trimestral resultados encuesta de satisfacción reportado/Total informes trimestrales programados)*100</t>
  </si>
  <si>
    <t>Visibilizar dentro de la página web y en los formatos asociados al plan terrazas los requisitos para la postulación a este servicio de la Entidad</t>
  </si>
  <si>
    <t xml:space="preserve">Formatos actualizados </t>
  </si>
  <si>
    <t>Numero de formatos asociados a plan terrazas actualizados / Numero de formatos asociados a plan terrazas pertinentes de actualizar</t>
  </si>
  <si>
    <t>Débil conocimiento y aplicación de los lineamientos, procedimientos, instrumentos y formatos vigentes.
Faltan controles asociados a la medición de satisfacción de los ciudadanos en lo que respecta a los resultados del  trámite de los actos de reconocimiento y/o licencia de construcción que permitan identificar si actos de corrupción, si existieren durante el periodo del trámite de acto de reconocimiento y/o licencias de construcción
Falta revisión de los criterios y requisitos ingreso a los proyectos de la dirección de mejoramiento de vivienda que permitan identificar y controlar posibles actos de corrupción de los beneficiarios.
Débiles controles, seguimiento y medición de la satisfacción del ciudadano para la identificación de actos de corrupción, asociados al trámite del acto de reconocimiento y/o licencia de construcción.</t>
  </si>
  <si>
    <t xml:space="preserve">Investigaciones por entes de control.
Sanciones disciplinarias 
Daño reputacional
</t>
  </si>
  <si>
    <t>Posibilidad de favorecer a un potencial hogar con el  trámite de expedición de actos de reconocimiento y/o licencias de construcción sin el cumplimiento de los criterios, requisitos  y sin tener en cuenta la verificación del cumplimiento de  la normatividad y los lineamientos  que regulan el proceso los procedimiento y el trámite a cargo de la dirección de mejoramiento de vivienda.</t>
  </si>
  <si>
    <t>El profesional o contratista asignado verificará mensualmente el cumplimiento de los componentes técnicos y jurídicos a través de la validación de los componentes del proyecto y la proyección del acto administrativo. En caso de desviación,  se acude al debido proceso disciplinario</t>
  </si>
  <si>
    <t xml:space="preserve">Solicitar  cada que se requiera las justificaciones y soportes necesarios de las novedades que llegasen a presentarse y se definirá las acciones de mejora para establecer los controles necesarios
 </t>
  </si>
  <si>
    <t>Cada vez que se requiera</t>
  </si>
  <si>
    <t>Memorandos
Oficios
Correos
Actas y Listados según aplique</t>
  </si>
  <si>
    <t>Número de justificaciones a las novedades presentadas /Número de justificaciones requeridas</t>
  </si>
  <si>
    <t>EL profesional o contratista asignado por el Director de la dirección de mejoramiento de vivienda  coordinará la participación con un profesional de su equipo en la notificación al ciudadano del acto de reconocimiento quien aplicará la encuesta de satisfacción al ciudadano en la que se incluye una pregunta orientada a la identificación de posibles cobros de dinero a beneficiarios por  no cumplimento de la normatividad vigente para la expedición del acto de reconocimiento cuan si cumple y generará un informe trimestral de resultados de la encuesta. En caso de desviación,  se acude al debido proceso disciplinario</t>
  </si>
  <si>
    <t>Posibilidad de imprecisiones en los términos de referencia definitivos.
Posibilidad de adjudicación del contrato a quien no cumpla con la totalidad de los criterios y requisitos establecidos en los términos de referencia.
Baja capacidad técnica, administrativa y de los contratistas para responder a las obligaciones pactadas con las entidades contratantes.
Débiles controles, en el proceso de estructuración de los anexos técnicos y en el seguimiento y control al interventor.</t>
  </si>
  <si>
    <t>Investigaciones por entes de control
Acciones judiciales en contra de la entidad
Sanciones fiscales y penales
Sanciones disciplinarias</t>
  </si>
  <si>
    <t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ocasionando perdida reputacional e incumplimiento de las expectativas del hogar</t>
  </si>
  <si>
    <t>En los casos que se requiera y con cada proceso precontractual y contractual se aplicarán las normas,  procedimientos, manuales e instructivos que lo regulen, en las que el profesional designado validará en las instancias que se hayan establecido para garantizar transparencia en el proceso tales como Comités de Contratación, Comité Fiduciario y los demás que se concerté entre la SDHT y la CVP. En caso de desviación,  se acude al debido proceso disciplinario</t>
  </si>
  <si>
    <t>Divulgar semestral a los servidores y contratistas del proceso de Mejoramiento de Vivienda, la Ley de transparencia.</t>
  </si>
  <si>
    <t>Dos divulgaciones de la Ley de Transparencia desarrolladas.</t>
  </si>
  <si>
    <t>El profesional o quien designe el director de mejoramiento de vivienda elaborará un documento balance de la ejecución de los contratos de obra e interventoría acerca de lo avanzado que contiene los aprendizajes y las recomendaciones a tener en cuenta en la estructuración de los nuevos procesos contractuales. En caso de desviación,  se acude al debido proceso disciplinario</t>
  </si>
  <si>
    <t>Divulgar semestral a los servidores y contratistas del proceso de Mejoramiento de Vivienda los lineamientos técnicos y soportes que respaldan la ejecución de recursos.</t>
  </si>
  <si>
    <t>Actas o listas de asistencia</t>
  </si>
  <si>
    <t>Dos (2) divulgaciones lineamientos técnicos y soportes que soportan la ejecución de los recursos realizadas.</t>
  </si>
  <si>
    <t>Divulgar el balance de la fase de ejecución de los contratos y las recomendaciones</t>
  </si>
  <si>
    <t>Acta o listas de asistencia</t>
  </si>
  <si>
    <t>Una (1) divulgación del balance y recomendaciones a tener en cuenta en los próximos procesos contractuales.</t>
  </si>
  <si>
    <t xml:space="preserve">Falta oportunidad, eficiencia y control en la aplicación del lineamiento Banco Distrital de Materiales tanto en la definición de materiales como en la consolidación del pedido.
Débil control de los pedidos lo que genera inconsistencia en unidades, cantidades y materiales relacionados con el pedido de suministro.
Falta logística por el contratista a la hora de recibir el material por parte del proveedor y despachar al beneficiario.
Trafico de influencias </t>
  </si>
  <si>
    <t xml:space="preserve">
Posibilidad de brindar beneficios a través de la entrega de materiales  sin el debido cumplimiento de los requisitos, buscando favorecer a terceros transgrediendo lineamientos y procedimientos establecidos por la Entidad y demás actores que intervienen en el proceso.</t>
  </si>
  <si>
    <t>En los casos que se requiera se validará con la interventoría los pedidos para asegurar que corresponden a las necesidades constructivas del hogar beneficiario. En caso de desviación,  se acude al debido proceso disciplinario</t>
  </si>
  <si>
    <t>Divulgar y evaluar semestral a los servidores y contratistas del proceso de Mejoramiento de Vivienda, la Ley de transparencia.</t>
  </si>
  <si>
    <t>Resultado de la prueba</t>
  </si>
  <si>
    <t>El (los) profesional (les) o contratista(s)  asignado (s) para la supervisión de la interventoría,  validará (n) los informes entregados por la interventoría en los que den cuenta de la entrega de los materiales recibidos del proveedor y entregados a los beneficiarios, así mismo verificará el cumplimiento de las obligaciones del proveedor. En caso de desviación,  se acude al debido proceso disciplinario</t>
  </si>
  <si>
    <t>12. Gestión del Talento Humano</t>
  </si>
  <si>
    <t>Acción u omisión en la verificación de los requisitos mínimos de los cargos para la vinculación de personal
Omisión en la verificación de la validez o legalidad de los documentos y soportes de los  requisitos en los procesos de vinculación del personal establecido en el manual de funciones</t>
  </si>
  <si>
    <t>Favorecimiento de un tercero en detrimento de los principios de la función pública
Selección del personal no idóneo para el cargo
Investigaciones disciplinarias y sanciones
Desgaste administrativo
Detrimento patrimonial
Afectación en el cumplimiento de la función de la dependencia y los objetivos de los procesos a cargo</t>
  </si>
  <si>
    <t>Posibilidad de afectación reputacional por vincular una persona sin cumplir los requisitos mínimos de un cargo con el fin de obtener un beneficio propio o de terceros</t>
  </si>
  <si>
    <t>El Profesional designado por la Subdirección Administrativa , deberá realizar verificación y validación de requisitos y documentos para determinar si la persona a ser vinculada  cumple con el perfil  establecido  dando cumplimiento al procedimiento establecido de Vinculación, Permanencia y Retiro y los instrumentos de control definidos en el mismo.  En caso de una desviación, se verifica de manera inmediata el cumplimiento del control</t>
  </si>
  <si>
    <t xml:space="preserve">Revisar y actualizar los formatos 208-TH-Ft-22 Cumplimiento de requisitos mínimos, experiencia del cargo y  208-TH-Ft-116 Verificación cumplimiento de requisitos, incorporando en ellos todos los criterios necesarios legalmente para la vinculación de un servidor público a la Entidad </t>
  </si>
  <si>
    <t>Profesional designado por el Subdirector Administrativo</t>
  </si>
  <si>
    <t xml:space="preserve">Formatos actualizados en el  Sistema de gestión de calidad de la Entidad </t>
  </si>
  <si>
    <t xml:space="preserve">Formatos actualizados con todos los criterios incorporados </t>
  </si>
  <si>
    <t>En el mes de cotubre NO hubo vinculaciòn de personal de planta  
En el mes de Noviembre 2024 se realizaròn dos encargos uno realizado directamente por la Alcaldia Mayor enviando la Resolcuòn y otro encargo por vancancia defiitiva del empleo
En el mes de Diciembre 2024 NO hubo vinculaciòn de planta</t>
  </si>
  <si>
    <t>No aplica</t>
  </si>
  <si>
    <t>El proceso indica que no aplico el control durante el último cuatrimestre, porque este depende de la nueva vinculación a la entidad. Por tanto, no aplica para este periodo. No se materializa el riesgo</t>
  </si>
  <si>
    <t xml:space="preserve">Cuando el interés particular del servidor público y/o contratista  influye indebidamente sobre el desempeño de sus funciones (servidores públicos) u obligaciones contractuales(contratistas) 
Desconocimiento en el diligenciamiento de un conflicto de interés
Falta de la gestión preventiva del conflicto de interés
Falta de trámite del conflicto de interés
</t>
  </si>
  <si>
    <t>Investigaciones disciplinarias y sanciones
Afectación del desempeño independiente o imparcial de sus funciones u obligaciones
Afectación de la confianza ciudadana en la administración pública, generando un impacto negativo de la imagen de la entidad</t>
  </si>
  <si>
    <t>Obtención de un beneficio de manera ilegitima, por parte de un servidor público y/o contratista al presentar un conflicto de interés, debido al no declarar el conflicto de interés, deslegitimando los procesos de la entidad.</t>
  </si>
  <si>
    <t>El Profesional designado por la Subdirección Administrativa , deberá realizar verificación de la declaración de conflictos de interés de los servidores públicos en la plataforma dispuesta para tal fin y registrar dicha información en los instrumentos de control definidos en el procedimiento de Vinculación, permanencia y retiro establecido en el proceso de Gestión de Talento Humano.  En caso de una desviación, se verifica de manera inmediata el cumplimiento del control</t>
  </si>
  <si>
    <t>11. Gestión Documental</t>
  </si>
  <si>
    <t>Debilidad en el control y aplicación para el préstamo de los expedientes
Desconocimiento de los deberes y obligaciones en el manejo de la información</t>
  </si>
  <si>
    <t>Afectación de la memoria institucional de la entidad
Investigaciones disciplinarias y sanciones
Reprocesos administrativos por la recuperación de la información
Afectar el desarrollo o la continuidad de los procesos institucionales</t>
  </si>
  <si>
    <t>Posibilidad de afectación de la imagen institucional y económica de la CVP, por la pérdida o daño intencional de los documentos que contienen la información de la Entidad, para beneficio propio o de un tercero, debido al Incumplimiento del procedimiento establecido de Control y Préstamo de expedientes por parte de servidores públicos y contratistas</t>
  </si>
  <si>
    <t xml:space="preserve">El personal designado para la entrega  cada vez que un expediente del archivo de gestión, centralizado o central  se encuentre en consulta o préstamo se deberá hacer seguimiento a este garantizando el cumplimiento de lo estipulado dentro del procedimiento de Consulta y Préstamo de Expedientes establecido dentro del proceso de Gestión Documental . En caso de una desviación, se interpone medidas disciplinarias al servidor público y cumplimiento de clausulas contractuales al contratista </t>
  </si>
  <si>
    <t xml:space="preserve">Desarrollar jornadas de sensibilización y socialización de los procedimientos y normatividad legal vigente, relacionada con los lineamientos de la consulta y préstamo de los expedientes, al personal que requiera dicho servicio. </t>
  </si>
  <si>
    <t xml:space="preserve">Listas de Asistencia </t>
  </si>
  <si>
    <t>2 sensibilizaciones realizadas en el año</t>
  </si>
  <si>
    <t xml:space="preserve">Se realiza seguimiento al procedimiento de Consulta y Préstamo de los Expedientes establecido dentro del proceso de Gestión Documental, enviando correos electrónicos a las Dependencias que tienen expedientes pendientes por devolver.
</t>
  </si>
  <si>
    <t>Correo electrónico solicitando devolución de expedientes</t>
  </si>
  <si>
    <t>Se ejecuta el control conforme a los tiempos, las socializaciones permitieron realizar los ajustes a la revisión de los expedientes documentales . Presenta como muestra el ejercicio realizado con la Subdirección Financiera</t>
  </si>
  <si>
    <t>No Aplica</t>
  </si>
  <si>
    <t>se pudo evidenciar la efectividad de los controles</t>
  </si>
  <si>
    <t>se observaron las acividades realizadas en los meses de septiembre, octubre y noviembre, correspondientes a prestamo y devolución de expedientes, a travéz del  correo institucional adelantan el seguimiento</t>
  </si>
  <si>
    <t>9.Gestión_Administrativa</t>
  </si>
  <si>
    <t xml:space="preserve">Incumplimiento de la normatividad 
Inadecuado manejo del inventario por parte del profesional designado para ejecutar la función
Incumplimiento de procedimientos internos para el control y seguimiento del inventario </t>
  </si>
  <si>
    <t xml:space="preserve">Perdidas económicas para la Entidad
Imposición de sanciones </t>
  </si>
  <si>
    <t xml:space="preserve">Posibilidad de facilitar el uso indebido de los predios asignados a la CVP por omisión o falta de control administrativo de los mismos </t>
  </si>
  <si>
    <t xml:space="preserve">El Subdirector Administrativo y/o el profesional designado realizan  seguimiento al inventario (plataforma SIBI) de Bienes Inmuebles de la Caja de Vivienda Popular  y  realiza acompañamiento en las  visitas técnicas. En caso de una desviación, se realiza el reporte de las acciones u omisiones detectadas en el manejo del inventario o las visitas realizadas </t>
  </si>
  <si>
    <t>Realizar informes de seguimiento bimensual de los bienes inmuebles de la CVP</t>
  </si>
  <si>
    <t>Bimestral</t>
  </si>
  <si>
    <t>Documento de solicitud radicado</t>
  </si>
  <si>
    <t>Un proceso de gestión de realización de una mesa de trabajo</t>
  </si>
  <si>
    <t xml:space="preserve">Memorandos 202412000075343 y 202413000076573, remitidos por la Dirección de Reasentamientos y la Dirección de Urbanizaciones y Titulación respectivamente, mediante los cuales informan sobre los cambios a realizar en el inventario de predios de la Entidad para el reporte con corte al tercer trimestre de 2024
En el aplicativo SIBI ya se encuentra cargada la información pendiente de la validación y complementación a cargo de la Subdirección financiera.
Memorando 202417200095603 Solicitud reporte de información de Bienes Inmuebles con corte al último trimestre de 2024
Memorandos 202413000100113 Reporte de Novedades Base de Inventarios de Bienes Inmuebles de propiedad de la Caja de la Vivienda Popular, Cuarto Trimestre con corte 14 de diciembre de 2024
Memorando 202412000100283 Reporte de Novedades Base de Inventarios de Bienes Inmuebles de propiedad de la Caja de la Vivienda Popular cuarto trimestre 2024
 </t>
  </si>
  <si>
    <t>Oficios radicados</t>
  </si>
  <si>
    <t>Memorandos 202412000075343 y 202413000076573
Memorandos 202417200095603 - 202413000100113 - 202412000100283</t>
  </si>
  <si>
    <t>El control se ejecuta en los tiempos establecidos, se realizan las actualizaciones correspondientes</t>
  </si>
  <si>
    <t>Cumplido</t>
  </si>
  <si>
    <t>Se pudo evidenciar la efectividad del control</t>
  </si>
  <si>
    <t>Se realizaron las siguientes actividades: Reporte del Plan de acción de bienes e inmuebles a dic del 2024,inventarios de de equipos, memos solicitud reporte 4 trimestre, oficios remisoriosa REAS Y DUT y la información cargada en el aplicativo SIBI</t>
  </si>
  <si>
    <t>Memorandos 202413000100113 Reporte de Novedades Base de Inventarios de Bienes Inmuebles de propiedad de la Caja de la Vivienda Popular, Cuarto Trimestre con corte 14 de diciembre de 2024</t>
  </si>
  <si>
    <t>Memorando 202412000100283 Reporte de Novedades Base de Inventarios de Bienes Inmuebles de propiedad de la Caja de la Vivienda Popular cuarto trimestre 2024</t>
  </si>
  <si>
    <t>Falta de conciencia y ética por parte de los servidores Públicos y Contratistas
Deficientes verificaciones a los inventarios
Falta de Ética y Valores de los servidores públicos y/o contratistas</t>
  </si>
  <si>
    <t xml:space="preserve">Perdida de imagen de Transparencia de la Entidad </t>
  </si>
  <si>
    <t xml:space="preserve">Posibilidad dedetrimento patrimonial por malos comportamientos y falta valores y ética de los servidores públicos  y/o contratistas   </t>
  </si>
  <si>
    <t xml:space="preserve">El responsable de la Bodega asignara los bienes y elementos a servidores públicos y contratistas dejando registro en los formatos establecidos en el Sistema de Gestión de Calidad. En caso de una desviación, se interpone medidas disciplinarias al servidor público y cumplimiento de clausulas contractuales al contratista </t>
  </si>
  <si>
    <t>Automático</t>
  </si>
  <si>
    <t xml:space="preserve">Levantar toma física del inventario en toda la entidad, por lo menos una vez al año </t>
  </si>
  <si>
    <t>El personal responsable del inventarios designado por el Subdirector Administrativo</t>
  </si>
  <si>
    <t>Formato 208-GA-Ft-130 Revisión toma física de inventario individual por dependencias</t>
  </si>
  <si>
    <t>Una toma física del inventario realizada en el año</t>
  </si>
  <si>
    <t xml:space="preserve">SE REALIZA INVENTARIO UNA VEZ AL AÑO - CORTE DICIEMBRE 2024.
</t>
  </si>
  <si>
    <t>Inventario de equipos</t>
  </si>
  <si>
    <t>El control se ejecuta con la realización del inventario de equipo.</t>
  </si>
  <si>
    <t>Se evidenció la efectividad del control</t>
  </si>
  <si>
    <t xml:space="preserve">Se realizó el inventario de bienes y servcios con corte a diciembre del 2024 </t>
  </si>
  <si>
    <t>16. Evaluación de la Gestión</t>
  </si>
  <si>
    <t>Presiones externas o internas para ocultar, omitir o modificar información en los trabajos de aseguramiento y consultoría
Aceptación de dádivas por parte de los auditores para ocultar, omitir o modificar información en los trabajos de aseguramiento y consultoría</t>
  </si>
  <si>
    <t>Exposición de la Entidad a sanciones y responsabilidades administrativas, fiscales, disciplinarias o penales
Perjuicio para la imagen de la entidad
Materialización de riesgos por ausencia de alertas o recomendaciones para la toma de decisiones
Afecta la credibilidad y la confianza de la ciudadanía hacia la administración pública</t>
  </si>
  <si>
    <t>Investigaciones y sanciones por omitir o modificar los resultados de las evaluaciones Independientes realizadas por el equipo auditor de la Caja de la Vivienda Popular a conveniencia propia o de terceros, con el fin de desviar la gestión pública mediante el uso indebido del poder.</t>
  </si>
  <si>
    <t>Anualmente o cada vez que ingrese un nuevo auditor,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el expediente contractual del contratista y/o en la historia laboral del funcionario. Cuando se identifique que no se suscribió el compromiso ético se debe proceder con la entrega del código de ética al auditor y la suscripción el compromiso</t>
  </si>
  <si>
    <t xml:space="preserve">Socializar el 208-CI-Mn-01 Código de Ética de los Auditores Internos y el 208-CI-Mn-02 Estatuto Auditoria Interna. </t>
  </si>
  <si>
    <t>Asesora de Control Interno</t>
  </si>
  <si>
    <t>Acta de Reunión de Socialización del Código de Ética</t>
  </si>
  <si>
    <t>Se realizó el código de ética a un Auditor en el mes de noviembre</t>
  </si>
  <si>
    <t>Compromisos éticos</t>
  </si>
  <si>
    <t>El control se ejecuta en los tiempos establecidos por el proceso</t>
  </si>
  <si>
    <t>Se ejecuta por demanda</t>
  </si>
  <si>
    <t>Se realizó el código de ética a un Auditor</t>
  </si>
  <si>
    <t xml:space="preserve">Cada vez que se realice una auditoría interna, el(los) auditor(es) designado(s) declararán el cumplimiento del COMPROMISO ÉTICO Y REGLAS DE CONDUCTA DEL AUDITOR,  en el formato: "PROGRAMA DE TRABAJO" Cod:  208-CI-Ft-19 con el fin de evitar la omisión o modificación de los resultados de las evaluaciones Independientes. Cuando se presente un conflicto de interés o ponga en riesgo algún principio de auditoría (objetividad e independencia), se deberá cambiar el auditor </t>
  </si>
  <si>
    <t>Declarar en el formato de programa de trabajo 208-CI-Ft-19 de las auditorias internas asignadas el COMPROMISO ÉTICO Y REGLAS DE CONDUCTA DEL AUDITOR</t>
  </si>
  <si>
    <t>Auditores</t>
  </si>
  <si>
    <t>Por cada auditoria ejecutada</t>
  </si>
  <si>
    <t>Programa de Trabajo de auditoria interna diligenciado y aprobado</t>
  </si>
  <si>
    <t>De acuerdo al PAA 2024 en el 3ser cuatrimestre no se no se finalizaron Auditorías</t>
  </si>
  <si>
    <t>El asesor de control interno recibe por correo electrónico el borrador del informe de auditoría para revisar y aprobar los informes de las auditorías internas cada vez que se requiera, de acuerdo con el procedimiento "208-CI-Pr-01  Auditoria interna V8", valorando la objetividad de los auditores de acuerdo con los hallazgos, oportunidades de mejora, recomendaciones y conclusiones. 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</si>
  <si>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Cada vez que se realice una auditoría interna, el(los) auditor(es) designado(s), solicitarán la carta de representación, para garantizar que la información que se utilizará en el desarrollo de la auditoría es válida, integral, completa y oportuna. En caso de no contar con la carta de representación, se realizara un nuevo requerimiento al líder del proceso auditado para que se suscriba con copia al representante legal.</t>
  </si>
  <si>
    <t>10. Gestión Financiera</t>
  </si>
  <si>
    <t>Desconocimiento de los reportes vigentes del ranking de cupos de inversión por parte de la Secretaria  de Hacienda Distrital
Incumplimiento de los procedimientos e instructivos establecidos por la entidad.
Selección de la entidades bancarias sin un criterio de prevención.
Ingresos de recursos en cuentas no autorizadas</t>
  </si>
  <si>
    <t xml:space="preserve">Ingresos de recursos en cuentas no autorizadas, que  puedan causar perdida de recursos generando detrimento patrimonial.
Daño reputacional.
Sanciones legales y disciplinarias. 
Sanciones monetarias.  
</t>
  </si>
  <si>
    <t xml:space="preserve">
Posibilidad del manejo inadecuado de los recursos de tesorería, por el desconocimiento de los procedimientos e instructivos establecidos por la entidad y las directrices emitidas  por la Secretaria Distrital de Hacienda,  con el propósito de favorecer a terceros. </t>
  </si>
  <si>
    <t>El tesorero generará informes mensuales de los estados de tesorería en el cual se evidencie los movimientos efectuados. (ingresos y egresos).</t>
  </si>
  <si>
    <t>Elaborar  las conciliaciones bancarias de manera mensual</t>
  </si>
  <si>
    <t xml:space="preserve">Tesorero(a)
Subdirector(a) Financiero(a)
</t>
  </si>
  <si>
    <t>Mensual</t>
  </si>
  <si>
    <t xml:space="preserve">Conciliaciones mensuales
</t>
  </si>
  <si>
    <t>12 reportes mensuales de conciliaciones bancarias</t>
  </si>
  <si>
    <t>Se generó informes de los meses de agosto, septiembre, octubre y noviembre de 2024 de los estados de tesorería en el cual se evidencia los movimientos efectuados. (ingresos y egresos).</t>
  </si>
  <si>
    <t>16. ESTADOS DE TESORERÍA DE
 AGOSTO
 SEPTIEMBRE
 OCTUBRE
 NOVIEMBRE
 2024</t>
  </si>
  <si>
    <t>Se elaboraron las conciliaciones bancarias de manera mensual</t>
  </si>
  <si>
    <t>16. CONCILIACIONES BANCARIAS DE AGOSTO
 SEPTIEMBRE
 OCTUBRE
 NOVIEMBRE 
 2024</t>
  </si>
  <si>
    <t>Se ejecuta la acción del plan de tratamiento conforme la periodicidad definida</t>
  </si>
  <si>
    <t>Se pudo verificar la eficacia del control</t>
  </si>
  <si>
    <t>Se pudo verificar en el  Plan de acción las actas de los usuarios, permisos activos, sensibilización y el formato FGLA, En la descripcción del control se observó solicitudes de información y respuestas fnancieras de los meses de septiembre, octubre y noviembre y el acta de revisión de usuarios autorizados</t>
  </si>
  <si>
    <t xml:space="preserve">El tesorero deberá analizar el ranking cada vez que sea expedido por la Secretaria Distrital de Hacienda y ejecutar las actividades que sean necesarias. </t>
  </si>
  <si>
    <t xml:space="preserve">Realizar mensualmente dentro del comité financiero, el análisis de la ubicación de los bancos en el  ranking emitido por la SHD.. </t>
  </si>
  <si>
    <t>Actas de comité financiero</t>
  </si>
  <si>
    <t xml:space="preserve">12 actas de comité financiero. </t>
  </si>
  <si>
    <t>Se analizó el ranking emitido por la Secretaria Distrital de Hacienda .</t>
  </si>
  <si>
    <t>16. CuposInversión_09092024
 CuposInversión_30092024
 CuposInversión_05112024
 CuposInversión_05122024</t>
  </si>
  <si>
    <t>Se realiza el análisis de la ubicación de los bancos en el ranking emitido por la SHD, en los Comités Financieros</t>
  </si>
  <si>
    <t>16. ACTAS DE REUNION COMITE FINANCIERO DE AGOSTO
 SEPTIEMBRE
 OCTUBRE
 NOVIEMBRE 
 2024</t>
  </si>
  <si>
    <t>Inadecuada validación en la entrada de las solicitudes para pago y los pagos realizados.
Adulteración de los documentos legales de soporte de pago
Incumplimiento de los procedimientos e instructivos establecidos por la entidad</t>
  </si>
  <si>
    <t>Sanciones legales y disciplinarias</t>
  </si>
  <si>
    <t>Posibilidad de manipular el trámite de  pagos financieros incumpliendo con los requisitos establecidos en el marco normativo y procedimientos a los que esta sujeta la CVP, con el fin de generar un beneficio propio o de un tercero.</t>
  </si>
  <si>
    <t>Los enlaces financieros de los procesos de la CVP y los responsables en la gestión de pagos de la Subdirección Financiera, ejecutarán los controles que están suscritos en el procedimiento “208-FIN-Pr-07 GESTIÓN DE PAGOS” y "208-FIN-Pr-11 OPERACIONES DE TESORERÍA", con el fin de detectar inconsistencias en la información, para que sean subsanadas y posteriormente se proceda a realizar las ordenes de pago.</t>
  </si>
  <si>
    <t>Mesa de trabajo mensual con el equipo de trabajo de pagos, para validar que los pagos realizados en el periodo no presentaron novedades, y en caso de presentarse novedadades realizar las acciones a las que haya lugar.</t>
  </si>
  <si>
    <t xml:space="preserve"> Responsables de Tesorería y Pagos - Subdirección Financiera</t>
  </si>
  <si>
    <t>Correo de conclusiones  o Acta de la mesa de trabajo</t>
  </si>
  <si>
    <t>12  Actas de mesas de trabajo o correo de conclusiones</t>
  </si>
  <si>
    <t>Se remitió el reporte de pagos el cual contiene los pagos de rechazos del mes de agosto, septiembre, octubre y noviembre de 2024.</t>
  </si>
  <si>
    <t>17. REPORTE DE PAGOS
 AGOSTO
 SEPTIEMBRE
 OCTUBRE
 NOVIEMBRE 
 2024</t>
  </si>
  <si>
    <t>Se realizó mesa de trabajo con el equipo de trabajo de pagos.</t>
  </si>
  <si>
    <t>17. ACTA DE REUNIÓN CONCILIACIÓN DE PAGOS DE SAP Y SICAPITAL 
 AGOSTO
 SEPTIEMBRE
 OCTUBRE
 NOVIEMBRE 
 2024</t>
  </si>
  <si>
    <t>La manipulación de la base de datos y la comercialización de la información que reposa en el aplicativo, con el propósito de favorecer los intereses de un particular y que lesione los intereses de la entidad.
Insuficiente validación en las solicitudes de información personal y financiera de deudores que formulan los terceros.</t>
  </si>
  <si>
    <t xml:space="preserve">Investigaciones y sanciones disciplinarias
Sanciones  fiscales y penales y daño reputacional.
</t>
  </si>
  <si>
    <t>Posibilidad de no recuperar préstamos otorgados, viéndose afectada la imagen y los ingresos de la entidad, con el ánimo de obtener un beneficio privado</t>
  </si>
  <si>
    <t xml:space="preserve">El profesional de cartera revisará trimestralmente que los permisos otorgados a los integrantes del proceso de cartera estén restringidos de acuerdo al perfil de uso del aplicativo.
</t>
  </si>
  <si>
    <t>Realizar una reunión trimestral en la que se validen los usuario autorizados y activos en el aplicativo FORMULA 4GL, y de igual forma se asuma el compromiso de uso adecuado y confidencialidad de la información.</t>
  </si>
  <si>
    <t>Profesional responsable de Cartera- Subdirección  Financiera</t>
  </si>
  <si>
    <t xml:space="preserve">Acta de reunión. 
</t>
  </si>
  <si>
    <t>4 actas de reunión</t>
  </si>
  <si>
    <t>El profesional hace una revisión trimestralmente a los permisos otorgados a los integrantes del proceso de cartera con el fin de verificar de que estén restringidos de acuerdo al perfil de uso del aplicativo.</t>
  </si>
  <si>
    <t>18. Acta - Revisión de Usuarios Autorizados - Permisos y Usuarios Activos F4GL - 30Sep2024 - SEPTIEMBRE 2024</t>
  </si>
  <si>
    <t>Se realizó una reunión trimestral en la que se validaron los usuarios autorizados y activos en el aplicativo FORMULA 4GL, y de igual forma se asume el compromiso de uso adecuado y confidencialidad de la información.</t>
  </si>
  <si>
    <r>
      <rPr>
        <sz val="10"/>
        <color theme="1"/>
        <rFont val="Arial"/>
      </rPr>
      <t xml:space="preserve">Cada vez que se requiera  el profesional y/o técnico encargado validará las solicitudes de información de cartera, respecto de paz y salvos, recibos de pago y certificaciones de deuda, realizando la validación del titular o la persona debidamente autorizada, a fin de proteger los datos o información personal y financiera del deudor. 
</t>
    </r>
    <r>
      <rPr>
        <sz val="10"/>
        <color rgb="FFFF0000"/>
        <rFont val="Arial"/>
      </rPr>
      <t xml:space="preserve">
</t>
    </r>
  </si>
  <si>
    <t xml:space="preserve">Sensibilizar de manera semestral a los funcionarios del área de cartera sobre la importancia de la validación de la información que se entrega al deudor o al tercero autorizado o que demuestre vínculo con el deudor.  </t>
  </si>
  <si>
    <t xml:space="preserve">Actas de sensibilización. </t>
  </si>
  <si>
    <t xml:space="preserve">2 actas de sensibilización </t>
  </si>
  <si>
    <t>Se validó las solicitudes de información de cartera, respecto de paz y salvos, recibos de pago y certificaciones de deuda, realizando la validación del titular o la persona debidamente autorizada, a fin de proteger los datos o información personal y financiera del deudor.</t>
  </si>
  <si>
    <t>18. Informes - Solicitudes y Respuestas de Información Personal Financiera AGOSTO
 SEPTIEMBRE
 OCTUBRE
 NOVIEMBRE 
 2024</t>
  </si>
  <si>
    <t>Se realizó la sensibilización semestral a los funcionarios del área de cartera sobre la importancia de la validación de la información que se entrega al deudor o al tercero autorizado o que demuestre vínculo con el deudor.</t>
  </si>
  <si>
    <t>18. 
 ACTA DE SENSIBILIZACIÓN SEMESTRAL 2024
 Acta - Reunión - Usuarios Autoriz Activos F4GL y Sensibilización.</t>
  </si>
  <si>
    <t>3. Prevención del Daño Antijurídico y Representación Judicial</t>
  </si>
  <si>
    <t xml:space="preserve">Presencia de Soborno o cohecho por parte de un tercero.
Manipulación de informes
Conflicto de interés o impedimentos </t>
  </si>
  <si>
    <t>Pérdida, daño, perjuicio, o detrimento patrimonial para la entidad.
Investigaciones y sanciones</t>
  </si>
  <si>
    <t>Posibilidad de manipular la información y/u omisión intencional de actuaciones judiciales o administrativas, a fin de favorecer intereses particulares, generando posibles sanciones o afectaciones de tipo legal para la entidad</t>
  </si>
  <si>
    <t xml:space="preserve">Cada vez que se presenta, el abogado elabora, el lider del equipo de defensa judicial y verificación por parte del Director Jurídico realiza revisión de la contestación de la demanda, solicitud de concicliaciones, los alegatos de conclusión y recursos procesales que se van a enviar al juzgado. (Mesa de trabajo en caso de discrepancia jurídica). En caso de desviación se solicita al abogado para realizar los ajustes correspondientes. </t>
  </si>
  <si>
    <t>Rara vez</t>
  </si>
  <si>
    <t>Realizar mensualmente reuniones entre el Abogado Apoderado, el apoyo a la Supervisión y/o Supervisor del contrato, para verificar las actuaciones de los procesos durante el mes y que se encuentren actualizadas en SIPROJWEB.</t>
  </si>
  <si>
    <t>Director Jurídico</t>
  </si>
  <si>
    <t xml:space="preserve">Se realizó reuniones de supervisión y seguimiento de la Dirección Jurídica para la verificación del estado de los procesos judiciales en los que la Caja de la Vivienda Popular es parte y la verificación del estado de los temas de alto impacto para determinar la linea de acción en cada caso particular </t>
  </si>
  <si>
    <t xml:space="preserve">19.Actas de reunión de Supervision y Seguimiento Dirección Jurídica / Septiembre, Octubre, Noviembre y Diciembre de 2024 </t>
  </si>
  <si>
    <t xml:space="preserve">Se realizón mensualmente la reunión de supervisión y seguimiento de la Dirección Jurídica </t>
  </si>
  <si>
    <t xml:space="preserve">19.Actas de reunión de Supervision y Seguimiento Dirección Jurídica / Agosto, Septiembre, Octubre, Noviembre y Diciembre de 2024 </t>
  </si>
  <si>
    <t>El control se ejecuta en los tiempos establecidos por el proceso. El proceso entrega las actas de reunión con el seguimiento mensual y la actualización de la base de datos</t>
  </si>
  <si>
    <t>Se pudo verificar la eficacia y efectividad de los controles</t>
  </si>
  <si>
    <t>Se pudo observar las actas de reunión de seguimiento mensual de los mese de septiembre, octubre, noviembre y diciembre</t>
  </si>
  <si>
    <t>El Director Jurídico solicitará la revisión mensual de la información registrada en el SIPROJWEB, verificando que cada proceso esté actualizado con la ultima actuación. Consulta de Rama Judicial con la que se verifica última actuación y se revisa, que este actualizado con la ultima actuación en SIPROJWEB.</t>
  </si>
  <si>
    <t xml:space="preserve">Se realizó mensualmente la revisión de procesos judiciales en la rama judicial vs SIPROJWEB para la verificación del estado de los procesos en los que la Caja de la Vivienda Popular es parte y que estos se encuentren debidamente actualizados </t>
  </si>
  <si>
    <t>19.Base de revisión de procesos judiciales actualizada Septiembre, Octubre, Noviembre y Diciembre de 2024</t>
  </si>
  <si>
    <t>Se realizó la actualización mensual de la base de proceso de la Dirección Juridica y del sistema SIPROJWEB conforme al estado de los procesos en la pagina de la Rama Judicial</t>
  </si>
  <si>
    <t>19.Base de revisión de procesos judiciales actualizada Agosto, Septiembre, Octubre, Noviembre y Diciembre de 2024</t>
  </si>
  <si>
    <t>Se pudo observar las bases de datos de los procesos judiciales y civiles correspondientes a los mese de septiembre, octubre, noviembre y diciembre</t>
  </si>
  <si>
    <t xml:space="preserve">15. Gestión del Control Disciplinario Interno </t>
  </si>
  <si>
    <t>Deficiencia en la evaluación de las etapas en el desarrollo de las actuaciones disciplinarias.</t>
  </si>
  <si>
    <t>Producir una sanción errada
Ausencia de sanciones ejemplarizantes.</t>
  </si>
  <si>
    <t>Incumplimiento legal, por la expedición de actos administrativos, sin el debido proceso favoreciendo o desfavoreciendo a terceros por parte de la Oficina de Control Disciplinario Interno</t>
  </si>
  <si>
    <t>Realizar mensualmente una mesa de trabajo con los operadores disciplinarios con el fin de verificar el estado de los procesos y su etapa actual por parte de la Oficina de Control Disciplinario Interno. En caso de una desviación, se realizan reuniones extraordinarias, para adoptar las medidas tendientes a corregir la actuación  disciplinaria a que haya lugar  y  poner en conocimiento de la autoridad competente a  afectos de iniciar las acciones que correspondan</t>
  </si>
  <si>
    <t>Verificar el Número de procesos disciplinarios en curso y estado actual en el cual se encuentran, de manera mensual mediante mesas de trabajo.</t>
  </si>
  <si>
    <t xml:space="preserve">Jefe de Oficina de Control Disciplinario Interno </t>
  </si>
  <si>
    <t>(No. de mesas de trabajo realizados / 11 mesas de trabajo programadas) * 100</t>
  </si>
  <si>
    <t>Se realizó mesa de trabajo de seguimiento a los procesos disciplinarios desde el dia 1 de septiembre hasta el día 31 de diciembre de 2024, se realizaron cuatro reuniones (4) en septiembre el dia 30/09/2024, en octubre el dia 29/10//2024, en noviembre el dia 29/11/2024 y en diciembre el dia 27/12/2024</t>
  </si>
  <si>
    <t>7.Un (1) archivo soportes actas de reunión.</t>
  </si>
  <si>
    <t>Se realizó mesa de trabajo de seguimiento a los procesos disciplinarios desde el dia 1 de septiembre hasta el día 31 de diciembre de 2024, se realizaron cuatro reuniones (4) en septiembre el dia 30/09/2024, en octubre el dia 29/10/2024, en noviembre el dia 29/11/2024 y en diciembre el dia 27/12/2024</t>
  </si>
  <si>
    <t>7.Un (1) archivo soportes acta de reunión.</t>
  </si>
  <si>
    <t>Se pudo observar un archivo de sopiortes de actas de reunión de los mese de septiembre. octubre , noviembre y diciembre</t>
  </si>
  <si>
    <t>Incumplimiento de los términos procesales
Indebida gestión del proceso disciplinario
Negligencia por parte del profesional en realizar el seguimiento o el impulso procesal del proceso disciplinario</t>
  </si>
  <si>
    <t>Vencimiento de los términos procesales
Pérdida de la competencia legal  de la entidad
Impunidad hacia el investigado
Pérdida de imagen de la entidad
Sanción disciplinaria</t>
  </si>
  <si>
    <t>Posibilidad de afectación legal y reputacional, por violar la reserva legal, hasta antes de la formulación del pliego de cargos/auto de citación a audiencia o la providencia que ordene el archivo definitivo, sin perjuicio de los derechos de los sujetos procesales, debido al acceso indebido a personas no autorizadas.</t>
  </si>
  <si>
    <t xml:space="preserve">Los involucrados en el proceso de Control  Disciplinario Interno verificarán de manera mensual el uso de los documentos implementados para el control de la reserva de ley de las actuaciones disciplinarias (208-CID-ft-34 Acta de reparto expedientes disciplinarios;  208-CID-Ft-33 Reserva de actuación disciplinaria)
Se realiza la actividad de verificación por parte del líder del proceso, con el propósito de hacer seguimiento sobre la reserva de ley de las actuaciones disciplinarias </t>
  </si>
  <si>
    <t>Diligenciar por los involucrados del proceso,  los documentos implementados para  la reserva legal por  parte de los involucrados en el proceso de Gestión de Control  Disciplinario Interno.(208-CID-ft-34 Acta de reparto expedientes disciplinarios;  208-CID-Ft-33 Reserva de actuación disciplinaria) cada que sea requerido</t>
  </si>
  <si>
    <t>formatos diligenciados</t>
  </si>
  <si>
    <t>(No de documentos diligenciados/No de documentos requeridos en los procesos)</t>
  </si>
  <si>
    <t>El formato 208-CID-ft-28 "ACTA DE REPARTO EXPEDIENTES DISCIPLINARIOS" se diligenció tres (3) veces, en los días de octubre de 03/10/2024; 29/10/2024 y 31/10/2024. Se diligenció tres (3) veces, en los días de noviembre de 14/11/2024 (2); y 19/11/2024, se diligenció dos (2) veces, en los días de diciembre de 02/12/2024; 06/12/2024. El formato 208-OCDI-ft-27 "RESERVA ACTUACION DISCIPLINARIA" se diligenció dos (2) veces, en los días de septiembre de 25/09/2024; 27/09/2024. Se diligenció uno (1) veces, en los días de octubre de 01/10/2024 (2). Se diligenció dos (2) veces, en los días de noviembre de 12/11/2024 (2).</t>
  </si>
  <si>
    <t>12.Un (1) archivo consolidado del formato 208-CID-ft-28 y  208-OCDI-ft-27 "RESERVA ACTUACION DISCIPLINARIA"</t>
  </si>
  <si>
    <t>Se pudo corroborar un archivo consolidado de los formatos 208-CID-ft-28 y 208-OCDI-FT-27 reserva de las atuaciones disciplinarias</t>
  </si>
  <si>
    <t xml:space="preserve">Realizar mensualmente una mesa de trabajo con los operadores disciplinarios con el fin de verificar el estado de los procesos y su etapa actual y el posible riesgo de prescripción por parte de la Oficina de Control Disciplinario Interno </t>
  </si>
  <si>
    <t>14. Gestión Tecnología de la Información y Comunicaciones</t>
  </si>
  <si>
    <t>Inadecuada aplicación de controles de acceso y/o privilegios de los usuarios
Sustracción parcial o total de información sensible por personal interno o instrucción de un externo a la entidad.</t>
  </si>
  <si>
    <t>Falta de credibilidad en la información generada por la entidad
Posibles procesos judiciales en contra de la entidad</t>
  </si>
  <si>
    <t>Posibilidad de compartir información digital  de carácter confidencial que administra la CVP acerca de sus beneficiarios y/o grupos de interés , con terceros no autorizados buscando obtener un beneficio.</t>
  </si>
  <si>
    <t>El agente de mesa de ayuda de manera mensual a través de la herramienta GLPI realiza la verificación, creación y control de las cuentas de usuario creadas y/o modificadas en la CVP. Generar una mesa trabajo para validar porque no que se realizo la verificación y generar acciones al respecto.</t>
  </si>
  <si>
    <t>Realizar estrategias de sensibilización trimestralmente que apoyen el conocimiento de los funcionarios y/o contratistas de la entidad con respecto al cuidado y buen manejo de la información.</t>
  </si>
  <si>
    <t>Profesional Universitario</t>
  </si>
  <si>
    <t>Piezas Informativas y/o Presentaciones y/o Listado de Asistencia</t>
  </si>
  <si>
    <t>4 Estrategias de sensibilización</t>
  </si>
  <si>
    <t>El seguimento se realiza para el tercer cuatrimestre  de la vigencia 2024:
El líder de la mesa de ayuda, de manera mensual a través de la herramienta GLPI, realizaron la verificación, creación y control de las cuentas de usuario creadas y/o modificadas en la CVP.</t>
  </si>
  <si>
    <t>22.1-Control_1</t>
  </si>
  <si>
    <t>El seguimento se realiza para el tercer cuatrimestre  de la vigencia 2024:
Se realizaron estrategias de sensibilización y divulgación mediante charlas, talleres, capacitaciones y correos electrónicos masivos; con el fin de fortalecer el conocimiento de los funcionarios y/o contratistas de la entidad con respecto a la seguridad de la información en la Entidad.</t>
  </si>
  <si>
    <t>22.1-Plan_Acción_1</t>
  </si>
  <si>
    <t>Se pudo corroborar el plan de accióny los controles correspondientes a los mese de septiembre, octubre, noviembre y diciembre</t>
  </si>
  <si>
    <t>El agente de mesa de ayuda verifica de manera mensual las cuentas de usuarios creadas buscando que éstas cumplan con los requisitos de permisos mínimos de acuerdo al perfil de cada usuario. Generar una mesa trabajo para validar porque no que se realizo la verificación y generar acciones al respecto.</t>
  </si>
  <si>
    <t>Implementar los controles de seguridad necesarios en Firewall, Directorio Activo (AD) y Equipos de cómputo cada vez que aplique y que permitan la aplicabilidad de la política de seguridad de la información en la entidad.</t>
  </si>
  <si>
    <t>Reporte de políticas aplicadas en los siguientes componentes: Directorio Activo
 Firewall
 Equipos de Computo</t>
  </si>
  <si>
    <t>4 (Implementación de controles en los tres componentes) Firewall, Directorio Activo (AD) y Equipos de cómputo</t>
  </si>
  <si>
    <t>Los lideres de la mesa de ayuda, de manera mensual a través del Directorio Activo, realizaron la verificación, creación y control de las cuentas de usuario creadas y/o modificadas en la CVP; buscando que éstas cumplan con los requisitos de permisos mínimos de acuerdo al perfil de cada usuario.</t>
  </si>
  <si>
    <t>22.2-Control_2</t>
  </si>
  <si>
    <t>El seguimento se realiza para el tercer cuatrimestre  de la vigencia 2024:
Se da continuidad a la implementación de los controles de seguridad necesarios en:
*Firewall
*Directorio Activo (AD)
*Equipos de cómputo
Para permitir la aplicabilidad de la Política de Seguridad de la Información en la Entidad.</t>
  </si>
  <si>
    <t>22.2-Plan_Acción_2</t>
  </si>
  <si>
    <t>4. Reasentamientos</t>
  </si>
  <si>
    <t xml:space="preserve">Omisión de los controles establecidos
Acumulación y demora de los procesos, puede originar que los beneficiarios, funcionarios o contratistas busquen o propongan alternativas inapropiadas para agilizar el trámite </t>
  </si>
  <si>
    <t>Daño reputacional, Hallazgos fiscales y/o Sanciones disciplinarias 
Investigaciones y sanciones 
Que en el territorio se posicionen terceros como tramitadores.
Que los beneficiarios sean objeto de estafas por parte de terceros.</t>
  </si>
  <si>
    <t xml:space="preserve">Posibilidad de desviar los recursos públicos, por favorecer a una familia que no cumple con los requisitos en el proceso de Reasentamientos (reubicación temporal o definitiva de una familia o la compra del predio o mejora), debido al uso indebido del poder, omitiendo el debido proceso o aceptando y/o proponiendo algún tipo de retribución. </t>
  </si>
  <si>
    <t xml:space="preserve">El Equipo Interdisciplinario de la Dirección de Reasentamientos, cada vez que se presente  los identificadores de beneficiarios del programa, se revisa y verifica el cumplimiento de los requisitos de los beneficiarios para el ingreso, permanencia y asignación de recursos financieros o en especie al Programa de Reasentamientos, a través de la elaboración del informe de Prefactibilidad o Informe Interdisciplinario de procesos en curso. En caso de encontrar inconsistencias, se solicita la subsanación correspondiente. </t>
  </si>
  <si>
    <t>El Director de Reasentamientos, o a quien se  delegue, realizará semestralmente, con todo el equipo de trabajo, una socialización de los procedimientos haciendo énfasis en la gratuidad de los trámites y la obligatoriedad del cumplimiento de los puntos de control</t>
  </si>
  <si>
    <t>Director Reasentamientos</t>
  </si>
  <si>
    <t>Lista de asistencia, pantallazos reunión</t>
  </si>
  <si>
    <t>No se reprota para este periodo ya no se presentaron informes de prefactibilidad o procesos en curso</t>
  </si>
  <si>
    <t>Se adjuntan Lsita de asistencias de las socializaciones con todo el equipo de Reasentamientos donde se socializan los procedimientos y puntos de control.</t>
  </si>
  <si>
    <t>Lista de asistencia en Pdf de las socializaciones</t>
  </si>
  <si>
    <t>El proceso indica que no se logro ejecutar el control debido que no se presentaron informes de prefactibilidad. Estos dependen y son por demanda</t>
  </si>
  <si>
    <t>El profesional cada vez que ingrese al programa una familia, se realiza un estudio de documentos jurídicos y técnicos del predio, verificando a través de cruces de información que el beneficiario y su núclero familiar (en el caso que aplique) no presente un reasentamiento anterior, no tenga un subsidio actual con otras entidades o sea dueño de un predio. En caso de encontrar una desviación, se analiza la situación del beneficiario, se puede: solicitar la subnación de la documentación o realizar el proceso por enajenación voluntaria.</t>
  </si>
  <si>
    <t>No se reprota para este periodo ya no se presentaron estudios nuevos ya que se agoto el presupuesto de asignación de VUR, para la vigencia 2025 se seguira con esta actividad</t>
  </si>
  <si>
    <t>El proceso indica que no se logro ejecutar el control debido que no se presentaron estudios. Estos dependen y son por demanda</t>
  </si>
  <si>
    <t>7. Urbanizaciones y Titulación</t>
  </si>
  <si>
    <t xml:space="preserve">Atrasos en la ejecución de los contratos destinados para la entrega del proyecto constructivo
Desconocimiento de los procedimientos en tiempos de entrega, por parte de la DUT , lo cual dificulta una correcta revisión de datos e información. </t>
  </si>
  <si>
    <t xml:space="preserve">Incumplimiento de las metas relacionadas con entrega de proyectos constructivos y de urbanismo para vivienda VIP
Afectación imagen de la entidad
Indagaciones e investigaciones. </t>
  </si>
  <si>
    <t xml:space="preserve">Posibilidad de alteración en los cronogramas de obra, en el proceso de entrega de los proyectos constructivos de la Dirección de Urbanizaciones y Titulación con el fin de favorecer el interés privado. </t>
  </si>
  <si>
    <t>El apoyo a la supervisión, mensualmente realiza comités de seguimiento con los contratistas de las obras asignadas, en el cual se informa el estado de ejecución de los contratos de obra.  En caso de una desviación, se reciben los reportes de avance de obra por correo electrónico y se genera investigaciones en los casos que se evidencie alguna irregularidad</t>
  </si>
  <si>
    <t>A través de reuniones mensuales se informa por parte del Apoyo a la supervisión al Director Técnico de la DUT, el estado de ejecución de los contratos de obra para la entrega del proyecto constructivo. Si existen modificaciones, se establecerán si corresponden a situaciones normales del proceso o identificar las posibles causas de las alteraciones en el cronograma ,evidenciadas a fin de establecer acciones que mitiguen el posible riesgo.</t>
  </si>
  <si>
    <t>Director de Urbanización y Titulación</t>
  </si>
  <si>
    <t>Acta de reunión mensual</t>
  </si>
  <si>
    <t>7 Actas de reunión para las vigencias</t>
  </si>
  <si>
    <t>Seguimiento poco riguroso de los estudios para la valoración del inmueble: catastral, fiscal y avalúo comercial
Falta de criterios claros para la selección de compra de inmuebles
No realizar los análisis requeridos de tipo catastral, fiscal y avalúo comercial  de manera apropiada 
Seguimiento poco riguroso a los tiempos dentro de cada etapa 
Falta de socialización de los criterios de la oferta a la convocatoria realizada por la CVP, predios de mayor extensión ocupados masivamente con viviendas de interés social antes del 25 de mayo de 2009</t>
  </si>
  <si>
    <t>Investigaciones en contra de la entidad
Que los funcionarios o contratistas propongan alguna dadiva para favorecer la asignación del trámite.
Mala imagen de la Entidad y/o perdida de credibilidad ante la falta de criterios claros en los proceso de compra de predios</t>
  </si>
  <si>
    <t>Posibilidad de comprar predios destinados a adelantar procesos  de titulación bajo criterios subjetivos de selección, desviando la gestión en las fases de visita a terreno, estudio jurídico y de títulos, estudio técnico y/o valoración integral del inmueble, con el fin de recibir un beneficio económico por parte de terceros.</t>
  </si>
  <si>
    <t>En los casos que se requiera realizar compra de predios, el director de Urbanización y Titulación o a quien designe, previamente deberá realizar una revisión aleatoria de los documentos que soportan los predios oferentes, validando que estos cumplan con los criterios de selección definidos por resolución, dejando como soporte de la validación un acta de la actividad realizada y se la alternativa seleccionada. En caso de una desviación, se desarrolla una reunión con el equipo de Titulaciones con el fin de evaluar los procesos de compra de predios que este realizando la Dirección de Urbanizaciones y Titulación.</t>
  </si>
  <si>
    <t xml:space="preserve">Cada vez que se requiera compra de predios se realizara una reunión con el equipo de titulaciones con el fin de evaluar los procedimientos realizados durante la compra de terrenos de mayor extensión para realizar proceso de titulación.  </t>
  </si>
  <si>
    <t>Director de Urbanizaciones y Titulación.</t>
  </si>
  <si>
    <t>No. Reuniones realizadas</t>
  </si>
  <si>
    <t>En los eventos que se requiera hacer compra de predios por parte de la CVP, donde se presenten mas de un oferente el Director de Urbanizaciones y Titulación o a quien designe realizara una mesa de trabajo multidisciplinaria para analizar los criterios a tener en cuenta en la selección del predio a comprar, y de dejara por acta el análisis realizado y decisión tomada. En caso de una desviación, se envia por correo electrónico las condiciones a evaluar de los predios oferentes, a los profesionales de la DUT, para el análisis técnico y jurídico para la toma de decisiones</t>
  </si>
  <si>
    <t>Seguimiento poco riguroso de los criterios de análisis de transferencia de dominio por venta: catastral, fiscal y avalúo comercial
Que los documentos aportados no sean los idóneos para llevar a cabo el proceso y puedan ser manipulados para su cumplimiento
Falta de conocimiento en los procesos de selección de los terrenos</t>
  </si>
  <si>
    <t>Investigaciones en contra de la entidad</t>
  </si>
  <si>
    <t>Posibilidad de alterar los criterios de análisis de transferencia de dominio por venta para titular los predios de propiedad de la Caja de la Vivienda Popular, favoreciendo de manera especial a terceros mediante la asignación indebida alterando así los criterios definidos para la titulación a nombre de la CVP.</t>
  </si>
  <si>
    <t xml:space="preserve">Realizar una reunión con el equipo de titulaciones con el fin de evaluar los procedimientos realizados durante la venta de terrenos que son propiedad de la CVP.  </t>
  </si>
  <si>
    <t>Tabla Atributos de para el diseño del control</t>
  </si>
  <si>
    <t>Características</t>
  </si>
  <si>
    <t>Descripción</t>
  </si>
  <si>
    <t>Atributos de Eficiencia</t>
  </si>
  <si>
    <t>Tipo</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</si>
  <si>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</si>
  <si>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</si>
  <si>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</si>
  <si>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</si>
  <si>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</si>
  <si>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</si>
  <si>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</si>
  <si>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</si>
  <si>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Documentación</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</si>
  <si>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</si>
  <si>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</si>
  <si>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</si>
  <si>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</si>
  <si>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</si>
  <si>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</si>
  <si>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</si>
  <si>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</si>
  <si>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</si>
  <si>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</si>
  <si>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MAPA DE RIESGOS CORRUPCIÓN CAJA DE LA VIVIENDA POPULAR</t>
  </si>
  <si>
    <t>Código: 208-PLA-Ft-95</t>
  </si>
  <si>
    <t>Versión: 6</t>
  </si>
  <si>
    <t>Vigente desde: Noviembre 2023</t>
  </si>
  <si>
    <t>Seleccione Opción</t>
  </si>
  <si>
    <t>Nro</t>
  </si>
  <si>
    <t>Seleccione</t>
  </si>
  <si>
    <t>SELECCIONE DE ACUERDO A LA MAYOR CLASIFICACIÒN</t>
  </si>
  <si>
    <t>1. ¿La entidad recibe recursos de entidades privadas?</t>
  </si>
  <si>
    <t>2. ¿La entidad genera recursos propios derivados de bienes, productos o servicios ofrecidos?</t>
  </si>
  <si>
    <t>3. ¿La entidad realiza operaciones internacionales en divisas?</t>
  </si>
  <si>
    <t>4. ¿La entidad realiza operaciones en efectivo en el desarrollo de sus actividades?</t>
  </si>
  <si>
    <t>5. ¿Los usuarios objetivo de la entidad son personas naturales entre las que se encuentran las personas expuestas políticamente (PEP’s)?</t>
  </si>
  <si>
    <t>6. ¿En algún momento un proveedor de la entidad se ha negado a suministrar la información que se le solicita?</t>
  </si>
  <si>
    <t>7. ¿La entidad emplea terceros (contratistas o personas jurídicas) para llevar a cabo alguna de las funciones en el cumplimiento de sus objetivos?</t>
  </si>
  <si>
    <t>8. ¿Se han presentado anomalías en la ejecución de contratos firmados por la entidad?</t>
  </si>
  <si>
    <t>Criterio de evaluacion</t>
  </si>
  <si>
    <t>opcion de respuesta</t>
  </si>
  <si>
    <t>peso</t>
  </si>
  <si>
    <t>Fuerte</t>
  </si>
  <si>
    <t>Calificación entre 96 y 100</t>
  </si>
  <si>
    <t xml:space="preserve">1.1 Asignación del responsable </t>
  </si>
  <si>
    <t>Calificación entre 86 y 95</t>
  </si>
  <si>
    <t>No Asignado</t>
  </si>
  <si>
    <t>Débil</t>
  </si>
  <si>
    <t>Calificación entre 0 y 85</t>
  </si>
  <si>
    <t xml:space="preserve">1.2 Segregación y autoridad del responsable </t>
  </si>
  <si>
    <t>Inadecuado</t>
  </si>
  <si>
    <t xml:space="preserve">2. Periodicidad </t>
  </si>
  <si>
    <t>Inoportuna</t>
  </si>
  <si>
    <t xml:space="preserve">3. Propósito </t>
  </si>
  <si>
    <t>No es un control</t>
  </si>
  <si>
    <t xml:space="preserve">4. Cómo se realiza la actividad de control </t>
  </si>
  <si>
    <t>No confiable</t>
  </si>
  <si>
    <t xml:space="preserve">5. Qué pasa con las observaciones o desviaciones </t>
  </si>
  <si>
    <t>No se investigan y resuelven oportunamente</t>
  </si>
  <si>
    <t xml:space="preserve">6. Evidencia de la ejecución del control </t>
  </si>
  <si>
    <t>Incompleta</t>
  </si>
  <si>
    <t>No existe</t>
  </si>
  <si>
    <t>IMPACTO</t>
  </si>
  <si>
    <t>CLASIFICACIÓN DEL RIESGO</t>
  </si>
  <si>
    <t>ZONA</t>
  </si>
  <si>
    <t>%</t>
  </si>
  <si>
    <t>Frecuencia de la Actividad</t>
  </si>
  <si>
    <t>Probabilidad</t>
  </si>
  <si>
    <t>Económico</t>
  </si>
  <si>
    <t>Daños Activos Físicos/eventos externos</t>
  </si>
  <si>
    <t>Afectación menor al 1,3% del presupuesto asignado para la Entidad</t>
  </si>
  <si>
    <t>Leve</t>
  </si>
  <si>
    <t>La actividad que conlleva el riesgo se ejecuta como máximos 2 veces por año</t>
  </si>
  <si>
    <t>Muy Baja</t>
  </si>
  <si>
    <t>Reputacionales</t>
  </si>
  <si>
    <t>Ejecución y Administración de procesos</t>
  </si>
  <si>
    <t>Afectación entre el 1,3% y el 2,4% del presupuesto asignado para la Entidad</t>
  </si>
  <si>
    <t>Menor</t>
  </si>
  <si>
    <t>La actividad que conlleva el riesgo se ejecuta de 3 a 24 veces por año</t>
  </si>
  <si>
    <t>Baja</t>
  </si>
  <si>
    <t>Económico y Reputacional</t>
  </si>
  <si>
    <t>Relaciones Laborales</t>
  </si>
  <si>
    <t>Afectación entre 2,5% el 3,6% del presupuesto asignado para la Entidad</t>
  </si>
  <si>
    <t>La actividad que conlleva el riesgo se ejecuta de 24 a 500 veces por año</t>
  </si>
  <si>
    <t>Media</t>
  </si>
  <si>
    <t>Usuarios, productos y practicas</t>
  </si>
  <si>
    <t>Afectación entre 3,7% y el 4,8% del presupuesto asignado para la Entidad</t>
  </si>
  <si>
    <t>La actividad que conlleva el riesgo se ejecuta mínimo 500 veces al año y máximo 5000 veces por año</t>
  </si>
  <si>
    <t>Alta</t>
  </si>
  <si>
    <t>Afectación del 4,9% o mas del presupuesto asignado para la Entidad</t>
  </si>
  <si>
    <t>La actividad que conlleva el riesgo se ejecuta más de 5000 veces por año</t>
  </si>
  <si>
    <t>Muy Alta</t>
  </si>
  <si>
    <t>El riesgo afecta la imagen de una o más áreas de la Entidad.</t>
  </si>
  <si>
    <t>El riesgo afecta la imagen de la entidad a nivel interno y de una población especifica.</t>
  </si>
  <si>
    <t>Impacto</t>
  </si>
  <si>
    <t>El riesgo afecta la imagen de la entidad a nivel de la población beneficiaria, del consejo directivo y/o de proveedores.</t>
  </si>
  <si>
    <t>Tipo Control</t>
  </si>
  <si>
    <t>El riesgo afecta la imagen de la entidad a nivel sectorial, de la población beneficiaria y frente a actores de relevancia para el logro de los objetivos institucionales.</t>
  </si>
  <si>
    <t>El riesgo afecta la imagen de  la entidad con efecto en medios de comunicación sostenido a nivel del Distrito Capital y la ciudadanía en general.</t>
  </si>
  <si>
    <t>Concatenar</t>
  </si>
  <si>
    <t>Evaluación del Riesgo</t>
  </si>
  <si>
    <t>PROBABILIDAD</t>
  </si>
  <si>
    <t>CONCATE</t>
  </si>
  <si>
    <t>EVALUCIÓN</t>
  </si>
  <si>
    <t>Rara Vez</t>
  </si>
  <si>
    <t>Bajo</t>
  </si>
  <si>
    <t>Improbable</t>
  </si>
  <si>
    <t>Posible</t>
  </si>
  <si>
    <t>Insignificante</t>
  </si>
  <si>
    <t>Probable</t>
  </si>
  <si>
    <t>TRATAMIENTO</t>
  </si>
  <si>
    <t>Alto</t>
  </si>
  <si>
    <t>Evitar</t>
  </si>
  <si>
    <t>Casi Seguro</t>
  </si>
  <si>
    <t>Extremo</t>
  </si>
  <si>
    <t xml:space="preserve">SELECCIONE EL NOMBRE PROCESO </t>
  </si>
  <si>
    <t>OBJETIVO PROCESO</t>
  </si>
  <si>
    <t>RESPONSABLE</t>
  </si>
  <si>
    <t>1. Gestión Estratégica</t>
  </si>
  <si>
    <t>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t>
  </si>
  <si>
    <t xml:space="preserve">Jefe Oficina Asesora de Planeación </t>
  </si>
  <si>
    <t>2. Gestión de Comunicaciones</t>
  </si>
  <si>
    <t>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t>
  </si>
  <si>
    <t xml:space="preserve">Jefe Oficina Asesora de Comunicaciones </t>
  </si>
  <si>
    <t>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t>
  </si>
  <si>
    <t xml:space="preserve">Director Jurídico </t>
  </si>
  <si>
    <t>Reasentar hogares estratos 1 y 2 que se encuentran ubicados en zonas de alto riesgo no mitigable, recomendadas por el IDIGER y/o los ordenados mediante sentencias judiciales o actos administrativos y adquirir los predios y/o mejoras de acuerdo con la normatividad vigente.</t>
  </si>
  <si>
    <t>Director de Reasentamientos</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</si>
  <si>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</si>
  <si>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t>
  </si>
  <si>
    <t>Director de Mejoramiento de Barrios</t>
  </si>
  <si>
    <t>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t>
  </si>
  <si>
    <t>Director de Urbanizaciones y Titulación</t>
  </si>
  <si>
    <t>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</si>
  <si>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</si>
  <si>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 xml:space="preserve">Subdirector Administrativo </t>
  </si>
  <si>
    <t>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t>
  </si>
  <si>
    <t>Subdirector Financiero</t>
  </si>
  <si>
    <t>Garantizar la disponibilidad de la información contenida en los documentos de archivo de las dependencias de la Caja de la Vivienda Popular.</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</si>
  <si>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</si>
  <si>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Coordinar la adquisición de los bienes y servicios necesarios en la Caja de la Vivienda Popular, según la normatividad contractual legal vigente.</t>
  </si>
  <si>
    <t>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t>
  </si>
  <si>
    <t>Jefe Oficina de Tecnologías de la Información y las Comunicaciones</t>
  </si>
  <si>
    <t>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t>
  </si>
  <si>
    <t xml:space="preserve">Jefe Oficina Control Disciplinario Interno </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</si>
  <si>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</si>
  <si>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Asesor de Control Interno </t>
  </si>
  <si>
    <t xml:space="preserve">Finalizado </t>
  </si>
  <si>
    <t>Diario</t>
  </si>
  <si>
    <t>Semanal</t>
  </si>
  <si>
    <t>5 - Casi Seguro - Más de 1 vez al año.</t>
  </si>
  <si>
    <t>4 - Probable - Al menos 1 vez en el último año.</t>
  </si>
  <si>
    <t>3 - Posible - Al menos 1 vez en los últimos 2 años.</t>
  </si>
  <si>
    <t>FUERTE</t>
  </si>
  <si>
    <t>DÈBIL</t>
  </si>
  <si>
    <t>Aceptar</t>
  </si>
  <si>
    <t>Reputacional</t>
  </si>
  <si>
    <t>Reducir (compartir)</t>
  </si>
  <si>
    <t>Reducir (mitigar)</t>
  </si>
  <si>
    <t>Plan de accion (solo para la opción reducir)</t>
  </si>
  <si>
    <t>Finalizado</t>
  </si>
  <si>
    <t>Daños Activos Fisicos</t>
  </si>
  <si>
    <t>Ejecucion y Administracion de procesos</t>
  </si>
  <si>
    <t>Fallas Tecnologicas</t>
  </si>
  <si>
    <t>Fraude Externo</t>
  </si>
  <si>
    <t>Fraude Interno</t>
  </si>
  <si>
    <t>Usuarios, productos y practicas , organizacionales</t>
  </si>
  <si>
    <t>Registro Sustancial</t>
  </si>
  <si>
    <t>Registro Material</t>
  </si>
  <si>
    <t>Sin registro</t>
  </si>
  <si>
    <t>Reducir</t>
  </si>
  <si>
    <t>No se pudo evidenciar ninguna actividad de tratamiento para este seguimiento</t>
  </si>
  <si>
    <t xml:space="preserve">3. Se recomienda revisar la columna de la Zona de riesgo inherente y nùmero de control </t>
  </si>
  <si>
    <t>2. Se recomienda a todas la áreas especilamente a los procesos misionales, realizar los reportes cuatrimestrales con sus respectivas evidencias</t>
  </si>
  <si>
    <t>1. Se recomenda revisiòn de las causas, controles, consecuencias que guarden relaciòn directa con los riesgos de corrupciòn identificados con el fin de determinar su pertinencia.</t>
  </si>
  <si>
    <t>Recomendaciones generales</t>
  </si>
  <si>
    <r>
      <rPr>
        <b/>
        <sz val="10"/>
        <color theme="1"/>
        <rFont val="Arial"/>
        <family val="2"/>
      </rPr>
      <t>Elaborò</t>
    </r>
    <r>
      <rPr>
        <sz val="10"/>
        <color theme="1"/>
        <rFont val="Arial"/>
      </rPr>
      <t>: Pedro Ignacio Salgado Rodriguez</t>
    </r>
  </si>
  <si>
    <r>
      <rPr>
        <b/>
        <sz val="10"/>
        <color theme="1"/>
        <rFont val="Arial"/>
        <family val="2"/>
      </rPr>
      <t>Perìodo de seguimiento</t>
    </r>
    <r>
      <rPr>
        <sz val="10"/>
        <color theme="1"/>
        <rFont val="Arial"/>
        <family val="2"/>
      </rPr>
      <t>: Septiembre a Diciembre del 2024</t>
    </r>
  </si>
  <si>
    <r>
      <rPr>
        <b/>
        <sz val="10"/>
        <color theme="1"/>
        <rFont val="Arial"/>
        <family val="2"/>
      </rPr>
      <t>Fecha de Publicaciòn</t>
    </r>
    <r>
      <rPr>
        <sz val="10"/>
        <color theme="1"/>
        <rFont val="Arial"/>
        <family val="2"/>
      </rPr>
      <t>: 16 de enero del 2024</t>
    </r>
  </si>
  <si>
    <r>
      <t xml:space="preserve">Consecuencias *
</t>
    </r>
    <r>
      <rPr>
        <i/>
        <sz val="10"/>
        <color theme="0"/>
        <rFont val="Arial"/>
        <family val="2"/>
      </rPr>
      <t>¿Qué consecuencias puede tener su materialización?</t>
    </r>
  </si>
  <si>
    <r>
      <t xml:space="preserve">Impacto Riesgo Inherente*
</t>
    </r>
    <r>
      <rPr>
        <i/>
        <sz val="10"/>
        <color theme="0"/>
        <rFont val="Arial"/>
        <family val="2"/>
      </rPr>
      <t xml:space="preserve">
Dato que se trae automático de la hoja "Impacto Ri Inhe") </t>
    </r>
  </si>
  <si>
    <t>SEGUIMIENTO  OFICINA DE CONTROL INTERNO MAPA DE RIESGOS DE CORRUPCIÓN 2024 III CUATRIMESTRE        16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</si>
</sst>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m/yyyy"/>
  </numFmts>
  <fonts count="57">
    <font>
      <sz val="11"/>
      <color theme="1"/>
      <name val="Calibri"/>
      <scheme val="minor"/>
    </font>
    <font>
      <sz val="10"/>
      <color theme="1"/>
      <name val="Arial"/>
    </font>
    <font>
      <b/>
      <sz val="10"/>
      <color theme="1"/>
      <name val="Arial"/>
    </font>
    <font>
      <sz val="11"/>
      <name val="Calibri"/>
    </font>
    <font>
      <b/>
      <u/>
      <sz val="10"/>
      <color theme="1"/>
      <name val="Arial"/>
    </font>
    <font>
      <b/>
      <sz val="12"/>
      <color theme="1"/>
      <name val="Arial"/>
    </font>
    <font>
      <sz val="10"/>
      <color rgb="FF000000"/>
      <name val="Arial"/>
    </font>
    <font>
      <sz val="11"/>
      <color rgb="FF000000"/>
      <name val="Arial"/>
    </font>
    <font>
      <b/>
      <sz val="14"/>
      <color theme="1"/>
      <name val="Arial"/>
    </font>
    <font>
      <b/>
      <sz val="18"/>
      <color theme="1"/>
      <name val="Arial"/>
    </font>
    <font>
      <sz val="12"/>
      <color theme="1"/>
      <name val="Arial"/>
    </font>
    <font>
      <b/>
      <sz val="10"/>
      <color theme="0"/>
      <name val="Arial"/>
    </font>
    <font>
      <b/>
      <sz val="16"/>
      <color theme="1"/>
      <name val="Arial"/>
    </font>
    <font>
      <sz val="11"/>
      <color rgb="FF000000"/>
      <name val="Arial"/>
    </font>
    <font>
      <sz val="11"/>
      <color rgb="FF000000"/>
      <name val="Calibri"/>
    </font>
    <font>
      <sz val="11"/>
      <color theme="1"/>
      <name val="Calibri"/>
    </font>
    <font>
      <sz val="11"/>
      <color theme="1"/>
      <name val="Arial"/>
    </font>
    <font>
      <sz val="10"/>
      <color theme="1"/>
      <name val="Calibri"/>
    </font>
    <font>
      <b/>
      <sz val="14"/>
      <color rgb="FF000000"/>
      <name val="Arial Narrow"/>
    </font>
    <font>
      <sz val="12"/>
      <color theme="1"/>
      <name val="Calibri"/>
    </font>
    <font>
      <b/>
      <sz val="12"/>
      <color rgb="FF000000"/>
      <name val="Arial Narrow"/>
    </font>
    <font>
      <sz val="12"/>
      <color rgb="FF000000"/>
      <name val="Arial Narrow"/>
    </font>
    <font>
      <sz val="12"/>
      <color theme="1"/>
      <name val="Arial Narrow"/>
    </font>
    <font>
      <b/>
      <sz val="9"/>
      <color theme="1"/>
      <name val="Arial Narrow"/>
    </font>
    <font>
      <b/>
      <sz val="26"/>
      <color theme="1"/>
      <name val="Arial"/>
    </font>
    <font>
      <b/>
      <sz val="24"/>
      <color theme="1"/>
      <name val="Arial"/>
    </font>
    <font>
      <b/>
      <sz val="12"/>
      <color rgb="FFFFFFFF"/>
      <name val="Century Gothic"/>
    </font>
    <font>
      <b/>
      <sz val="12"/>
      <color rgb="FFFFFFFF"/>
      <name val="Arial Narrow"/>
    </font>
    <font>
      <sz val="12"/>
      <color rgb="FF000000"/>
      <name val="Calibri"/>
    </font>
    <font>
      <sz val="14"/>
      <color rgb="FF000000"/>
      <name val="Arial Narrow"/>
    </font>
    <font>
      <sz val="14"/>
      <color rgb="FF000000"/>
      <name val="Century Gothic"/>
    </font>
    <font>
      <sz val="10"/>
      <color rgb="FF000000"/>
      <name val="Century Gothic"/>
    </font>
    <font>
      <b/>
      <sz val="22"/>
      <color theme="1"/>
      <name val="Arial"/>
    </font>
    <font>
      <b/>
      <sz val="11"/>
      <color rgb="FF373936"/>
      <name val="Arial"/>
    </font>
    <font>
      <b/>
      <sz val="8"/>
      <color theme="1"/>
      <name val="Arial"/>
    </font>
    <font>
      <sz val="8"/>
      <color theme="1"/>
      <name val="Arial"/>
    </font>
    <font>
      <sz val="10"/>
      <color rgb="FF373936"/>
      <name val="Arial"/>
    </font>
    <font>
      <sz val="20"/>
      <color rgb="FF000000"/>
      <name val="Arial Narrow"/>
    </font>
    <font>
      <sz val="20"/>
      <color rgb="FFFFFFFF"/>
      <name val="Arial Narrow"/>
    </font>
    <font>
      <sz val="20"/>
      <color theme="1"/>
      <name val="Calibri"/>
    </font>
    <font>
      <b/>
      <sz val="11"/>
      <color rgb="FFFFFFFF"/>
      <name val="Century Gothic"/>
    </font>
    <font>
      <b/>
      <sz val="11"/>
      <color rgb="FF000000"/>
      <name val="Century Gothic"/>
    </font>
    <font>
      <b/>
      <sz val="11"/>
      <color theme="1"/>
      <name val="Calibri"/>
    </font>
    <font>
      <sz val="11"/>
      <color rgb="FF000000"/>
      <name val="Century Gothic"/>
    </font>
    <font>
      <sz val="10"/>
      <color theme="1"/>
      <name val="Century Gothic"/>
    </font>
    <font>
      <sz val="9"/>
      <color theme="1"/>
      <name val="Arial"/>
    </font>
    <font>
      <sz val="9"/>
      <color rgb="FF000000"/>
      <name val="Arial"/>
    </font>
    <font>
      <sz val="10"/>
      <color rgb="FF000000"/>
      <name val="Arial Narrow"/>
    </font>
    <font>
      <b/>
      <sz val="10"/>
      <color rgb="FFE36C09"/>
      <name val="Arial"/>
    </font>
    <font>
      <sz val="10"/>
      <color rgb="FFFF0000"/>
      <name val="Arial"/>
    </font>
    <font>
      <b/>
      <sz val="12"/>
      <color rgb="FFE36C09"/>
      <name val="Arial Narrow"/>
    </font>
    <font>
      <b/>
      <sz val="10"/>
      <color theme="1"/>
      <name val="Arial"/>
      <family val="2"/>
    </font>
    <font>
      <sz val="10"/>
      <color theme="1"/>
      <name val="Arial"/>
      <family val="2"/>
    </font>
    <font>
      <b/>
      <sz val="10"/>
      <color theme="0"/>
      <name val="Arial"/>
      <family val="2"/>
    </font>
    <font>
      <i/>
      <sz val="10"/>
      <color theme="0"/>
      <name val="Arial"/>
      <family val="2"/>
    </font>
    <font>
      <b/>
      <sz val="18"/>
      <name val="Arial"/>
      <family val="2"/>
    </font>
    <font>
      <b/>
      <sz val="20"/>
      <name val="Arial"/>
      <family val="2"/>
    </font>
  </fonts>
  <fills count="23">
    <fill>
      <patternFill patternType="none"/>
    </fill>
    <fill>
      <patternFill patternType="gray125"/>
    </fill>
    <fill>
      <patternFill patternType="solid">
        <fgColor theme="0"/>
        <bgColor theme="0"/>
      </patternFill>
    </fill>
    <fill>
      <patternFill patternType="solid">
        <fgColor rgb="FFD6E3BC"/>
        <bgColor rgb="FFD6E3BC"/>
      </patternFill>
    </fill>
    <fill>
      <patternFill patternType="solid">
        <fgColor rgb="FFC00000"/>
        <bgColor rgb="FFC00000"/>
      </patternFill>
    </fill>
    <fill>
      <patternFill patternType="solid">
        <fgColor theme="8"/>
        <bgColor theme="8"/>
      </patternFill>
    </fill>
    <fill>
      <patternFill patternType="solid">
        <fgColor rgb="FF92CDDC"/>
        <bgColor rgb="FF92CDDC"/>
      </patternFill>
    </fill>
    <fill>
      <patternFill patternType="solid">
        <fgColor rgb="FF95B3D7"/>
        <bgColor rgb="FF95B3D7"/>
      </patternFill>
    </fill>
    <fill>
      <patternFill patternType="solid">
        <fgColor rgb="FFFFFFFF"/>
        <bgColor rgb="FFFFFFFF"/>
      </patternFill>
    </fill>
    <fill>
      <patternFill patternType="solid">
        <fgColor rgb="FFFDE9D9"/>
        <bgColor rgb="FFFDE9D9"/>
      </patternFill>
    </fill>
    <fill>
      <patternFill patternType="solid">
        <fgColor rgb="FFC6D9F0"/>
        <bgColor rgb="FFC6D9F0"/>
      </patternFill>
    </fill>
    <fill>
      <patternFill patternType="solid">
        <fgColor rgb="FFE36C09"/>
        <bgColor rgb="FFE36C09"/>
      </patternFill>
    </fill>
    <fill>
      <patternFill patternType="solid">
        <fgColor rgb="FFBFBFBF"/>
        <bgColor rgb="FFBFBFBF"/>
      </patternFill>
    </fill>
    <fill>
      <patternFill patternType="solid">
        <fgColor rgb="FF92D050"/>
        <bgColor rgb="FF92D050"/>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1F3864"/>
        <bgColor rgb="FF1F3864"/>
      </patternFill>
    </fill>
    <fill>
      <patternFill patternType="solid">
        <fgColor rgb="FF375623"/>
        <bgColor rgb="FF375623"/>
      </patternFill>
    </fill>
    <fill>
      <patternFill patternType="solid">
        <fgColor rgb="FFF2F2F2"/>
        <bgColor rgb="FFF2F2F2"/>
      </patternFill>
    </fill>
  </fills>
  <borders count="108">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dotted">
        <color rgb="FFFFC000"/>
      </right>
      <top style="medium">
        <color rgb="FF000000"/>
      </top>
      <bottom style="dotted">
        <color rgb="FFFFC000"/>
      </bottom>
      <diagonal/>
    </border>
    <border>
      <left style="dotted">
        <color rgb="FFFFC000"/>
      </left>
      <right style="medium">
        <color rgb="FF000000"/>
      </right>
      <top style="medium">
        <color rgb="FF000000"/>
      </top>
      <bottom style="dotted">
        <color rgb="FFFFC000"/>
      </bottom>
      <diagonal/>
    </border>
    <border>
      <left/>
      <right style="medium">
        <color rgb="FF000000"/>
      </right>
      <top/>
      <bottom/>
      <diagonal/>
    </border>
    <border>
      <left style="medium">
        <color rgb="FF000000"/>
      </left>
      <right style="dotted">
        <color rgb="FFFFC000"/>
      </right>
      <top style="dotted">
        <color rgb="FFFFC000"/>
      </top>
      <bottom style="dotted">
        <color rgb="FFFFC000"/>
      </bottom>
      <diagonal/>
    </border>
    <border>
      <left style="dotted">
        <color rgb="FFFFC000"/>
      </left>
      <right style="medium">
        <color rgb="FF000000"/>
      </right>
      <top style="dotted">
        <color rgb="FFFFC000"/>
      </top>
      <bottom style="dotted">
        <color rgb="FFFFC000"/>
      </bottom>
      <diagonal/>
    </border>
    <border>
      <left style="medium">
        <color rgb="FF000000"/>
      </left>
      <right style="dotted">
        <color rgb="FFFFC000"/>
      </right>
      <top style="dotted">
        <color rgb="FFFFC000"/>
      </top>
      <bottom style="medium">
        <color rgb="FF000000"/>
      </bottom>
      <diagonal/>
    </border>
    <border>
      <left style="dotted">
        <color rgb="FFFFC000"/>
      </left>
      <right style="medium">
        <color rgb="FF000000"/>
      </right>
      <top style="dotted">
        <color rgb="FFFFC000"/>
      </top>
      <bottom style="medium">
        <color rgb="FF000000"/>
      </bottom>
      <diagonal/>
    </border>
    <border>
      <left style="dotted">
        <color rgb="FFE36C09"/>
      </left>
      <right style="dotted">
        <color rgb="FFE36C09"/>
      </right>
      <top style="dotted">
        <color rgb="FFE36C09"/>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dotted">
        <color rgb="FFE36C09"/>
      </left>
      <right style="dotted">
        <color rgb="FFE36C09"/>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dotted">
        <color rgb="FFE36C09"/>
      </left>
      <right style="dotted">
        <color rgb="FFE36C09"/>
      </right>
      <top style="dotted">
        <color rgb="FFE36C09"/>
      </top>
      <bottom style="dotted">
        <color rgb="FFE36C09"/>
      </bottom>
      <diagonal/>
    </border>
    <border>
      <left/>
      <right style="dotted">
        <color rgb="FFE36C09"/>
      </right>
      <top style="dotted">
        <color rgb="FFE36C09"/>
      </top>
      <bottom style="dotted">
        <color rgb="FFE36C09"/>
      </bottom>
      <diagonal/>
    </border>
    <border>
      <left style="hair">
        <color rgb="FFE36C09"/>
      </left>
      <right style="hair">
        <color rgb="FFE36C09"/>
      </right>
      <top style="hair">
        <color rgb="FFE36C09"/>
      </top>
      <bottom style="hair">
        <color rgb="FFE36C09"/>
      </bottom>
      <diagonal/>
    </border>
    <border>
      <left style="thin">
        <color rgb="FF000000"/>
      </left>
      <right/>
      <top style="thin">
        <color rgb="FF000000"/>
      </top>
      <bottom/>
      <diagonal/>
    </border>
    <border>
      <left/>
      <right/>
      <top/>
      <bottom/>
      <diagonal/>
    </border>
    <border>
      <left style="dotted">
        <color rgb="FFE36C09"/>
      </left>
      <right style="dotted">
        <color rgb="FFE36C09"/>
      </right>
      <top/>
      <bottom/>
      <diagonal/>
    </border>
    <border>
      <left/>
      <right/>
      <top/>
      <bottom/>
      <diagonal/>
    </border>
    <border>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right/>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FFFFFF"/>
      </left>
      <right style="medium">
        <color rgb="FFFFFFFF"/>
      </right>
      <top style="medium">
        <color rgb="FFFFFFFF"/>
      </top>
      <bottom style="medium">
        <color rgb="FFFFFFFF"/>
      </bottom>
      <diagonal/>
    </border>
    <border>
      <left style="dotted">
        <color rgb="FFF4B084"/>
      </left>
      <right style="dotted">
        <color rgb="FFF4B084"/>
      </right>
      <top style="dotted">
        <color rgb="FFF4B084"/>
      </top>
      <bottom style="dotted">
        <color rgb="FFF4B084"/>
      </bottom>
      <diagonal/>
    </border>
    <border>
      <left style="dotted">
        <color rgb="FFD99594"/>
      </left>
      <right style="dotted">
        <color rgb="FFD99594"/>
      </right>
      <top style="dotted">
        <color rgb="FFD99594"/>
      </top>
      <bottom style="dotted">
        <color rgb="FFD99594"/>
      </bottom>
      <diagonal/>
    </border>
    <border>
      <left style="dotted">
        <color rgb="FFF4B084"/>
      </left>
      <right style="dotted">
        <color rgb="FFF4B084"/>
      </right>
      <top/>
      <bottom style="dotted">
        <color rgb="FFF4B084"/>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382">
    <xf numFmtId="0" fontId="0" fillId="0" borderId="0" xfId="0" applyFont="1" applyAlignment="1"/>
    <xf numFmtId="0" fontId="1" fillId="2" borderId="1" xfId="0" applyFont="1" applyFill="1" applyBorder="1"/>
    <xf numFmtId="0" fontId="1" fillId="0" borderId="17"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1" fillId="2" borderId="19" xfId="0" applyFont="1" applyFill="1" applyBorder="1"/>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xf>
    <xf numFmtId="0" fontId="1" fillId="2" borderId="22" xfId="0" applyFont="1" applyFill="1" applyBorder="1"/>
    <xf numFmtId="0" fontId="2" fillId="2" borderId="23" xfId="0" applyFont="1" applyFill="1" applyBorder="1" applyAlignment="1">
      <alignment horizontal="left" vertical="center"/>
    </xf>
    <xf numFmtId="0" fontId="6" fillId="2" borderId="24" xfId="0" applyFont="1" applyFill="1" applyBorder="1" applyAlignment="1">
      <alignment horizontal="left" vertical="center" wrapText="1"/>
    </xf>
    <xf numFmtId="0" fontId="2" fillId="2" borderId="23" xfId="0" applyFont="1" applyFill="1" applyBorder="1" applyAlignment="1">
      <alignment vertical="center" wrapText="1"/>
    </xf>
    <xf numFmtId="0" fontId="1" fillId="2" borderId="24" xfId="0" applyFont="1" applyFill="1" applyBorder="1" applyAlignment="1">
      <alignmen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1" xfId="0" applyFont="1" applyFill="1" applyBorder="1" applyAlignment="1">
      <alignment horizontal="left" vertical="center" wrapText="1"/>
    </xf>
    <xf numFmtId="0" fontId="7" fillId="2" borderId="1" xfId="0" applyFont="1" applyFill="1" applyBorder="1"/>
    <xf numFmtId="0" fontId="7" fillId="2" borderId="22" xfId="0" applyFont="1" applyFill="1" applyBorder="1"/>
    <xf numFmtId="0" fontId="7" fillId="2" borderId="19" xfId="0" applyFont="1" applyFill="1" applyBorder="1"/>
    <xf numFmtId="0" fontId="8" fillId="2" borderId="1" xfId="0" applyFont="1" applyFill="1" applyBorder="1"/>
    <xf numFmtId="0" fontId="5" fillId="3" borderId="27" xfId="0" applyFont="1" applyFill="1" applyBorder="1" applyAlignment="1">
      <alignment horizontal="center" vertical="center" wrapText="1"/>
    </xf>
    <xf numFmtId="0" fontId="5" fillId="3" borderId="27" xfId="0" applyFont="1" applyFill="1" applyBorder="1" applyAlignment="1">
      <alignment horizontal="center" vertical="center"/>
    </xf>
    <xf numFmtId="0" fontId="2"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6" xfId="0" applyFont="1" applyFill="1" applyBorder="1" applyAlignment="1">
      <alignment vertical="center" wrapText="1"/>
    </xf>
    <xf numFmtId="0" fontId="1" fillId="2" borderId="31" xfId="0" applyFont="1" applyFill="1" applyBorder="1"/>
    <xf numFmtId="0" fontId="1" fillId="2" borderId="32" xfId="0" applyFont="1" applyFill="1" applyBorder="1"/>
    <xf numFmtId="0" fontId="1" fillId="2" borderId="33" xfId="0" applyFont="1" applyFill="1" applyBorder="1"/>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2" fillId="0" borderId="5" xfId="0" applyFont="1" applyBorder="1" applyAlignment="1">
      <alignment horizontal="left" vertical="center"/>
    </xf>
    <xf numFmtId="0" fontId="2" fillId="0" borderId="7" xfId="0" applyFont="1" applyBorder="1" applyAlignment="1">
      <alignment horizontal="center" vertical="center"/>
    </xf>
    <xf numFmtId="0" fontId="2" fillId="0" borderId="46" xfId="0" applyFont="1" applyBorder="1" applyAlignment="1">
      <alignment horizontal="left" vertical="center"/>
    </xf>
    <xf numFmtId="0" fontId="2" fillId="0" borderId="47" xfId="0" applyFont="1" applyBorder="1" applyAlignment="1">
      <alignment horizontal="center" vertical="center"/>
    </xf>
    <xf numFmtId="0" fontId="1" fillId="2" borderId="1" xfId="0" applyFont="1" applyFill="1" applyBorder="1" applyAlignment="1">
      <alignment vertical="center"/>
    </xf>
    <xf numFmtId="0" fontId="10" fillId="2" borderId="1" xfId="0" applyFont="1" applyFill="1" applyBorder="1" applyAlignment="1">
      <alignment vertical="center"/>
    </xf>
    <xf numFmtId="0" fontId="11" fillId="4" borderId="50" xfId="0" applyFont="1" applyFill="1" applyBorder="1" applyAlignment="1">
      <alignment horizontal="center" vertical="center"/>
    </xf>
    <xf numFmtId="0" fontId="2" fillId="6" borderId="50"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1" fillId="0" borderId="53" xfId="0" applyFont="1" applyBorder="1" applyAlignment="1">
      <alignment horizontal="center" vertical="center" wrapText="1"/>
    </xf>
    <xf numFmtId="0" fontId="1" fillId="0" borderId="50" xfId="0" applyFont="1" applyBorder="1" applyAlignment="1">
      <alignment horizontal="center" vertical="center"/>
    </xf>
    <xf numFmtId="0" fontId="1" fillId="0" borderId="50" xfId="0" applyFont="1" applyBorder="1" applyAlignment="1">
      <alignment horizontal="left" vertical="center" wrapText="1"/>
    </xf>
    <xf numFmtId="0" fontId="1" fillId="0" borderId="50" xfId="0" applyFont="1" applyBorder="1" applyAlignment="1">
      <alignment horizontal="center" vertical="center" textRotation="90"/>
    </xf>
    <xf numFmtId="9" fontId="1" fillId="0" borderId="50" xfId="0" applyNumberFormat="1" applyFont="1" applyBorder="1" applyAlignment="1">
      <alignment horizontal="center" vertical="center"/>
    </xf>
    <xf numFmtId="9" fontId="1" fillId="2" borderId="50" xfId="0" applyNumberFormat="1" applyFont="1" applyFill="1" applyBorder="1" applyAlignment="1">
      <alignment horizontal="center" vertical="center"/>
    </xf>
    <xf numFmtId="9" fontId="1" fillId="2" borderId="50" xfId="0" applyNumberFormat="1" applyFont="1" applyFill="1" applyBorder="1" applyAlignment="1">
      <alignment horizontal="center" vertical="center" textRotation="90"/>
    </xf>
    <xf numFmtId="1" fontId="1" fillId="2" borderId="50" xfId="0" applyNumberFormat="1" applyFont="1" applyFill="1" applyBorder="1" applyAlignment="1">
      <alignment horizontal="center" vertical="center" textRotation="90"/>
    </xf>
    <xf numFmtId="1" fontId="1" fillId="2" borderId="50" xfId="0" applyNumberFormat="1" applyFont="1" applyFill="1" applyBorder="1" applyAlignment="1">
      <alignment horizontal="center" vertical="center"/>
    </xf>
    <xf numFmtId="9" fontId="2" fillId="2" borderId="50" xfId="0" applyNumberFormat="1" applyFont="1" applyFill="1" applyBorder="1" applyAlignment="1">
      <alignment horizontal="center" vertical="center"/>
    </xf>
    <xf numFmtId="0" fontId="1" fillId="0" borderId="50" xfId="0" applyFont="1" applyBorder="1" applyAlignment="1">
      <alignment horizontal="center" vertical="center" wrapText="1"/>
    </xf>
    <xf numFmtId="14" fontId="1" fillId="0" borderId="50" xfId="0" applyNumberFormat="1" applyFont="1" applyBorder="1" applyAlignment="1">
      <alignment horizontal="center" vertical="center" wrapText="1"/>
    </xf>
    <xf numFmtId="9" fontId="1" fillId="0" borderId="50" xfId="0" applyNumberFormat="1" applyFont="1" applyBorder="1" applyAlignment="1">
      <alignment vertical="center" wrapText="1"/>
    </xf>
    <xf numFmtId="0" fontId="1" fillId="2" borderId="50" xfId="0" applyFont="1" applyFill="1" applyBorder="1"/>
    <xf numFmtId="0" fontId="1" fillId="2" borderId="50" xfId="0" applyFont="1" applyFill="1" applyBorder="1" applyAlignment="1">
      <alignment horizontal="center" vertical="center" wrapText="1"/>
    </xf>
    <xf numFmtId="9" fontId="1" fillId="2" borderId="50" xfId="0" applyNumberFormat="1" applyFont="1" applyFill="1" applyBorder="1" applyAlignment="1">
      <alignment horizontal="center" vertical="center" wrapText="1"/>
    </xf>
    <xf numFmtId="165" fontId="1" fillId="2" borderId="50" xfId="0" applyNumberFormat="1" applyFont="1" applyFill="1" applyBorder="1" applyAlignment="1">
      <alignment horizontal="center" vertical="center" wrapText="1"/>
    </xf>
    <xf numFmtId="0" fontId="1" fillId="2" borderId="50" xfId="0" applyFont="1" applyFill="1" applyBorder="1" applyAlignment="1">
      <alignment horizontal="center" vertical="center"/>
    </xf>
    <xf numFmtId="165" fontId="1" fillId="2" borderId="50" xfId="0" applyNumberFormat="1" applyFont="1" applyFill="1" applyBorder="1" applyAlignment="1">
      <alignment horizontal="center" vertical="center"/>
    </xf>
    <xf numFmtId="0" fontId="1" fillId="2" borderId="50" xfId="0" applyFont="1" applyFill="1" applyBorder="1" applyAlignment="1">
      <alignment horizontal="center" vertical="center" wrapText="1"/>
    </xf>
    <xf numFmtId="0" fontId="1" fillId="0" borderId="50" xfId="0" applyFont="1" applyBorder="1" applyAlignment="1">
      <alignment horizontal="left" vertical="top" wrapText="1"/>
    </xf>
    <xf numFmtId="9" fontId="2" fillId="0" borderId="50" xfId="0" applyNumberFormat="1" applyFont="1" applyBorder="1" applyAlignment="1">
      <alignment vertical="center" wrapText="1"/>
    </xf>
    <xf numFmtId="0" fontId="1" fillId="2" borderId="50" xfId="0" applyFont="1" applyFill="1" applyBorder="1" applyAlignment="1">
      <alignment wrapText="1"/>
    </xf>
    <xf numFmtId="0" fontId="1" fillId="0" borderId="50" xfId="0" applyFont="1" applyBorder="1" applyAlignment="1">
      <alignment horizontal="left" vertical="top"/>
    </xf>
    <xf numFmtId="9" fontId="1" fillId="2" borderId="50" xfId="0" applyNumberFormat="1" applyFont="1" applyFill="1" applyBorder="1" applyAlignment="1">
      <alignment vertical="center" wrapText="1"/>
    </xf>
    <xf numFmtId="0" fontId="13" fillId="8" borderId="50" xfId="0" applyFont="1" applyFill="1" applyBorder="1" applyAlignment="1">
      <alignment vertical="center" wrapText="1"/>
    </xf>
    <xf numFmtId="0" fontId="13" fillId="8" borderId="50" xfId="0" applyFont="1" applyFill="1" applyBorder="1" applyAlignment="1">
      <alignment horizontal="center" vertical="center" wrapText="1"/>
    </xf>
    <xf numFmtId="9" fontId="13" fillId="8" borderId="50" xfId="0" applyNumberFormat="1" applyFont="1" applyFill="1" applyBorder="1" applyAlignment="1">
      <alignment horizontal="center" vertical="center" wrapText="1"/>
    </xf>
    <xf numFmtId="0" fontId="13" fillId="0" borderId="50" xfId="0" applyFont="1" applyBorder="1" applyAlignment="1">
      <alignment horizontal="center" vertical="center" wrapText="1"/>
    </xf>
    <xf numFmtId="165" fontId="1" fillId="2" borderId="50" xfId="0" applyNumberFormat="1" applyFont="1" applyFill="1" applyBorder="1" applyAlignment="1">
      <alignment horizontal="center" vertical="center" wrapText="1"/>
    </xf>
    <xf numFmtId="9" fontId="1" fillId="2" borderId="50" xfId="0" applyNumberFormat="1" applyFont="1" applyFill="1" applyBorder="1" applyAlignment="1">
      <alignment horizontal="center" vertical="center" wrapText="1"/>
    </xf>
    <xf numFmtId="165" fontId="1" fillId="0" borderId="50" xfId="0" applyNumberFormat="1" applyFont="1" applyBorder="1" applyAlignment="1">
      <alignment horizontal="center" vertical="center" wrapText="1"/>
    </xf>
    <xf numFmtId="0" fontId="14" fillId="8" borderId="56" xfId="0" applyFont="1" applyFill="1" applyBorder="1" applyAlignment="1">
      <alignment horizontal="center" wrapText="1"/>
    </xf>
    <xf numFmtId="0" fontId="14" fillId="8" borderId="56" xfId="0" applyFont="1" applyFill="1" applyBorder="1" applyAlignment="1">
      <alignment horizontal="center"/>
    </xf>
    <xf numFmtId="0" fontId="1" fillId="0" borderId="50" xfId="0" applyFont="1" applyBorder="1" applyAlignment="1">
      <alignment vertical="center"/>
    </xf>
    <xf numFmtId="9" fontId="1" fillId="2" borderId="50" xfId="0" applyNumberFormat="1" applyFont="1" applyFill="1" applyBorder="1" applyAlignment="1">
      <alignment vertical="center"/>
    </xf>
    <xf numFmtId="0" fontId="2" fillId="0" borderId="50" xfId="0" applyFont="1" applyBorder="1" applyAlignment="1">
      <alignment horizontal="center" vertical="center" wrapText="1"/>
    </xf>
    <xf numFmtId="0" fontId="7" fillId="8" borderId="50" xfId="0" applyFont="1" applyFill="1" applyBorder="1" applyAlignment="1">
      <alignment horizontal="center" vertical="center"/>
    </xf>
    <xf numFmtId="0" fontId="7" fillId="2" borderId="59" xfId="0" applyFont="1" applyFill="1" applyBorder="1" applyAlignment="1">
      <alignment horizontal="center" vertical="center" wrapText="1"/>
    </xf>
    <xf numFmtId="0" fontId="7" fillId="8" borderId="59" xfId="0" applyFont="1" applyFill="1" applyBorder="1" applyAlignment="1">
      <alignment horizontal="center" vertical="center"/>
    </xf>
    <xf numFmtId="0" fontId="7" fillId="2" borderId="59" xfId="0" applyFont="1" applyFill="1" applyBorder="1" applyAlignment="1">
      <alignment horizontal="center" vertical="center"/>
    </xf>
    <xf numFmtId="0" fontId="7" fillId="8" borderId="59" xfId="0" applyFont="1" applyFill="1" applyBorder="1" applyAlignment="1">
      <alignment horizontal="center" vertical="center" wrapText="1"/>
    </xf>
    <xf numFmtId="0" fontId="7" fillId="8" borderId="50" xfId="0" applyFont="1" applyFill="1" applyBorder="1" applyAlignment="1">
      <alignment horizontal="center" vertical="center" wrapText="1"/>
    </xf>
    <xf numFmtId="0" fontId="2" fillId="0" borderId="50" xfId="0" applyFont="1" applyBorder="1" applyAlignment="1">
      <alignment vertical="center" wrapText="1"/>
    </xf>
    <xf numFmtId="165" fontId="1" fillId="2" borderId="50" xfId="0" applyNumberFormat="1" applyFont="1" applyFill="1" applyBorder="1" applyAlignment="1">
      <alignment horizontal="center" vertical="center"/>
    </xf>
    <xf numFmtId="0" fontId="1" fillId="2" borderId="50" xfId="0" applyFont="1" applyFill="1" applyBorder="1" applyAlignment="1">
      <alignment horizontal="left" vertical="center" wrapText="1"/>
    </xf>
    <xf numFmtId="14" fontId="1" fillId="2" borderId="50" xfId="0" applyNumberFormat="1" applyFont="1" applyFill="1" applyBorder="1" applyAlignment="1">
      <alignment horizontal="center" vertical="center" wrapText="1"/>
    </xf>
    <xf numFmtId="0" fontId="1" fillId="2" borderId="50" xfId="0" applyFont="1" applyFill="1" applyBorder="1" applyAlignment="1">
      <alignment horizontal="left" vertical="top" wrapText="1"/>
    </xf>
    <xf numFmtId="9" fontId="1" fillId="2" borderId="50" xfId="0" applyNumberFormat="1" applyFont="1" applyFill="1" applyBorder="1" applyAlignment="1">
      <alignment horizontal="left" vertical="center" wrapText="1"/>
    </xf>
    <xf numFmtId="9" fontId="2" fillId="2" borderId="50" xfId="0" applyNumberFormat="1" applyFont="1" applyFill="1" applyBorder="1" applyAlignment="1">
      <alignment vertical="center" wrapText="1"/>
    </xf>
    <xf numFmtId="0" fontId="1" fillId="2" borderId="50" xfId="0" applyFont="1" applyFill="1" applyBorder="1" applyAlignment="1">
      <alignment vertical="center" wrapText="1"/>
    </xf>
    <xf numFmtId="165" fontId="15" fillId="8" borderId="50" xfId="0" applyNumberFormat="1" applyFont="1" applyFill="1" applyBorder="1" applyAlignment="1">
      <alignment horizontal="center" vertical="center" wrapText="1"/>
    </xf>
    <xf numFmtId="0" fontId="15" fillId="8" borderId="50" xfId="0" applyFont="1" applyFill="1" applyBorder="1" applyAlignment="1">
      <alignment horizontal="center" vertical="center" wrapText="1"/>
    </xf>
    <xf numFmtId="0" fontId="1" fillId="2" borderId="50" xfId="0" applyFont="1" applyFill="1" applyBorder="1" applyAlignment="1">
      <alignment horizontal="left" vertical="center" wrapText="1"/>
    </xf>
    <xf numFmtId="0" fontId="1" fillId="2" borderId="50" xfId="0" applyFont="1" applyFill="1" applyBorder="1" applyAlignment="1">
      <alignment horizontal="center" vertical="center"/>
    </xf>
    <xf numFmtId="14" fontId="1" fillId="2" borderId="50" xfId="0" applyNumberFormat="1" applyFont="1" applyFill="1" applyBorder="1" applyAlignment="1">
      <alignment horizontal="center" vertical="center"/>
    </xf>
    <xf numFmtId="0" fontId="1" fillId="2" borderId="60" xfId="0" applyFont="1" applyFill="1" applyBorder="1" applyAlignment="1">
      <alignment horizontal="left" vertical="center" wrapText="1"/>
    </xf>
    <xf numFmtId="0" fontId="7" fillId="8" borderId="61" xfId="0" applyFont="1" applyFill="1" applyBorder="1" applyAlignment="1">
      <alignment horizontal="center" vertical="center" wrapText="1"/>
    </xf>
    <xf numFmtId="0" fontId="7" fillId="2" borderId="50" xfId="0" applyFont="1" applyFill="1" applyBorder="1" applyAlignment="1">
      <alignment horizontal="left" vertical="center" wrapText="1"/>
    </xf>
    <xf numFmtId="0" fontId="16" fillId="2" borderId="59" xfId="0" applyFont="1" applyFill="1" applyBorder="1" applyAlignment="1">
      <alignment horizontal="left" vertical="center" wrapText="1"/>
    </xf>
    <xf numFmtId="10" fontId="16" fillId="8" borderId="59" xfId="0" applyNumberFormat="1" applyFont="1" applyFill="1" applyBorder="1" applyAlignment="1">
      <alignment horizontal="center" vertical="center" wrapText="1"/>
    </xf>
    <xf numFmtId="0" fontId="16" fillId="8" borderId="59" xfId="0" applyFont="1" applyFill="1" applyBorder="1" applyAlignment="1">
      <alignment horizontal="center" vertical="center" wrapText="1"/>
    </xf>
    <xf numFmtId="0" fontId="7" fillId="8" borderId="62" xfId="0" applyFont="1" applyFill="1" applyBorder="1" applyAlignment="1">
      <alignment horizontal="center" vertical="center" wrapText="1"/>
    </xf>
    <xf numFmtId="0" fontId="16" fillId="2" borderId="63" xfId="0" applyFont="1" applyFill="1" applyBorder="1" applyAlignment="1">
      <alignment horizontal="left" vertical="center" wrapText="1"/>
    </xf>
    <xf numFmtId="0" fontId="16" fillId="0" borderId="56" xfId="0" applyFont="1" applyBorder="1" applyAlignment="1">
      <alignment horizontal="center" vertical="center" wrapText="1"/>
    </xf>
    <xf numFmtId="0" fontId="16" fillId="2" borderId="64" xfId="0" applyFont="1" applyFill="1" applyBorder="1" applyAlignment="1">
      <alignment horizontal="left" vertical="center" wrapText="1"/>
    </xf>
    <xf numFmtId="10" fontId="16" fillId="8" borderId="64" xfId="0" applyNumberFormat="1" applyFont="1" applyFill="1" applyBorder="1" applyAlignment="1">
      <alignment horizontal="center" vertical="center" wrapText="1"/>
    </xf>
    <xf numFmtId="0" fontId="16" fillId="8" borderId="64" xfId="0" applyFont="1" applyFill="1" applyBorder="1" applyAlignment="1">
      <alignment horizontal="center" vertical="center" wrapText="1"/>
    </xf>
    <xf numFmtId="0" fontId="7" fillId="8" borderId="64" xfId="0" applyFont="1" applyFill="1" applyBorder="1" applyAlignment="1">
      <alignment horizontal="center" vertical="center" wrapText="1"/>
    </xf>
    <xf numFmtId="0" fontId="16" fillId="2" borderId="50" xfId="0" applyFont="1" applyFill="1" applyBorder="1" applyAlignment="1">
      <alignment horizontal="left" vertical="center" wrapText="1"/>
    </xf>
    <xf numFmtId="0" fontId="1" fillId="2" borderId="50" xfId="0" applyFont="1" applyFill="1" applyBorder="1" applyAlignment="1">
      <alignment horizontal="center" vertical="center" textRotation="90"/>
    </xf>
    <xf numFmtId="0" fontId="7" fillId="8" borderId="63"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65" xfId="0" applyFont="1" applyFill="1" applyBorder="1" applyAlignment="1">
      <alignment horizontal="center" vertical="center"/>
    </xf>
    <xf numFmtId="9" fontId="1" fillId="2" borderId="59" xfId="0" applyNumberFormat="1" applyFont="1" applyFill="1" applyBorder="1" applyAlignment="1">
      <alignment vertical="center" wrapText="1"/>
    </xf>
    <xf numFmtId="0" fontId="1" fillId="2" borderId="61" xfId="0" applyFont="1" applyFill="1" applyBorder="1" applyAlignment="1">
      <alignment horizontal="center" vertical="center"/>
    </xf>
    <xf numFmtId="0" fontId="1" fillId="2" borderId="59" xfId="0" applyFont="1" applyFill="1" applyBorder="1" applyAlignment="1">
      <alignment horizontal="center" vertical="center"/>
    </xf>
    <xf numFmtId="9" fontId="2" fillId="0" borderId="49" xfId="0" applyNumberFormat="1" applyFont="1" applyBorder="1" applyAlignment="1">
      <alignment vertical="center" wrapText="1"/>
    </xf>
    <xf numFmtId="0" fontId="1" fillId="2" borderId="65" xfId="0" applyFont="1" applyFill="1" applyBorder="1"/>
    <xf numFmtId="0" fontId="1" fillId="0" borderId="66" xfId="0" applyFont="1" applyBorder="1" applyAlignment="1">
      <alignment horizontal="left" vertical="center" wrapText="1"/>
    </xf>
    <xf numFmtId="9" fontId="1" fillId="2" borderId="67" xfId="0" applyNumberFormat="1" applyFont="1" applyFill="1" applyBorder="1" applyAlignment="1">
      <alignment vertical="center" wrapText="1"/>
    </xf>
    <xf numFmtId="0" fontId="7" fillId="0" borderId="50" xfId="0" applyFont="1" applyBorder="1" applyAlignment="1">
      <alignment horizontal="center" vertical="center" wrapText="1"/>
    </xf>
    <xf numFmtId="0" fontId="7" fillId="2" borderId="50" xfId="0" applyFont="1" applyFill="1" applyBorder="1" applyAlignment="1">
      <alignment horizontal="center" vertical="center" wrapText="1"/>
    </xf>
    <xf numFmtId="9" fontId="1" fillId="2" borderId="59" xfId="0" applyNumberFormat="1" applyFont="1" applyFill="1" applyBorder="1" applyAlignment="1">
      <alignment horizontal="center" vertical="center"/>
    </xf>
    <xf numFmtId="0" fontId="7" fillId="8" borderId="68" xfId="0" applyFont="1" applyFill="1" applyBorder="1" applyAlignment="1">
      <alignment horizontal="center" wrapText="1"/>
    </xf>
    <xf numFmtId="14" fontId="1" fillId="2" borderId="50" xfId="0" applyNumberFormat="1" applyFont="1" applyFill="1" applyBorder="1" applyAlignment="1">
      <alignment horizontal="center" vertical="center"/>
    </xf>
    <xf numFmtId="0" fontId="1" fillId="2" borderId="50" xfId="0" applyFont="1" applyFill="1" applyBorder="1" applyAlignment="1">
      <alignment vertical="center"/>
    </xf>
    <xf numFmtId="0" fontId="1" fillId="2" borderId="63" xfId="0" applyFont="1" applyFill="1" applyBorder="1" applyAlignment="1">
      <alignment horizontal="center" vertical="center"/>
    </xf>
    <xf numFmtId="9" fontId="2" fillId="0" borderId="50" xfId="0" applyNumberFormat="1" applyFont="1" applyBorder="1" applyAlignment="1">
      <alignment horizontal="left" vertical="center" wrapText="1"/>
    </xf>
    <xf numFmtId="9" fontId="1" fillId="0" borderId="49" xfId="0" applyNumberFormat="1" applyFont="1" applyBorder="1" applyAlignment="1">
      <alignment vertical="center" wrapText="1"/>
    </xf>
    <xf numFmtId="0" fontId="1" fillId="2" borderId="69" xfId="0" applyFont="1" applyFill="1" applyBorder="1" applyAlignment="1">
      <alignment horizontal="center" vertical="center"/>
    </xf>
    <xf numFmtId="0" fontId="1" fillId="2" borderId="50" xfId="0" applyFont="1" applyFill="1" applyBorder="1" applyAlignment="1">
      <alignment horizontal="center" wrapText="1"/>
    </xf>
    <xf numFmtId="0" fontId="1" fillId="2" borderId="61" xfId="0" applyFont="1" applyFill="1" applyBorder="1"/>
    <xf numFmtId="0" fontId="1" fillId="2" borderId="63" xfId="0" applyFont="1" applyFill="1" applyBorder="1"/>
    <xf numFmtId="9" fontId="2" fillId="0" borderId="53" xfId="0" applyNumberFormat="1" applyFont="1" applyBorder="1" applyAlignment="1">
      <alignment vertical="center" wrapText="1"/>
    </xf>
    <xf numFmtId="0" fontId="16" fillId="0" borderId="50" xfId="0" applyFont="1" applyBorder="1" applyAlignment="1">
      <alignment horizontal="center" vertical="center" wrapText="1"/>
    </xf>
    <xf numFmtId="14" fontId="7" fillId="0" borderId="50" xfId="0" applyNumberFormat="1" applyFont="1" applyBorder="1" applyAlignment="1">
      <alignment horizontal="center" vertical="center" wrapText="1"/>
    </xf>
    <xf numFmtId="0" fontId="1" fillId="2" borderId="59" xfId="0" applyFont="1" applyFill="1" applyBorder="1"/>
    <xf numFmtId="9" fontId="2" fillId="0" borderId="57" xfId="0" applyNumberFormat="1" applyFont="1" applyBorder="1" applyAlignment="1">
      <alignment vertical="center" wrapText="1"/>
    </xf>
    <xf numFmtId="0" fontId="1" fillId="0" borderId="57" xfId="0" applyFont="1" applyBorder="1" applyAlignment="1">
      <alignment horizontal="center" vertical="center" wrapText="1"/>
    </xf>
    <xf numFmtId="0" fontId="1" fillId="0" borderId="50" xfId="0" applyFont="1" applyBorder="1" applyAlignment="1">
      <alignment horizontal="center" vertical="top"/>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17" fillId="2" borderId="1" xfId="0" applyFont="1" applyFill="1" applyBorder="1"/>
    <xf numFmtId="0" fontId="19" fillId="2" borderId="1" xfId="0" applyFont="1" applyFill="1" applyBorder="1"/>
    <xf numFmtId="0" fontId="20" fillId="9" borderId="80" xfId="0" applyFont="1" applyFill="1" applyBorder="1" applyAlignment="1">
      <alignment horizontal="center" vertical="center" wrapText="1" readingOrder="1"/>
    </xf>
    <xf numFmtId="0" fontId="20" fillId="9" borderId="81" xfId="0" applyFont="1" applyFill="1" applyBorder="1" applyAlignment="1">
      <alignment horizontal="center" vertical="center" wrapText="1" readingOrder="1"/>
    </xf>
    <xf numFmtId="0" fontId="20" fillId="2" borderId="63" xfId="0" applyFont="1" applyFill="1" applyBorder="1" applyAlignment="1">
      <alignment horizontal="center" vertical="center" wrapText="1" readingOrder="1"/>
    </xf>
    <xf numFmtId="0" fontId="21" fillId="2" borderId="63" xfId="0" applyFont="1" applyFill="1" applyBorder="1" applyAlignment="1">
      <alignment horizontal="left" vertical="center" wrapText="1" readingOrder="1"/>
    </xf>
    <xf numFmtId="9" fontId="20" fillId="2" borderId="84" xfId="0" applyNumberFormat="1" applyFont="1" applyFill="1" applyBorder="1" applyAlignment="1">
      <alignment horizontal="center" vertical="center" wrapText="1" readingOrder="1"/>
    </xf>
    <xf numFmtId="9" fontId="17" fillId="2" borderId="1" xfId="0" applyNumberFormat="1" applyFont="1" applyFill="1" applyBorder="1"/>
    <xf numFmtId="0" fontId="20" fillId="2" borderId="50" xfId="0" applyFont="1" applyFill="1" applyBorder="1" applyAlignment="1">
      <alignment horizontal="center" vertical="center" wrapText="1" readingOrder="1"/>
    </xf>
    <xf numFmtId="0" fontId="21" fillId="2" borderId="50" xfId="0" applyFont="1" applyFill="1" applyBorder="1" applyAlignment="1">
      <alignment horizontal="left" vertical="center" wrapText="1" readingOrder="1"/>
    </xf>
    <xf numFmtId="9" fontId="20" fillId="2" borderId="86" xfId="0" applyNumberFormat="1" applyFont="1" applyFill="1" applyBorder="1" applyAlignment="1">
      <alignment horizontal="center" vertical="center" wrapText="1" readingOrder="1"/>
    </xf>
    <xf numFmtId="0" fontId="20" fillId="10" borderId="50" xfId="0" applyFont="1" applyFill="1" applyBorder="1" applyAlignment="1">
      <alignment horizontal="center" vertical="center" wrapText="1" readingOrder="1"/>
    </xf>
    <xf numFmtId="0" fontId="21" fillId="10" borderId="50" xfId="0" applyFont="1" applyFill="1" applyBorder="1" applyAlignment="1">
      <alignment horizontal="left" vertical="center" wrapText="1" readingOrder="1"/>
    </xf>
    <xf numFmtId="10" fontId="21" fillId="10" borderId="86" xfId="0" applyNumberFormat="1" applyFont="1" applyFill="1" applyBorder="1" applyAlignment="1">
      <alignment horizontal="center" vertical="center" wrapText="1" readingOrder="1"/>
    </xf>
    <xf numFmtId="10" fontId="17" fillId="2" borderId="1" xfId="0" applyNumberFormat="1" applyFont="1" applyFill="1" applyBorder="1"/>
    <xf numFmtId="9" fontId="21" fillId="10" borderId="86" xfId="0" applyNumberFormat="1" applyFont="1" applyFill="1" applyBorder="1" applyAlignment="1">
      <alignment horizontal="center" vertical="center" wrapText="1" readingOrder="1"/>
    </xf>
    <xf numFmtId="0" fontId="20" fillId="10" borderId="91" xfId="0" applyFont="1" applyFill="1" applyBorder="1" applyAlignment="1">
      <alignment horizontal="center" vertical="center" wrapText="1" readingOrder="1"/>
    </xf>
    <xf numFmtId="0" fontId="21" fillId="10" borderId="91" xfId="0" applyFont="1" applyFill="1" applyBorder="1" applyAlignment="1">
      <alignment horizontal="left" vertical="center" wrapText="1" readingOrder="1"/>
    </xf>
    <xf numFmtId="0" fontId="23" fillId="2" borderId="1" xfId="0" applyFont="1" applyFill="1" applyBorder="1"/>
    <xf numFmtId="0" fontId="16" fillId="2" borderId="1" xfId="0" applyFont="1" applyFill="1" applyBorder="1"/>
    <xf numFmtId="0" fontId="25" fillId="0" borderId="50" xfId="0" applyFont="1" applyBorder="1" applyAlignment="1">
      <alignment vertical="center"/>
    </xf>
    <xf numFmtId="0" fontId="16" fillId="0" borderId="0" xfId="0" applyFont="1"/>
    <xf numFmtId="0" fontId="21" fillId="8" borderId="1" xfId="0" applyFont="1" applyFill="1" applyBorder="1"/>
    <xf numFmtId="0" fontId="21" fillId="8" borderId="1" xfId="0" applyFont="1" applyFill="1" applyBorder="1" applyAlignment="1">
      <alignment horizontal="center"/>
    </xf>
    <xf numFmtId="0" fontId="21" fillId="8" borderId="1" xfId="0" applyFont="1" applyFill="1" applyBorder="1" applyAlignment="1">
      <alignment vertical="center"/>
    </xf>
    <xf numFmtId="0" fontId="14" fillId="0" borderId="0" xfId="0" applyFont="1"/>
    <xf numFmtId="0" fontId="26" fillId="11" borderId="65" xfId="0" applyFont="1" applyFill="1" applyBorder="1" applyAlignment="1">
      <alignment horizontal="center" vertical="center" wrapText="1"/>
    </xf>
    <xf numFmtId="0" fontId="27" fillId="11" borderId="65" xfId="0" applyFont="1" applyFill="1" applyBorder="1" applyAlignment="1">
      <alignment horizontal="center" vertical="center"/>
    </xf>
    <xf numFmtId="0" fontId="27" fillId="11" borderId="65" xfId="0" applyFont="1" applyFill="1" applyBorder="1" applyAlignment="1">
      <alignment horizontal="center" vertical="center" wrapText="1"/>
    </xf>
    <xf numFmtId="0" fontId="27" fillId="11" borderId="50" xfId="0" applyFont="1" applyFill="1" applyBorder="1" applyAlignment="1">
      <alignment horizontal="center" vertical="center"/>
    </xf>
    <xf numFmtId="0" fontId="27" fillId="11" borderId="61" xfId="0" applyFont="1" applyFill="1" applyBorder="1" applyAlignment="1">
      <alignment horizontal="center" vertical="center"/>
    </xf>
    <xf numFmtId="0" fontId="27" fillId="11" borderId="50" xfId="0" applyFont="1" applyFill="1" applyBorder="1" applyAlignment="1">
      <alignment horizontal="center" vertical="center" textRotation="90"/>
    </xf>
    <xf numFmtId="0" fontId="27" fillId="11" borderId="94" xfId="0" applyFont="1" applyFill="1" applyBorder="1" applyAlignment="1">
      <alignment horizontal="center" vertical="center"/>
    </xf>
    <xf numFmtId="0" fontId="28" fillId="0" borderId="0" xfId="0" applyFont="1"/>
    <xf numFmtId="0" fontId="29" fillId="8" borderId="50" xfId="0" applyFont="1" applyFill="1" applyBorder="1" applyAlignment="1">
      <alignment horizontal="center" vertical="center"/>
    </xf>
    <xf numFmtId="0" fontId="30" fillId="0" borderId="50" xfId="0" applyFont="1" applyBorder="1" applyAlignment="1">
      <alignment horizontal="center" vertical="center" wrapText="1"/>
    </xf>
    <xf numFmtId="0" fontId="21" fillId="8" borderId="50" xfId="0" applyFont="1" applyFill="1" applyBorder="1" applyAlignment="1">
      <alignment horizontal="center" vertical="center" wrapText="1"/>
    </xf>
    <xf numFmtId="0" fontId="20" fillId="12" borderId="59" xfId="0" applyFont="1" applyFill="1" applyBorder="1" applyAlignment="1">
      <alignment horizontal="center" vertical="center"/>
    </xf>
    <xf numFmtId="0" fontId="20" fillId="12" borderId="50" xfId="0" applyFont="1" applyFill="1" applyBorder="1" applyAlignment="1">
      <alignment horizontal="center" vertical="center"/>
    </xf>
    <xf numFmtId="0" fontId="15" fillId="0" borderId="50" xfId="0" applyFont="1" applyBorder="1"/>
    <xf numFmtId="0" fontId="15" fillId="0" borderId="50" xfId="0" applyFont="1" applyBorder="1" applyAlignment="1">
      <alignment horizontal="center" vertical="center"/>
    </xf>
    <xf numFmtId="0" fontId="14" fillId="2" borderId="95" xfId="0" applyFont="1" applyFill="1" applyBorder="1" applyAlignment="1">
      <alignment horizontal="center" vertical="center" wrapText="1"/>
    </xf>
    <xf numFmtId="0" fontId="15" fillId="0" borderId="0" xfId="0" applyFont="1"/>
    <xf numFmtId="0" fontId="29" fillId="8" borderId="50" xfId="0" applyFont="1" applyFill="1" applyBorder="1" applyAlignment="1">
      <alignment horizontal="center"/>
    </xf>
    <xf numFmtId="0" fontId="21" fillId="8" borderId="50" xfId="0" applyFont="1" applyFill="1" applyBorder="1" applyAlignment="1">
      <alignment horizontal="center"/>
    </xf>
    <xf numFmtId="0" fontId="31" fillId="0" borderId="50" xfId="0" applyFont="1" applyBorder="1" applyAlignment="1">
      <alignment horizontal="center" vertical="center" wrapText="1"/>
    </xf>
    <xf numFmtId="0" fontId="15" fillId="0" borderId="0" xfId="0" applyFont="1" applyAlignment="1">
      <alignment horizontal="center"/>
    </xf>
    <xf numFmtId="0" fontId="15" fillId="8" borderId="1" xfId="0" applyFont="1" applyFill="1" applyBorder="1"/>
    <xf numFmtId="0" fontId="33" fillId="0" borderId="50" xfId="0" applyFont="1" applyBorder="1" applyAlignment="1">
      <alignment horizontal="center" vertical="center" wrapText="1"/>
    </xf>
    <xf numFmtId="0" fontId="34" fillId="13" borderId="69" xfId="0" applyFont="1" applyFill="1" applyBorder="1" applyAlignment="1">
      <alignment vertical="center" wrapText="1"/>
    </xf>
    <xf numFmtId="0" fontId="35" fillId="14" borderId="69" xfId="0" applyFont="1" applyFill="1" applyBorder="1" applyAlignment="1">
      <alignment vertical="center" wrapText="1"/>
    </xf>
    <xf numFmtId="0" fontId="35" fillId="14" borderId="96" xfId="0" applyFont="1" applyFill="1" applyBorder="1" applyAlignment="1">
      <alignment vertical="center" wrapText="1"/>
    </xf>
    <xf numFmtId="0" fontId="35" fillId="14" borderId="97" xfId="0" applyFont="1" applyFill="1" applyBorder="1" applyAlignment="1">
      <alignment vertical="center" wrapText="1"/>
    </xf>
    <xf numFmtId="0" fontId="36" fillId="0" borderId="50" xfId="0" applyFont="1" applyBorder="1" applyAlignment="1">
      <alignment vertical="center" wrapText="1"/>
    </xf>
    <xf numFmtId="0" fontId="36" fillId="0" borderId="50" xfId="0" applyFont="1" applyBorder="1" applyAlignment="1">
      <alignment horizontal="center" vertical="center" wrapText="1"/>
    </xf>
    <xf numFmtId="0" fontId="34" fillId="15" borderId="98" xfId="0" applyFont="1" applyFill="1" applyBorder="1" applyAlignment="1">
      <alignment vertical="center" wrapText="1"/>
    </xf>
    <xf numFmtId="0" fontId="36" fillId="0" borderId="50" xfId="0" applyFont="1" applyBorder="1" applyAlignment="1">
      <alignment horizontal="left" vertical="center" wrapText="1"/>
    </xf>
    <xf numFmtId="0" fontId="34" fillId="16" borderId="99" xfId="0" applyFont="1" applyFill="1" applyBorder="1" applyAlignment="1">
      <alignment vertical="center" wrapText="1"/>
    </xf>
    <xf numFmtId="0" fontId="15" fillId="0" borderId="0" xfId="0" applyFont="1" applyAlignment="1">
      <alignment wrapText="1"/>
    </xf>
    <xf numFmtId="0" fontId="15" fillId="2" borderId="66" xfId="0" applyFont="1" applyFill="1" applyBorder="1" applyAlignment="1">
      <alignment horizontal="left" vertical="center" wrapText="1"/>
    </xf>
    <xf numFmtId="0" fontId="37" fillId="13" borderId="100" xfId="0" applyFont="1" applyFill="1" applyBorder="1" applyAlignment="1">
      <alignment horizontal="center" vertical="center" wrapText="1" readingOrder="1"/>
    </xf>
    <xf numFmtId="9" fontId="37" fillId="13" borderId="100" xfId="0" applyNumberFormat="1" applyFont="1" applyFill="1" applyBorder="1" applyAlignment="1">
      <alignment horizontal="center" vertical="center" wrapText="1" readingOrder="1"/>
    </xf>
    <xf numFmtId="9" fontId="15" fillId="0" borderId="0" xfId="0" applyNumberFormat="1" applyFont="1"/>
    <xf numFmtId="0" fontId="37" fillId="17" borderId="101" xfId="0" applyFont="1" applyFill="1" applyBorder="1" applyAlignment="1">
      <alignment horizontal="center" vertical="center" wrapText="1" readingOrder="1"/>
    </xf>
    <xf numFmtId="9" fontId="37" fillId="17" borderId="101" xfId="0" applyNumberFormat="1" applyFont="1" applyFill="1" applyBorder="1" applyAlignment="1">
      <alignment horizontal="center" vertical="center" wrapText="1" readingOrder="1"/>
    </xf>
    <xf numFmtId="0" fontId="37" fillId="18" borderId="101" xfId="0" applyFont="1" applyFill="1" applyBorder="1" applyAlignment="1">
      <alignment horizontal="center" vertical="center" wrapText="1" readingOrder="1"/>
    </xf>
    <xf numFmtId="9" fontId="37" fillId="18" borderId="101" xfId="0" applyNumberFormat="1" applyFont="1" applyFill="1" applyBorder="1" applyAlignment="1">
      <alignment horizontal="center" vertical="center" wrapText="1" readingOrder="1"/>
    </xf>
    <xf numFmtId="0" fontId="37" fillId="19" borderId="101" xfId="0" applyFont="1" applyFill="1" applyBorder="1" applyAlignment="1">
      <alignment horizontal="center" vertical="center" wrapText="1" readingOrder="1"/>
    </xf>
    <xf numFmtId="9" fontId="37" fillId="19" borderId="101" xfId="0" applyNumberFormat="1" applyFont="1" applyFill="1" applyBorder="1" applyAlignment="1">
      <alignment horizontal="center" vertical="center" wrapText="1" readingOrder="1"/>
    </xf>
    <xf numFmtId="0" fontId="38" fillId="16" borderId="101" xfId="0" applyFont="1" applyFill="1" applyBorder="1" applyAlignment="1">
      <alignment horizontal="center" vertical="center" wrapText="1" readingOrder="1"/>
    </xf>
    <xf numFmtId="9" fontId="38" fillId="16" borderId="101" xfId="0" applyNumberFormat="1" applyFont="1" applyFill="1" applyBorder="1" applyAlignment="1">
      <alignment horizontal="center" vertical="center" wrapText="1" readingOrder="1"/>
    </xf>
    <xf numFmtId="0" fontId="15" fillId="0" borderId="66" xfId="0" applyFont="1" applyBorder="1" applyAlignment="1">
      <alignment horizontal="left" wrapText="1"/>
    </xf>
    <xf numFmtId="0" fontId="15" fillId="0" borderId="66" xfId="0" applyFont="1" applyBorder="1" applyAlignment="1">
      <alignment horizontal="left" vertical="center" wrapText="1"/>
    </xf>
    <xf numFmtId="0" fontId="39" fillId="0" borderId="0" xfId="0" applyFont="1"/>
    <xf numFmtId="0" fontId="40" fillId="20" borderId="1" xfId="0" applyFont="1" applyFill="1" applyBorder="1" applyAlignment="1">
      <alignment horizontal="center" vertical="center" wrapText="1"/>
    </xf>
    <xf numFmtId="0" fontId="41" fillId="8" borderId="1" xfId="0" applyFont="1" applyFill="1" applyBorder="1" applyAlignment="1">
      <alignment vertical="center" wrapText="1"/>
    </xf>
    <xf numFmtId="0" fontId="42" fillId="0" borderId="0" xfId="0" applyFont="1" applyAlignment="1">
      <alignment horizontal="center"/>
    </xf>
    <xf numFmtId="0" fontId="43" fillId="8" borderId="1" xfId="0" applyFont="1" applyFill="1" applyBorder="1" applyAlignment="1">
      <alignment vertical="center" wrapText="1"/>
    </xf>
    <xf numFmtId="0" fontId="40" fillId="21" borderId="102" xfId="0" applyFont="1" applyFill="1" applyBorder="1" applyAlignment="1">
      <alignment horizontal="center" vertical="center" wrapText="1"/>
    </xf>
    <xf numFmtId="0" fontId="43" fillId="0" borderId="0" xfId="0" applyFont="1" applyAlignment="1">
      <alignment wrapText="1"/>
    </xf>
    <xf numFmtId="0" fontId="31" fillId="12" borderId="103" xfId="0" applyFont="1" applyFill="1" applyBorder="1" applyAlignment="1">
      <alignment vertical="center" wrapText="1"/>
    </xf>
    <xf numFmtId="0" fontId="44" fillId="0" borderId="104" xfId="0" applyFont="1" applyBorder="1" applyAlignment="1">
      <alignment horizontal="left" vertical="center" wrapText="1"/>
    </xf>
    <xf numFmtId="0" fontId="45" fillId="0" borderId="0" xfId="0" applyFont="1" applyAlignment="1">
      <alignment vertical="center" wrapText="1"/>
    </xf>
    <xf numFmtId="0" fontId="31" fillId="12" borderId="105" xfId="0" applyFont="1" applyFill="1" applyBorder="1" applyAlignment="1">
      <alignment vertical="center" wrapText="1"/>
    </xf>
    <xf numFmtId="0" fontId="43" fillId="8" borderId="1" xfId="0" applyFont="1" applyFill="1" applyBorder="1" applyAlignment="1">
      <alignment wrapText="1"/>
    </xf>
    <xf numFmtId="0" fontId="46" fillId="0" borderId="0" xfId="0" applyFont="1" applyAlignment="1">
      <alignment vertical="center" wrapText="1"/>
    </xf>
    <xf numFmtId="0" fontId="44" fillId="2" borderId="104" xfId="0" applyFont="1" applyFill="1" applyBorder="1" applyAlignment="1">
      <alignment horizontal="left" vertical="center" wrapText="1"/>
    </xf>
    <xf numFmtId="0" fontId="38" fillId="2" borderId="101" xfId="0" applyFont="1" applyFill="1" applyBorder="1" applyAlignment="1">
      <alignment horizontal="center" vertical="center" wrapText="1" readingOrder="1"/>
    </xf>
    <xf numFmtId="0" fontId="15" fillId="2" borderId="1" xfId="0" applyFont="1" applyFill="1" applyBorder="1"/>
    <xf numFmtId="0" fontId="40" fillId="21" borderId="106" xfId="0" applyFont="1" applyFill="1" applyBorder="1" applyAlignment="1">
      <alignment horizontal="center" vertical="center" wrapText="1"/>
    </xf>
    <xf numFmtId="0" fontId="43" fillId="14" borderId="107" xfId="0" applyFont="1" applyFill="1" applyBorder="1" applyAlignment="1">
      <alignment vertical="center" wrapText="1"/>
    </xf>
    <xf numFmtId="0" fontId="41" fillId="8" borderId="50" xfId="0" applyFont="1" applyFill="1" applyBorder="1" applyAlignment="1">
      <alignment wrapText="1"/>
    </xf>
    <xf numFmtId="0" fontId="43" fillId="8" borderId="50" xfId="0" applyFont="1" applyFill="1" applyBorder="1" applyAlignment="1">
      <alignment horizontal="center" vertical="center" wrapText="1"/>
    </xf>
    <xf numFmtId="0" fontId="15" fillId="22" borderId="50" xfId="0" applyFont="1" applyFill="1" applyBorder="1" applyAlignment="1">
      <alignment vertical="center"/>
    </xf>
    <xf numFmtId="0" fontId="17" fillId="0" borderId="0" xfId="0" applyFont="1"/>
    <xf numFmtId="0" fontId="47" fillId="0" borderId="101" xfId="0" applyFont="1" applyBorder="1" applyAlignment="1">
      <alignment horizontal="left" vertical="center" wrapText="1" readingOrder="1"/>
    </xf>
    <xf numFmtId="0" fontId="1" fillId="2" borderId="93" xfId="0" applyFont="1" applyFill="1" applyBorder="1" applyAlignment="1">
      <alignment vertical="center"/>
    </xf>
    <xf numFmtId="0" fontId="1" fillId="2" borderId="93" xfId="0" applyFont="1" applyFill="1" applyBorder="1"/>
    <xf numFmtId="0" fontId="1" fillId="2" borderId="93" xfId="0" applyFont="1" applyFill="1" applyBorder="1" applyAlignment="1">
      <alignment horizontal="left" vertical="center"/>
    </xf>
    <xf numFmtId="0" fontId="51" fillId="2" borderId="93" xfId="0" applyFont="1" applyFill="1" applyBorder="1" applyAlignment="1">
      <alignment vertical="center"/>
    </xf>
    <xf numFmtId="0" fontId="0" fillId="0" borderId="0" xfId="0" applyFont="1" applyAlignment="1"/>
    <xf numFmtId="0" fontId="1" fillId="2" borderId="28" xfId="0" applyFont="1" applyFill="1" applyBorder="1" applyAlignment="1">
      <alignment horizontal="left" vertical="top" wrapText="1"/>
    </xf>
    <xf numFmtId="0" fontId="3" fillId="0" borderId="29" xfId="0" applyFont="1" applyBorder="1"/>
    <xf numFmtId="0" fontId="3" fillId="0" borderId="30"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 fillId="0" borderId="5" xfId="0" quotePrefix="1" applyFont="1" applyBorder="1" applyAlignment="1">
      <alignment horizontal="left" vertical="center" wrapText="1"/>
    </xf>
    <xf numFmtId="0" fontId="3" fillId="0" borderId="6" xfId="0" applyFont="1" applyBorder="1"/>
    <xf numFmtId="0" fontId="3" fillId="0" borderId="7" xfId="0" applyFont="1" applyBorder="1"/>
    <xf numFmtId="0" fontId="4" fillId="2" borderId="8" xfId="0" quotePrefix="1" applyFont="1" applyFill="1" applyBorder="1" applyAlignment="1">
      <alignment horizontal="left" vertical="center" wrapText="1"/>
    </xf>
    <xf numFmtId="0" fontId="3" fillId="0" borderId="9" xfId="0" applyFont="1" applyBorder="1"/>
    <xf numFmtId="0" fontId="3" fillId="0" borderId="10" xfId="0" applyFont="1" applyBorder="1"/>
    <xf numFmtId="0" fontId="1" fillId="2" borderId="11" xfId="0" quotePrefix="1" applyFont="1" applyFill="1" applyBorder="1" applyAlignment="1">
      <alignment horizontal="left" vertical="center" wrapText="1"/>
    </xf>
    <xf numFmtId="0" fontId="3" fillId="0" borderId="12" xfId="0" applyFont="1" applyBorder="1"/>
    <xf numFmtId="0" fontId="3" fillId="0" borderId="13" xfId="0" applyFont="1" applyBorder="1"/>
    <xf numFmtId="0" fontId="5" fillId="0" borderId="14" xfId="0" quotePrefix="1" applyFont="1" applyBorder="1" applyAlignment="1">
      <alignment horizontal="left" vertical="center" wrapText="1"/>
    </xf>
    <xf numFmtId="0" fontId="3" fillId="0" borderId="15" xfId="0" applyFont="1" applyBorder="1"/>
    <xf numFmtId="0" fontId="3" fillId="0" borderId="16" xfId="0" applyFont="1" applyBorder="1"/>
    <xf numFmtId="0" fontId="2" fillId="0" borderId="65"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63" xfId="0" applyFont="1" applyBorder="1" applyAlignment="1">
      <alignment horizontal="center" vertical="center" wrapText="1"/>
    </xf>
    <xf numFmtId="0" fontId="1" fillId="0" borderId="65" xfId="0" applyFont="1" applyBorder="1" applyAlignment="1">
      <alignment horizontal="center" vertical="center"/>
    </xf>
    <xf numFmtId="0" fontId="1" fillId="0" borderId="83" xfId="0" applyFont="1" applyBorder="1" applyAlignment="1">
      <alignment horizontal="center" vertical="center"/>
    </xf>
    <xf numFmtId="0" fontId="1" fillId="0" borderId="63" xfId="0" applyFont="1" applyBorder="1" applyAlignment="1">
      <alignment horizontal="center" vertical="center"/>
    </xf>
    <xf numFmtId="0" fontId="1" fillId="0" borderId="65"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63" xfId="0" applyFont="1" applyBorder="1" applyAlignment="1">
      <alignment horizontal="center" vertical="center" wrapText="1"/>
    </xf>
    <xf numFmtId="9" fontId="2" fillId="0" borderId="53" xfId="0" applyNumberFormat="1" applyFont="1" applyBorder="1" applyAlignment="1">
      <alignment horizontal="center" vertical="center" wrapText="1"/>
    </xf>
    <xf numFmtId="0" fontId="3" fillId="0" borderId="58" xfId="0" applyFont="1" applyBorder="1"/>
    <xf numFmtId="0" fontId="3" fillId="0" borderId="57" xfId="0" applyFont="1" applyBorder="1"/>
    <xf numFmtId="0" fontId="1" fillId="0" borderId="53" xfId="0" applyFont="1" applyBorder="1" applyAlignment="1">
      <alignment horizontal="center" vertical="center"/>
    </xf>
    <xf numFmtId="0" fontId="1" fillId="2" borderId="53" xfId="0" applyFont="1" applyFill="1" applyBorder="1" applyAlignment="1">
      <alignment horizontal="center" vertical="center" wrapText="1"/>
    </xf>
    <xf numFmtId="0" fontId="1" fillId="0" borderId="53" xfId="0" applyFont="1" applyBorder="1" applyAlignment="1">
      <alignment horizontal="center" vertical="center" wrapText="1"/>
    </xf>
    <xf numFmtId="0" fontId="1" fillId="0" borderId="53" xfId="0" applyFont="1" applyBorder="1" applyAlignment="1">
      <alignment horizontal="left" vertical="center" wrapText="1"/>
    </xf>
    <xf numFmtId="9" fontId="1" fillId="2" borderId="53" xfId="0" applyNumberFormat="1" applyFont="1" applyFill="1" applyBorder="1" applyAlignment="1">
      <alignment horizontal="center" vertical="center"/>
    </xf>
    <xf numFmtId="0" fontId="2" fillId="0" borderId="53" xfId="0" applyFont="1" applyBorder="1" applyAlignment="1">
      <alignment horizontal="center" vertical="center" wrapText="1"/>
    </xf>
    <xf numFmtId="9" fontId="1" fillId="2" borderId="70" xfId="0" applyNumberFormat="1" applyFont="1" applyFill="1" applyBorder="1" applyAlignment="1">
      <alignment horizontal="center" vertical="center"/>
    </xf>
    <xf numFmtId="0" fontId="3" fillId="0" borderId="72" xfId="0" applyFont="1" applyBorder="1"/>
    <xf numFmtId="0" fontId="3" fillId="0" borderId="73" xfId="0" applyFont="1" applyBorder="1"/>
    <xf numFmtId="0" fontId="2" fillId="0" borderId="0" xfId="0" applyFont="1" applyAlignment="1">
      <alignment horizontal="center" vertical="top"/>
    </xf>
    <xf numFmtId="0" fontId="0" fillId="0" borderId="0" xfId="0" applyFont="1" applyAlignment="1"/>
    <xf numFmtId="9" fontId="2" fillId="0" borderId="71" xfId="0" applyNumberFormat="1" applyFont="1" applyBorder="1" applyAlignment="1">
      <alignment horizontal="center" vertical="center" wrapText="1"/>
    </xf>
    <xf numFmtId="0" fontId="3" fillId="0" borderId="71" xfId="0" applyFont="1" applyBorder="1"/>
    <xf numFmtId="0" fontId="3" fillId="0" borderId="74" xfId="0" applyFont="1" applyBorder="1"/>
    <xf numFmtId="9" fontId="2" fillId="0" borderId="51" xfId="0" applyNumberFormat="1" applyFont="1" applyBorder="1" applyAlignment="1">
      <alignment horizontal="center" vertical="center" wrapText="1"/>
    </xf>
    <xf numFmtId="0" fontId="3" fillId="0" borderId="40" xfId="0" applyFont="1" applyBorder="1"/>
    <xf numFmtId="0" fontId="3" fillId="0" borderId="54" xfId="0" applyFont="1" applyBorder="1"/>
    <xf numFmtId="9" fontId="2" fillId="0" borderId="75" xfId="0" applyNumberFormat="1" applyFont="1" applyBorder="1" applyAlignment="1">
      <alignment horizontal="center" vertical="center" wrapText="1"/>
    </xf>
    <xf numFmtId="0" fontId="3" fillId="0" borderId="52" xfId="0" applyFont="1" applyBorder="1"/>
    <xf numFmtId="0" fontId="3" fillId="0" borderId="55" xfId="0" applyFont="1" applyBorder="1"/>
    <xf numFmtId="0" fontId="3" fillId="0" borderId="56" xfId="0" applyFont="1" applyBorder="1"/>
    <xf numFmtId="0" fontId="3" fillId="0" borderId="49" xfId="0" applyFont="1" applyBorder="1"/>
    <xf numFmtId="0" fontId="1" fillId="2" borderId="34" xfId="0" applyFont="1" applyFill="1" applyBorder="1" applyAlignment="1">
      <alignment horizontal="center"/>
    </xf>
    <xf numFmtId="0" fontId="3" fillId="0" borderId="35" xfId="0" applyFont="1" applyBorder="1"/>
    <xf numFmtId="0" fontId="3" fillId="0" borderId="36" xfId="0" applyFont="1" applyBorder="1"/>
    <xf numFmtId="0" fontId="3" fillId="0" borderId="17" xfId="0" applyFont="1" applyBorder="1"/>
    <xf numFmtId="0" fontId="3" fillId="0" borderId="39" xfId="0" applyFont="1" applyBorder="1"/>
    <xf numFmtId="0" fontId="3" fillId="0" borderId="41" xfId="0" applyFont="1" applyBorder="1"/>
    <xf numFmtId="0" fontId="3" fillId="0" borderId="42" xfId="0" applyFont="1" applyBorder="1"/>
    <xf numFmtId="0" fontId="3" fillId="0" borderId="43" xfId="0" applyFont="1" applyBorder="1"/>
    <xf numFmtId="0" fontId="9" fillId="0" borderId="37" xfId="0" applyFont="1" applyBorder="1" applyAlignment="1">
      <alignment horizontal="center" vertical="center" wrapText="1"/>
    </xf>
    <xf numFmtId="0" fontId="3" fillId="0" borderId="38" xfId="0" applyFont="1" applyBorder="1"/>
    <xf numFmtId="0" fontId="3" fillId="0" borderId="18" xfId="0" applyFont="1" applyBorder="1"/>
    <xf numFmtId="0" fontId="3" fillId="0" borderId="44" xfId="0" applyFont="1" applyBorder="1"/>
    <xf numFmtId="0" fontId="3" fillId="0" borderId="45" xfId="0" applyFont="1" applyBorder="1"/>
    <xf numFmtId="0" fontId="11" fillId="4" borderId="61"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59" xfId="0" applyFont="1" applyFill="1" applyBorder="1" applyAlignment="1">
      <alignment horizontal="center" vertical="center"/>
    </xf>
    <xf numFmtId="9" fontId="1" fillId="0" borderId="53" xfId="0" applyNumberFormat="1" applyFont="1" applyBorder="1" applyAlignment="1">
      <alignment horizontal="center" vertical="center" wrapText="1"/>
    </xf>
    <xf numFmtId="0" fontId="22" fillId="2" borderId="92" xfId="0" applyFont="1" applyFill="1" applyBorder="1" applyAlignment="1">
      <alignment horizontal="left" vertical="center" wrapText="1"/>
    </xf>
    <xf numFmtId="0" fontId="3" fillId="0" borderId="93" xfId="0" applyFont="1" applyBorder="1"/>
    <xf numFmtId="0" fontId="20" fillId="10" borderId="53" xfId="0" applyFont="1" applyFill="1" applyBorder="1" applyAlignment="1">
      <alignment horizontal="center" vertical="center" wrapText="1" readingOrder="1"/>
    </xf>
    <xf numFmtId="0" fontId="3" fillId="0" borderId="90" xfId="0" applyFont="1" applyBorder="1"/>
    <xf numFmtId="0" fontId="18" fillId="9" borderId="76" xfId="0" applyFont="1" applyFill="1" applyBorder="1" applyAlignment="1">
      <alignment horizontal="center" vertical="center" wrapText="1" readingOrder="1"/>
    </xf>
    <xf numFmtId="0" fontId="3" fillId="0" borderId="77" xfId="0" applyFont="1" applyBorder="1"/>
    <xf numFmtId="0" fontId="3" fillId="0" borderId="78" xfId="0" applyFont="1" applyBorder="1"/>
    <xf numFmtId="0" fontId="20" fillId="9" borderId="76" xfId="0" applyFont="1" applyFill="1" applyBorder="1" applyAlignment="1">
      <alignment horizontal="center" vertical="center" wrapText="1" readingOrder="1"/>
    </xf>
    <xf numFmtId="0" fontId="3" fillId="0" borderId="79" xfId="0" applyFont="1" applyBorder="1"/>
    <xf numFmtId="0" fontId="20" fillId="2" borderId="82" xfId="0" applyFont="1" applyFill="1" applyBorder="1" applyAlignment="1">
      <alignment horizontal="center" vertical="center" wrapText="1" readingOrder="1"/>
    </xf>
    <xf numFmtId="0" fontId="3" fillId="0" borderId="85" xfId="0" applyFont="1" applyBorder="1"/>
    <xf numFmtId="0" fontId="3" fillId="0" borderId="87" xfId="0" applyFont="1" applyBorder="1"/>
    <xf numFmtId="0" fontId="20" fillId="2" borderId="83" xfId="0" applyFont="1" applyFill="1" applyBorder="1" applyAlignment="1">
      <alignment horizontal="center" vertical="center" wrapText="1" readingOrder="1"/>
    </xf>
    <xf numFmtId="0" fontId="20" fillId="2" borderId="53" xfId="0" applyFont="1" applyFill="1" applyBorder="1" applyAlignment="1">
      <alignment horizontal="center" vertical="center" wrapText="1" readingOrder="1"/>
    </xf>
    <xf numFmtId="0" fontId="20" fillId="10" borderId="88" xfId="0" applyFont="1" applyFill="1" applyBorder="1" applyAlignment="1">
      <alignment horizontal="center" vertical="center" wrapText="1" readingOrder="1"/>
    </xf>
    <xf numFmtId="0" fontId="3" fillId="0" borderId="89" xfId="0" applyFont="1" applyBorder="1"/>
    <xf numFmtId="0" fontId="16" fillId="2" borderId="51" xfId="0" applyFont="1" applyFill="1" applyBorder="1" applyAlignment="1">
      <alignment horizontal="center"/>
    </xf>
    <xf numFmtId="0" fontId="24" fillId="0" borderId="51" xfId="0" applyFont="1" applyBorder="1" applyAlignment="1">
      <alignment horizontal="center" vertical="center"/>
    </xf>
    <xf numFmtId="0" fontId="12" fillId="0" borderId="48" xfId="0" applyFont="1" applyBorder="1" applyAlignment="1">
      <alignment horizontal="left" vertical="center"/>
    </xf>
    <xf numFmtId="0" fontId="32" fillId="0" borderId="51" xfId="0" applyFont="1" applyBorder="1" applyAlignment="1">
      <alignment horizontal="center" vertical="center" wrapText="1"/>
    </xf>
    <xf numFmtId="0" fontId="36" fillId="0" borderId="53" xfId="0" applyFont="1" applyBorder="1" applyAlignment="1">
      <alignment horizontal="left" vertical="center" wrapText="1"/>
    </xf>
    <xf numFmtId="0" fontId="52" fillId="2" borderId="1" xfId="0" applyFont="1" applyFill="1" applyBorder="1"/>
    <xf numFmtId="0" fontId="11" fillId="4" borderId="83" xfId="0" applyFont="1" applyFill="1" applyBorder="1" applyAlignment="1">
      <alignment horizontal="center" vertical="center" textRotation="90"/>
    </xf>
    <xf numFmtId="0" fontId="11" fillId="4" borderId="83" xfId="0" applyFont="1" applyFill="1" applyBorder="1" applyAlignment="1">
      <alignment horizontal="center" vertical="center" textRotation="90"/>
    </xf>
    <xf numFmtId="0" fontId="11" fillId="4" borderId="83" xfId="0" applyFont="1" applyFill="1" applyBorder="1" applyAlignment="1">
      <alignment horizontal="center" vertical="center"/>
    </xf>
    <xf numFmtId="0" fontId="5" fillId="7" borderId="69" xfId="0" applyFont="1" applyFill="1" applyBorder="1" applyAlignment="1">
      <alignment horizontal="center" vertical="center" wrapText="1"/>
    </xf>
    <xf numFmtId="0" fontId="5" fillId="7" borderId="96" xfId="0" applyFont="1" applyFill="1" applyBorder="1" applyAlignment="1">
      <alignment horizontal="center" vertical="center" wrapText="1"/>
    </xf>
    <xf numFmtId="0" fontId="5" fillId="7" borderId="97" xfId="0" applyFont="1" applyFill="1" applyBorder="1" applyAlignment="1">
      <alignment horizontal="center" vertical="center" wrapText="1"/>
    </xf>
    <xf numFmtId="0" fontId="5" fillId="7" borderId="62" xfId="0" applyFont="1" applyFill="1" applyBorder="1" applyAlignment="1">
      <alignment horizontal="center" vertical="center" wrapText="1"/>
    </xf>
    <xf numFmtId="0" fontId="5" fillId="7" borderId="55" xfId="0" applyFont="1" applyFill="1" applyBorder="1" applyAlignment="1">
      <alignment horizontal="center" vertical="center" wrapText="1"/>
    </xf>
    <xf numFmtId="0" fontId="5" fillId="7" borderId="64" xfId="0" applyFont="1" applyFill="1" applyBorder="1" applyAlignment="1">
      <alignment horizontal="center" vertical="center" wrapText="1"/>
    </xf>
    <xf numFmtId="0" fontId="5" fillId="6" borderId="69" xfId="0" applyFont="1" applyFill="1" applyBorder="1" applyAlignment="1">
      <alignment horizontal="center" vertical="center" wrapText="1"/>
    </xf>
    <xf numFmtId="0" fontId="5" fillId="6" borderId="96" xfId="0" applyFont="1" applyFill="1" applyBorder="1" applyAlignment="1">
      <alignment horizontal="center" vertical="center" wrapText="1"/>
    </xf>
    <xf numFmtId="0" fontId="5" fillId="6" borderId="97"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64" xfId="0" applyFont="1" applyFill="1" applyBorder="1" applyAlignment="1">
      <alignment horizontal="center" vertical="center" wrapText="1"/>
    </xf>
    <xf numFmtId="0" fontId="5" fillId="5" borderId="69" xfId="0" applyFont="1" applyFill="1" applyBorder="1" applyAlignment="1">
      <alignment horizontal="center" vertical="center" wrapText="1"/>
    </xf>
    <xf numFmtId="0" fontId="5" fillId="5" borderId="96" xfId="0" applyFont="1" applyFill="1" applyBorder="1" applyAlignment="1">
      <alignment horizontal="center" vertical="center" wrapText="1"/>
    </xf>
    <xf numFmtId="0" fontId="5" fillId="5" borderId="97"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12" fillId="5" borderId="69" xfId="0" applyFont="1" applyFill="1" applyBorder="1" applyAlignment="1">
      <alignment horizontal="center" vertical="center" wrapText="1"/>
    </xf>
    <xf numFmtId="0" fontId="12" fillId="5" borderId="96" xfId="0" applyFont="1" applyFill="1" applyBorder="1" applyAlignment="1">
      <alignment horizontal="center" vertical="center" wrapText="1"/>
    </xf>
    <xf numFmtId="0" fontId="12" fillId="5" borderId="97"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1" fillId="4" borderId="65" xfId="0" applyFont="1" applyFill="1" applyBorder="1" applyAlignment="1">
      <alignment horizontal="center" vertical="center" textRotation="90"/>
    </xf>
    <xf numFmtId="0" fontId="11" fillId="4" borderId="63" xfId="0" applyFont="1" applyFill="1" applyBorder="1" applyAlignment="1">
      <alignment horizontal="center" vertical="center" textRotation="90"/>
    </xf>
    <xf numFmtId="0" fontId="5" fillId="7" borderId="64" xfId="0" applyFont="1" applyFill="1" applyBorder="1" applyAlignment="1">
      <alignment horizontal="center" vertical="center" wrapText="1"/>
    </xf>
    <xf numFmtId="0" fontId="53" fillId="0" borderId="65" xfId="0" applyFont="1" applyFill="1" applyBorder="1" applyAlignment="1">
      <alignment vertical="center"/>
    </xf>
    <xf numFmtId="0" fontId="53" fillId="0" borderId="53" xfId="0" applyFont="1" applyFill="1" applyBorder="1" applyAlignment="1">
      <alignment vertical="center"/>
    </xf>
    <xf numFmtId="0" fontId="53" fillId="0" borderId="65" xfId="0" applyFont="1" applyFill="1" applyBorder="1" applyAlignment="1">
      <alignment vertical="center" wrapText="1"/>
    </xf>
    <xf numFmtId="0" fontId="53" fillId="0" borderId="65" xfId="0" applyFont="1" applyFill="1" applyBorder="1" applyAlignment="1">
      <alignment vertical="center" textRotation="90" wrapText="1"/>
    </xf>
    <xf numFmtId="0" fontId="53" fillId="0" borderId="61" xfId="0" applyFont="1" applyFill="1" applyBorder="1" applyAlignment="1">
      <alignment vertical="center" wrapText="1"/>
    </xf>
    <xf numFmtId="0" fontId="53" fillId="0" borderId="6" xfId="0" applyFont="1" applyFill="1" applyBorder="1" applyAlignment="1">
      <alignment vertical="center" wrapText="1"/>
    </xf>
    <xf numFmtId="0" fontId="53" fillId="0" borderId="59" xfId="0" applyFont="1" applyFill="1" applyBorder="1" applyAlignment="1">
      <alignment vertical="center" wrapText="1"/>
    </xf>
    <xf numFmtId="0" fontId="53" fillId="0" borderId="98" xfId="0" applyFont="1" applyFill="1" applyBorder="1" applyAlignment="1">
      <alignment vertical="center" textRotation="90"/>
    </xf>
    <xf numFmtId="0" fontId="53" fillId="0" borderId="93" xfId="0" applyFont="1" applyFill="1" applyBorder="1" applyAlignment="1">
      <alignment vertical="center" textRotation="90"/>
    </xf>
    <xf numFmtId="0" fontId="53" fillId="0" borderId="62" xfId="0" applyFont="1" applyFill="1" applyBorder="1" applyAlignment="1">
      <alignment vertical="center" textRotation="90"/>
    </xf>
    <xf numFmtId="0" fontId="53" fillId="0" borderId="55" xfId="0" applyFont="1" applyFill="1" applyBorder="1" applyAlignment="1">
      <alignment vertical="center" textRotation="90"/>
    </xf>
    <xf numFmtId="0" fontId="55" fillId="0" borderId="93" xfId="0" applyFont="1" applyFill="1" applyBorder="1" applyAlignment="1">
      <alignment horizontal="center" vertical="center" wrapText="1"/>
    </xf>
    <xf numFmtId="0" fontId="56" fillId="0" borderId="98" xfId="0" applyFont="1" applyFill="1" applyBorder="1" applyAlignment="1">
      <alignment horizontal="center" vertical="center" wrapText="1"/>
    </xf>
  </cellXfs>
  <cellStyles count="1">
    <cellStyle name="Normal" xfId="0" builtinId="0"/>
  </cellStyles>
  <dxfs count="30">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none"/>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0</xdr:rowOff>
    </xdr:from>
    <xdr:ext cx="1066800" cy="1028700"/>
    <xdr:pic>
      <xdr:nvPicPr>
        <xdr:cNvPr id="2" name="image1.jpg"/>
        <xdr:cNvPicPr preferRelativeResize="0"/>
      </xdr:nvPicPr>
      <xdr:blipFill>
        <a:blip xmlns:r="http://schemas.openxmlformats.org/officeDocument/2006/relationships" r:embed="rId1" cstate="print"/>
        <a:stretch>
          <a:fillRect/>
        </a:stretch>
      </xdr:blipFill>
      <xdr:spPr>
        <a:xfrm>
          <a:off x="47625" y="0"/>
          <a:ext cx="1066800" cy="1028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352425</xdr:colOff>
      <xdr:row>0</xdr:row>
      <xdr:rowOff>0</xdr:rowOff>
    </xdr:from>
    <xdr:ext cx="1609725" cy="152400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238125</xdr:colOff>
      <xdr:row>0</xdr:row>
      <xdr:rowOff>0</xdr:rowOff>
    </xdr:from>
    <xdr:ext cx="1438275" cy="14192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647700</xdr:colOff>
      <xdr:row>1</xdr:row>
      <xdr:rowOff>152400</xdr:rowOff>
    </xdr:from>
    <xdr:ext cx="8915400" cy="60293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calidad\DALILA\CAJA%20DE%20LA%20VIVIENDA%20POPULAR%202022\RIESGOS\MAPAS%20DE%20RIESGOS\INSTRUMENTOS%20PROPUESTOS%20MAYO%202022\208-PLA-Ft-95%20Mapa%20Riesgos%20de%20Corrupci&#243;n_2022_Versi&#243;n%204-2022_INSTRUM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Corrup"/>
      <sheetName val="Tabla Valoración controles"/>
      <sheetName val="Impacto Ri Inhe"/>
      <sheetName val="CONTROL DE CAMBIOS"/>
      <sheetName val="Tabla probabilidad"/>
      <sheetName val="Tabla Impacto"/>
      <sheetName val="FORMULAS"/>
      <sheetName val="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heetViews>
  <sheetFormatPr baseColWidth="10" defaultColWidth="14.42578125" defaultRowHeight="15" customHeight="1"/>
  <cols>
    <col min="1" max="1" width="2.85546875" customWidth="1"/>
    <col min="2" max="3" width="24.7109375" customWidth="1"/>
    <col min="4" max="4" width="63.85546875" customWidth="1"/>
    <col min="5" max="5" width="24.7109375" customWidth="1"/>
    <col min="6" max="6" width="11.42578125" customWidth="1"/>
    <col min="7" max="26" width="10.71093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251" t="s">
        <v>0</v>
      </c>
      <c r="C2" s="252"/>
      <c r="D2" s="252"/>
      <c r="E2" s="253"/>
      <c r="F2" s="1"/>
      <c r="G2" s="1"/>
      <c r="H2" s="1"/>
      <c r="I2" s="1"/>
      <c r="J2" s="1"/>
      <c r="K2" s="1"/>
      <c r="L2" s="1"/>
      <c r="M2" s="1"/>
      <c r="N2" s="1"/>
      <c r="O2" s="1"/>
      <c r="P2" s="1"/>
      <c r="Q2" s="1"/>
      <c r="R2" s="1"/>
      <c r="S2" s="1"/>
      <c r="T2" s="1"/>
      <c r="U2" s="1"/>
      <c r="V2" s="1"/>
      <c r="W2" s="1"/>
      <c r="X2" s="1"/>
      <c r="Y2" s="1"/>
      <c r="Z2" s="1"/>
    </row>
    <row r="3" spans="1:26" ht="68.25" customHeight="1">
      <c r="A3" s="1"/>
      <c r="B3" s="254" t="s">
        <v>1</v>
      </c>
      <c r="C3" s="255"/>
      <c r="D3" s="255"/>
      <c r="E3" s="256"/>
      <c r="F3" s="1"/>
      <c r="G3" s="1"/>
      <c r="H3" s="1"/>
      <c r="I3" s="1"/>
      <c r="J3" s="1"/>
      <c r="K3" s="1"/>
      <c r="L3" s="1"/>
      <c r="M3" s="1"/>
      <c r="N3" s="1"/>
      <c r="O3" s="1"/>
      <c r="P3" s="1"/>
      <c r="Q3" s="1"/>
      <c r="R3" s="1"/>
      <c r="S3" s="1"/>
      <c r="T3" s="1"/>
      <c r="U3" s="1"/>
      <c r="V3" s="1"/>
      <c r="W3" s="1"/>
      <c r="X3" s="1"/>
      <c r="Y3" s="1"/>
      <c r="Z3" s="1"/>
    </row>
    <row r="4" spans="1:26" ht="12.75" customHeight="1">
      <c r="A4" s="1"/>
      <c r="B4" s="257" t="s">
        <v>2</v>
      </c>
      <c r="C4" s="258"/>
      <c r="D4" s="258"/>
      <c r="E4" s="259"/>
      <c r="F4" s="1"/>
      <c r="G4" s="1"/>
      <c r="H4" s="1"/>
      <c r="I4" s="1"/>
      <c r="J4" s="1"/>
      <c r="K4" s="1"/>
      <c r="L4" s="1"/>
      <c r="M4" s="1"/>
      <c r="N4" s="1"/>
      <c r="O4" s="1"/>
      <c r="P4" s="1"/>
      <c r="Q4" s="1"/>
      <c r="R4" s="1"/>
      <c r="S4" s="1"/>
      <c r="T4" s="1"/>
      <c r="U4" s="1"/>
      <c r="V4" s="1"/>
      <c r="W4" s="1"/>
      <c r="X4" s="1"/>
      <c r="Y4" s="1"/>
      <c r="Z4" s="1"/>
    </row>
    <row r="5" spans="1:26" ht="30" customHeight="1">
      <c r="A5" s="1"/>
      <c r="B5" s="260" t="s">
        <v>3</v>
      </c>
      <c r="C5" s="261"/>
      <c r="D5" s="261"/>
      <c r="E5" s="262"/>
      <c r="F5" s="1"/>
      <c r="G5" s="1"/>
      <c r="H5" s="1"/>
      <c r="I5" s="1"/>
      <c r="J5" s="1"/>
      <c r="K5" s="1"/>
      <c r="L5" s="1"/>
      <c r="M5" s="1"/>
      <c r="N5" s="1"/>
      <c r="O5" s="1"/>
      <c r="P5" s="1"/>
      <c r="Q5" s="1"/>
      <c r="R5" s="1"/>
      <c r="S5" s="1"/>
      <c r="T5" s="1"/>
      <c r="U5" s="1"/>
      <c r="V5" s="1"/>
      <c r="W5" s="1"/>
      <c r="X5" s="1"/>
      <c r="Y5" s="1"/>
      <c r="Z5" s="1"/>
    </row>
    <row r="6" spans="1:26" ht="27" customHeight="1">
      <c r="A6" s="1"/>
      <c r="B6" s="263" t="s">
        <v>4</v>
      </c>
      <c r="C6" s="264"/>
      <c r="D6" s="264"/>
      <c r="E6" s="265"/>
      <c r="F6" s="1"/>
      <c r="G6" s="1"/>
      <c r="H6" s="1"/>
      <c r="I6" s="1"/>
      <c r="J6" s="1"/>
      <c r="K6" s="1"/>
      <c r="L6" s="1"/>
      <c r="M6" s="1"/>
      <c r="N6" s="1"/>
      <c r="O6" s="1"/>
      <c r="P6" s="1"/>
      <c r="Q6" s="1"/>
      <c r="R6" s="1"/>
      <c r="S6" s="1"/>
      <c r="T6" s="1"/>
      <c r="U6" s="1"/>
      <c r="V6" s="1"/>
      <c r="W6" s="1"/>
      <c r="X6" s="1"/>
      <c r="Y6" s="1"/>
      <c r="Z6" s="1"/>
    </row>
    <row r="7" spans="1:26" ht="12" customHeight="1">
      <c r="A7" s="1"/>
      <c r="B7" s="2"/>
      <c r="C7" s="3"/>
      <c r="D7" s="3"/>
      <c r="E7" s="4"/>
      <c r="F7" s="1"/>
      <c r="G7" s="1"/>
      <c r="H7" s="1"/>
      <c r="I7" s="1"/>
      <c r="J7" s="1"/>
      <c r="K7" s="1"/>
      <c r="L7" s="1"/>
      <c r="M7" s="1"/>
      <c r="N7" s="1"/>
      <c r="O7" s="1"/>
      <c r="P7" s="1"/>
      <c r="Q7" s="1"/>
      <c r="R7" s="1"/>
      <c r="S7" s="1"/>
      <c r="T7" s="1"/>
      <c r="U7" s="1"/>
      <c r="V7" s="1"/>
      <c r="W7" s="1"/>
      <c r="X7" s="1"/>
      <c r="Y7" s="1"/>
      <c r="Z7" s="1"/>
    </row>
    <row r="8" spans="1:26" ht="31.5" customHeight="1">
      <c r="A8" s="1"/>
      <c r="B8" s="5"/>
      <c r="C8" s="6" t="s">
        <v>5</v>
      </c>
      <c r="D8" s="7" t="s">
        <v>6</v>
      </c>
      <c r="E8" s="8"/>
      <c r="F8" s="1"/>
      <c r="G8" s="1"/>
      <c r="H8" s="1"/>
      <c r="I8" s="1"/>
      <c r="J8" s="1"/>
      <c r="K8" s="1"/>
      <c r="L8" s="1"/>
      <c r="M8" s="1"/>
      <c r="N8" s="1"/>
      <c r="O8" s="1"/>
      <c r="P8" s="1"/>
      <c r="Q8" s="1"/>
      <c r="R8" s="1"/>
      <c r="S8" s="1"/>
      <c r="T8" s="1"/>
      <c r="U8" s="1"/>
      <c r="V8" s="1"/>
      <c r="W8" s="1"/>
      <c r="X8" s="1"/>
      <c r="Y8" s="1"/>
      <c r="Z8" s="1"/>
    </row>
    <row r="9" spans="1:26" ht="12.75" customHeight="1">
      <c r="A9" s="1"/>
      <c r="B9" s="5"/>
      <c r="C9" s="9" t="s">
        <v>7</v>
      </c>
      <c r="D9" s="10" t="s">
        <v>8</v>
      </c>
      <c r="E9" s="8"/>
      <c r="F9" s="1"/>
      <c r="G9" s="1"/>
      <c r="H9" s="1"/>
      <c r="I9" s="1"/>
      <c r="J9" s="1"/>
      <c r="K9" s="1"/>
      <c r="L9" s="1"/>
      <c r="M9" s="1"/>
      <c r="N9" s="1"/>
      <c r="O9" s="1"/>
      <c r="P9" s="1"/>
      <c r="Q9" s="1"/>
      <c r="R9" s="1"/>
      <c r="S9" s="1"/>
      <c r="T9" s="1"/>
      <c r="U9" s="1"/>
      <c r="V9" s="1"/>
      <c r="W9" s="1"/>
      <c r="X9" s="1"/>
      <c r="Y9" s="1"/>
      <c r="Z9" s="1"/>
    </row>
    <row r="10" spans="1:26" ht="12.75" customHeight="1">
      <c r="A10" s="1"/>
      <c r="B10" s="5"/>
      <c r="C10" s="9" t="s">
        <v>9</v>
      </c>
      <c r="D10" s="10" t="s">
        <v>10</v>
      </c>
      <c r="E10" s="8"/>
      <c r="F10" s="1"/>
      <c r="G10" s="1"/>
      <c r="H10" s="1"/>
      <c r="I10" s="1"/>
      <c r="J10" s="1"/>
      <c r="K10" s="1"/>
      <c r="L10" s="1"/>
      <c r="M10" s="1"/>
      <c r="N10" s="1"/>
      <c r="O10" s="1"/>
      <c r="P10" s="1"/>
      <c r="Q10" s="1"/>
      <c r="R10" s="1"/>
      <c r="S10" s="1"/>
      <c r="T10" s="1"/>
      <c r="U10" s="1"/>
      <c r="V10" s="1"/>
      <c r="W10" s="1"/>
      <c r="X10" s="1"/>
      <c r="Y10" s="1"/>
      <c r="Z10" s="1"/>
    </row>
    <row r="11" spans="1:26" ht="12.75" customHeight="1">
      <c r="A11" s="1"/>
      <c r="B11" s="5"/>
      <c r="C11" s="9" t="s">
        <v>11</v>
      </c>
      <c r="D11" s="10" t="s">
        <v>12</v>
      </c>
      <c r="E11" s="8"/>
      <c r="F11" s="1"/>
      <c r="G11" s="1"/>
      <c r="H11" s="1"/>
      <c r="I11" s="1"/>
      <c r="J11" s="1"/>
      <c r="K11" s="1"/>
      <c r="L11" s="1"/>
      <c r="M11" s="1"/>
      <c r="N11" s="1"/>
      <c r="O11" s="1"/>
      <c r="P11" s="1"/>
      <c r="Q11" s="1"/>
      <c r="R11" s="1"/>
      <c r="S11" s="1"/>
      <c r="T11" s="1"/>
      <c r="U11" s="1"/>
      <c r="V11" s="1"/>
      <c r="W11" s="1"/>
      <c r="X11" s="1"/>
      <c r="Y11" s="1"/>
      <c r="Z11" s="1"/>
    </row>
    <row r="12" spans="1:26" ht="12.75" customHeight="1">
      <c r="A12" s="1"/>
      <c r="B12" s="5"/>
      <c r="C12" s="9" t="s">
        <v>13</v>
      </c>
      <c r="D12" s="10" t="s">
        <v>14</v>
      </c>
      <c r="E12" s="8"/>
      <c r="F12" s="1"/>
      <c r="G12" s="1"/>
      <c r="H12" s="1"/>
      <c r="I12" s="1"/>
      <c r="J12" s="1"/>
      <c r="K12" s="1"/>
      <c r="L12" s="1"/>
      <c r="M12" s="1"/>
      <c r="N12" s="1"/>
      <c r="O12" s="1"/>
      <c r="P12" s="1"/>
      <c r="Q12" s="1"/>
      <c r="R12" s="1"/>
      <c r="S12" s="1"/>
      <c r="T12" s="1"/>
      <c r="U12" s="1"/>
      <c r="V12" s="1"/>
      <c r="W12" s="1"/>
      <c r="X12" s="1"/>
      <c r="Y12" s="1"/>
      <c r="Z12" s="1"/>
    </row>
    <row r="13" spans="1:26" ht="12.75" customHeight="1">
      <c r="A13" s="1"/>
      <c r="B13" s="5"/>
      <c r="C13" s="11" t="s">
        <v>15</v>
      </c>
      <c r="D13" s="12" t="s">
        <v>16</v>
      </c>
      <c r="E13" s="8"/>
      <c r="F13" s="1"/>
      <c r="G13" s="1"/>
      <c r="H13" s="1"/>
      <c r="I13" s="1"/>
      <c r="J13" s="1"/>
      <c r="K13" s="1"/>
      <c r="L13" s="1"/>
      <c r="M13" s="1"/>
      <c r="N13" s="1"/>
      <c r="O13" s="1"/>
      <c r="P13" s="1"/>
      <c r="Q13" s="1"/>
      <c r="R13" s="1"/>
      <c r="S13" s="1"/>
      <c r="T13" s="1"/>
      <c r="U13" s="1"/>
      <c r="V13" s="1"/>
      <c r="W13" s="1"/>
      <c r="X13" s="1"/>
      <c r="Y13" s="1"/>
      <c r="Z13" s="1"/>
    </row>
    <row r="14" spans="1:26" ht="12.75" customHeight="1">
      <c r="A14" s="1"/>
      <c r="B14" s="5"/>
      <c r="C14" s="11" t="s">
        <v>17</v>
      </c>
      <c r="D14" s="12" t="s">
        <v>18</v>
      </c>
      <c r="E14" s="8"/>
      <c r="F14" s="1"/>
      <c r="G14" s="1"/>
      <c r="H14" s="1"/>
      <c r="I14" s="1"/>
      <c r="J14" s="1"/>
      <c r="K14" s="1"/>
      <c r="L14" s="1"/>
      <c r="M14" s="1"/>
      <c r="N14" s="1"/>
      <c r="O14" s="1"/>
      <c r="P14" s="1"/>
      <c r="Q14" s="1"/>
      <c r="R14" s="1"/>
      <c r="S14" s="1"/>
      <c r="T14" s="1"/>
      <c r="U14" s="1"/>
      <c r="V14" s="1"/>
      <c r="W14" s="1"/>
      <c r="X14" s="1"/>
      <c r="Y14" s="1"/>
      <c r="Z14" s="1"/>
    </row>
    <row r="15" spans="1:26" ht="12.75" customHeight="1">
      <c r="A15" s="1"/>
      <c r="B15" s="5"/>
      <c r="C15" s="11" t="s">
        <v>19</v>
      </c>
      <c r="D15" s="12" t="s">
        <v>20</v>
      </c>
      <c r="E15" s="8"/>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11" t="s">
        <v>21</v>
      </c>
      <c r="D16" s="12" t="s">
        <v>22</v>
      </c>
      <c r="E16" s="8"/>
      <c r="F16" s="1"/>
      <c r="G16" s="1"/>
      <c r="H16" s="1"/>
      <c r="I16" s="1"/>
      <c r="J16" s="1"/>
      <c r="K16" s="1"/>
      <c r="L16" s="1"/>
      <c r="M16" s="1"/>
      <c r="N16" s="1"/>
      <c r="O16" s="1"/>
      <c r="P16" s="1"/>
      <c r="Q16" s="1"/>
      <c r="R16" s="1"/>
      <c r="S16" s="1"/>
      <c r="T16" s="1"/>
      <c r="U16" s="1"/>
      <c r="V16" s="1"/>
      <c r="W16" s="1"/>
      <c r="X16" s="1"/>
      <c r="Y16" s="1"/>
      <c r="Z16" s="1"/>
    </row>
    <row r="17" spans="1:26" ht="12.75" customHeight="1">
      <c r="A17" s="1"/>
      <c r="B17" s="5"/>
      <c r="C17" s="11" t="s">
        <v>23</v>
      </c>
      <c r="D17" s="12" t="s">
        <v>24</v>
      </c>
      <c r="E17" s="8"/>
      <c r="F17" s="1"/>
      <c r="G17" s="1"/>
      <c r="H17" s="1"/>
      <c r="I17" s="1"/>
      <c r="J17" s="1"/>
      <c r="K17" s="1"/>
      <c r="L17" s="1"/>
      <c r="M17" s="1"/>
      <c r="N17" s="1"/>
      <c r="O17" s="1"/>
      <c r="P17" s="1"/>
      <c r="Q17" s="1"/>
      <c r="R17" s="1"/>
      <c r="S17" s="1"/>
      <c r="T17" s="1"/>
      <c r="U17" s="1"/>
      <c r="V17" s="1"/>
      <c r="W17" s="1"/>
      <c r="X17" s="1"/>
      <c r="Y17" s="1"/>
      <c r="Z17" s="1"/>
    </row>
    <row r="18" spans="1:26" ht="12.75" customHeight="1">
      <c r="A18" s="1"/>
      <c r="B18" s="5"/>
      <c r="C18" s="11" t="s">
        <v>25</v>
      </c>
      <c r="D18" s="12" t="s">
        <v>26</v>
      </c>
      <c r="E18" s="8"/>
      <c r="F18" s="1"/>
      <c r="G18" s="1"/>
      <c r="H18" s="1"/>
      <c r="I18" s="1"/>
      <c r="J18" s="1"/>
      <c r="K18" s="1"/>
      <c r="L18" s="1"/>
      <c r="M18" s="1"/>
      <c r="N18" s="1"/>
      <c r="O18" s="1"/>
      <c r="P18" s="1"/>
      <c r="Q18" s="1"/>
      <c r="R18" s="1"/>
      <c r="S18" s="1"/>
      <c r="T18" s="1"/>
      <c r="U18" s="1"/>
      <c r="V18" s="1"/>
      <c r="W18" s="1"/>
      <c r="X18" s="1"/>
      <c r="Y18" s="1"/>
      <c r="Z18" s="1"/>
    </row>
    <row r="19" spans="1:26" ht="12.75" customHeight="1">
      <c r="A19" s="1"/>
      <c r="B19" s="5"/>
      <c r="C19" s="11" t="s">
        <v>27</v>
      </c>
      <c r="D19" s="12" t="s">
        <v>28</v>
      </c>
      <c r="E19" s="8"/>
      <c r="F19" s="1"/>
      <c r="G19" s="1"/>
      <c r="H19" s="1"/>
      <c r="I19" s="1"/>
      <c r="J19" s="1"/>
      <c r="K19" s="1"/>
      <c r="L19" s="1"/>
      <c r="M19" s="1"/>
      <c r="N19" s="1"/>
      <c r="O19" s="1"/>
      <c r="P19" s="1"/>
      <c r="Q19" s="1"/>
      <c r="R19" s="1"/>
      <c r="S19" s="1"/>
      <c r="T19" s="1"/>
      <c r="U19" s="1"/>
      <c r="V19" s="1"/>
      <c r="W19" s="1"/>
      <c r="X19" s="1"/>
      <c r="Y19" s="1"/>
      <c r="Z19" s="1"/>
    </row>
    <row r="20" spans="1:26" ht="12.75" customHeight="1">
      <c r="A20" s="1"/>
      <c r="B20" s="5"/>
      <c r="C20" s="11" t="s">
        <v>29</v>
      </c>
      <c r="D20" s="12" t="s">
        <v>30</v>
      </c>
      <c r="E20" s="8"/>
      <c r="F20" s="1"/>
      <c r="G20" s="1"/>
      <c r="H20" s="1"/>
      <c r="I20" s="1"/>
      <c r="J20" s="1"/>
      <c r="K20" s="1"/>
      <c r="L20" s="1"/>
      <c r="M20" s="1"/>
      <c r="N20" s="1"/>
      <c r="O20" s="1"/>
      <c r="P20" s="1"/>
      <c r="Q20" s="1"/>
      <c r="R20" s="1"/>
      <c r="S20" s="1"/>
      <c r="T20" s="1"/>
      <c r="U20" s="1"/>
      <c r="V20" s="1"/>
      <c r="W20" s="1"/>
      <c r="X20" s="1"/>
      <c r="Y20" s="1"/>
      <c r="Z20" s="1"/>
    </row>
    <row r="21" spans="1:26" ht="12.75" customHeight="1">
      <c r="A21" s="1"/>
      <c r="B21" s="5"/>
      <c r="C21" s="11" t="s">
        <v>31</v>
      </c>
      <c r="D21" s="12" t="s">
        <v>32</v>
      </c>
      <c r="E21" s="8"/>
      <c r="F21" s="1"/>
      <c r="G21" s="1"/>
      <c r="H21" s="1"/>
      <c r="I21" s="1"/>
      <c r="J21" s="1"/>
      <c r="K21" s="1"/>
      <c r="L21" s="1"/>
      <c r="M21" s="1"/>
      <c r="N21" s="1"/>
      <c r="O21" s="1"/>
      <c r="P21" s="1"/>
      <c r="Q21" s="1"/>
      <c r="R21" s="1"/>
      <c r="S21" s="1"/>
      <c r="T21" s="1"/>
      <c r="U21" s="1"/>
      <c r="V21" s="1"/>
      <c r="W21" s="1"/>
      <c r="X21" s="1"/>
      <c r="Y21" s="1"/>
      <c r="Z21" s="1"/>
    </row>
    <row r="22" spans="1:26" ht="12.75" customHeight="1">
      <c r="A22" s="1"/>
      <c r="B22" s="5"/>
      <c r="C22" s="11" t="s">
        <v>33</v>
      </c>
      <c r="D22" s="12" t="s">
        <v>34</v>
      </c>
      <c r="E22" s="8"/>
      <c r="F22" s="1"/>
      <c r="G22" s="1"/>
      <c r="H22" s="1"/>
      <c r="I22" s="1"/>
      <c r="J22" s="1"/>
      <c r="K22" s="1"/>
      <c r="L22" s="1"/>
      <c r="M22" s="1"/>
      <c r="N22" s="1"/>
      <c r="O22" s="1"/>
      <c r="P22" s="1"/>
      <c r="Q22" s="1"/>
      <c r="R22" s="1"/>
      <c r="S22" s="1"/>
      <c r="T22" s="1"/>
      <c r="U22" s="1"/>
      <c r="V22" s="1"/>
      <c r="W22" s="1"/>
      <c r="X22" s="1"/>
      <c r="Y22" s="1"/>
      <c r="Z22" s="1"/>
    </row>
    <row r="23" spans="1:26" ht="12.75" customHeight="1">
      <c r="A23" s="1"/>
      <c r="B23" s="5"/>
      <c r="C23" s="11" t="s">
        <v>35</v>
      </c>
      <c r="D23" s="12" t="s">
        <v>36</v>
      </c>
      <c r="E23" s="8"/>
      <c r="F23" s="1"/>
      <c r="G23" s="1"/>
      <c r="H23" s="1"/>
      <c r="I23" s="1"/>
      <c r="J23" s="1"/>
      <c r="K23" s="1"/>
      <c r="L23" s="1"/>
      <c r="M23" s="1"/>
      <c r="N23" s="1"/>
      <c r="O23" s="1"/>
      <c r="P23" s="1"/>
      <c r="Q23" s="1"/>
      <c r="R23" s="1"/>
      <c r="S23" s="1"/>
      <c r="T23" s="1"/>
      <c r="U23" s="1"/>
      <c r="V23" s="1"/>
      <c r="W23" s="1"/>
      <c r="X23" s="1"/>
      <c r="Y23" s="1"/>
      <c r="Z23" s="1"/>
    </row>
    <row r="24" spans="1:26" ht="12.75" customHeight="1">
      <c r="A24" s="1"/>
      <c r="B24" s="5"/>
      <c r="C24" s="11" t="s">
        <v>37</v>
      </c>
      <c r="D24" s="12" t="s">
        <v>38</v>
      </c>
      <c r="E24" s="8"/>
      <c r="F24" s="1"/>
      <c r="G24" s="1"/>
      <c r="H24" s="1"/>
      <c r="I24" s="1"/>
      <c r="J24" s="1"/>
      <c r="K24" s="1"/>
      <c r="L24" s="1"/>
      <c r="M24" s="1"/>
      <c r="N24" s="1"/>
      <c r="O24" s="1"/>
      <c r="P24" s="1"/>
      <c r="Q24" s="1"/>
      <c r="R24" s="1"/>
      <c r="S24" s="1"/>
      <c r="T24" s="1"/>
      <c r="U24" s="1"/>
      <c r="V24" s="1"/>
      <c r="W24" s="1"/>
      <c r="X24" s="1"/>
      <c r="Y24" s="1"/>
      <c r="Z24" s="1"/>
    </row>
    <row r="25" spans="1:26" ht="12.75" customHeight="1">
      <c r="A25" s="1"/>
      <c r="B25" s="5"/>
      <c r="C25" s="11" t="s">
        <v>39</v>
      </c>
      <c r="D25" s="12" t="s">
        <v>40</v>
      </c>
      <c r="E25" s="8"/>
      <c r="F25" s="1"/>
      <c r="G25" s="1"/>
      <c r="H25" s="1"/>
      <c r="I25" s="1"/>
      <c r="J25" s="1"/>
      <c r="K25" s="1"/>
      <c r="L25" s="1"/>
      <c r="M25" s="1"/>
      <c r="N25" s="1"/>
      <c r="O25" s="1"/>
      <c r="P25" s="1"/>
      <c r="Q25" s="1"/>
      <c r="R25" s="1"/>
      <c r="S25" s="1"/>
      <c r="T25" s="1"/>
      <c r="U25" s="1"/>
      <c r="V25" s="1"/>
      <c r="W25" s="1"/>
      <c r="X25" s="1"/>
      <c r="Y25" s="1"/>
      <c r="Z25" s="1"/>
    </row>
    <row r="26" spans="1:26" ht="12.75" customHeight="1">
      <c r="A26" s="1"/>
      <c r="B26" s="5"/>
      <c r="C26" s="11" t="s">
        <v>41</v>
      </c>
      <c r="D26" s="12" t="s">
        <v>42</v>
      </c>
      <c r="E26" s="8"/>
      <c r="F26" s="1"/>
      <c r="G26" s="1"/>
      <c r="H26" s="1"/>
      <c r="I26" s="1"/>
      <c r="J26" s="1"/>
      <c r="K26" s="1"/>
      <c r="L26" s="1"/>
      <c r="M26" s="1"/>
      <c r="N26" s="1"/>
      <c r="O26" s="1"/>
      <c r="P26" s="1"/>
      <c r="Q26" s="1"/>
      <c r="R26" s="1"/>
      <c r="S26" s="1"/>
      <c r="T26" s="1"/>
      <c r="U26" s="1"/>
      <c r="V26" s="1"/>
      <c r="W26" s="1"/>
      <c r="X26" s="1"/>
      <c r="Y26" s="1"/>
      <c r="Z26" s="1"/>
    </row>
    <row r="27" spans="1:26" ht="12.75" customHeight="1">
      <c r="A27" s="1"/>
      <c r="B27" s="5"/>
      <c r="C27" s="11" t="s">
        <v>43</v>
      </c>
      <c r="D27" s="12" t="s">
        <v>44</v>
      </c>
      <c r="E27" s="8"/>
      <c r="F27" s="1"/>
      <c r="G27" s="1"/>
      <c r="H27" s="1"/>
      <c r="I27" s="1"/>
      <c r="J27" s="1"/>
      <c r="K27" s="1"/>
      <c r="L27" s="1"/>
      <c r="M27" s="1"/>
      <c r="N27" s="1"/>
      <c r="O27" s="1"/>
      <c r="P27" s="1"/>
      <c r="Q27" s="1"/>
      <c r="R27" s="1"/>
      <c r="S27" s="1"/>
      <c r="T27" s="1"/>
      <c r="U27" s="1"/>
      <c r="V27" s="1"/>
      <c r="W27" s="1"/>
      <c r="X27" s="1"/>
      <c r="Y27" s="1"/>
      <c r="Z27" s="1"/>
    </row>
    <row r="28" spans="1:26" ht="12.75" customHeight="1">
      <c r="A28" s="1"/>
      <c r="B28" s="5"/>
      <c r="C28" s="11" t="s">
        <v>45</v>
      </c>
      <c r="D28" s="12" t="s">
        <v>44</v>
      </c>
      <c r="E28" s="8"/>
      <c r="F28" s="1"/>
      <c r="G28" s="1"/>
      <c r="H28" s="1"/>
      <c r="I28" s="1"/>
      <c r="J28" s="1"/>
      <c r="K28" s="1"/>
      <c r="L28" s="1"/>
      <c r="M28" s="1"/>
      <c r="N28" s="1"/>
      <c r="O28" s="1"/>
      <c r="P28" s="1"/>
      <c r="Q28" s="1"/>
      <c r="R28" s="1"/>
      <c r="S28" s="1"/>
      <c r="T28" s="1"/>
      <c r="U28" s="1"/>
      <c r="V28" s="1"/>
      <c r="W28" s="1"/>
      <c r="X28" s="1"/>
      <c r="Y28" s="1"/>
      <c r="Z28" s="1"/>
    </row>
    <row r="29" spans="1:26" ht="12.75" customHeight="1">
      <c r="A29" s="1"/>
      <c r="B29" s="5"/>
      <c r="C29" s="11" t="s">
        <v>46</v>
      </c>
      <c r="D29" s="12" t="s">
        <v>47</v>
      </c>
      <c r="E29" s="8"/>
      <c r="F29" s="1"/>
      <c r="G29" s="1"/>
      <c r="H29" s="1"/>
      <c r="I29" s="1"/>
      <c r="J29" s="1"/>
      <c r="K29" s="1"/>
      <c r="L29" s="1"/>
      <c r="M29" s="1"/>
      <c r="N29" s="1"/>
      <c r="O29" s="1"/>
      <c r="P29" s="1"/>
      <c r="Q29" s="1"/>
      <c r="R29" s="1"/>
      <c r="S29" s="1"/>
      <c r="T29" s="1"/>
      <c r="U29" s="1"/>
      <c r="V29" s="1"/>
      <c r="W29" s="1"/>
      <c r="X29" s="1"/>
      <c r="Y29" s="1"/>
      <c r="Z29" s="1"/>
    </row>
    <row r="30" spans="1:26" ht="12.75" customHeight="1">
      <c r="A30" s="1"/>
      <c r="B30" s="5"/>
      <c r="C30" s="11" t="s">
        <v>48</v>
      </c>
      <c r="D30" s="12" t="s">
        <v>49</v>
      </c>
      <c r="E30" s="8"/>
      <c r="F30" s="1"/>
      <c r="G30" s="1"/>
      <c r="H30" s="1"/>
      <c r="I30" s="1"/>
      <c r="J30" s="1"/>
      <c r="K30" s="1"/>
      <c r="L30" s="1"/>
      <c r="M30" s="1"/>
      <c r="N30" s="1"/>
      <c r="O30" s="1"/>
      <c r="P30" s="1"/>
      <c r="Q30" s="1"/>
      <c r="R30" s="1"/>
      <c r="S30" s="1"/>
      <c r="T30" s="1"/>
      <c r="U30" s="1"/>
      <c r="V30" s="1"/>
      <c r="W30" s="1"/>
      <c r="X30" s="1"/>
      <c r="Y30" s="1"/>
      <c r="Z30" s="1"/>
    </row>
    <row r="31" spans="1:26" ht="12.75" customHeight="1">
      <c r="A31" s="1"/>
      <c r="B31" s="5"/>
      <c r="C31" s="11" t="s">
        <v>50</v>
      </c>
      <c r="D31" s="12" t="s">
        <v>51</v>
      </c>
      <c r="E31" s="8"/>
      <c r="F31" s="1"/>
      <c r="G31" s="1"/>
      <c r="H31" s="1"/>
      <c r="I31" s="1"/>
      <c r="J31" s="1"/>
      <c r="K31" s="1"/>
      <c r="L31" s="1"/>
      <c r="M31" s="1"/>
      <c r="N31" s="1"/>
      <c r="O31" s="1"/>
      <c r="P31" s="1"/>
      <c r="Q31" s="1"/>
      <c r="R31" s="1"/>
      <c r="S31" s="1"/>
      <c r="T31" s="1"/>
      <c r="U31" s="1"/>
      <c r="V31" s="1"/>
      <c r="W31" s="1"/>
      <c r="X31" s="1"/>
      <c r="Y31" s="1"/>
      <c r="Z31" s="1"/>
    </row>
    <row r="32" spans="1:26" ht="12.75" customHeight="1">
      <c r="A32" s="1"/>
      <c r="B32" s="5"/>
      <c r="C32" s="11" t="s">
        <v>52</v>
      </c>
      <c r="D32" s="12" t="s">
        <v>53</v>
      </c>
      <c r="E32" s="8"/>
      <c r="F32" s="1"/>
      <c r="G32" s="1"/>
      <c r="H32" s="1"/>
      <c r="I32" s="1"/>
      <c r="J32" s="1"/>
      <c r="K32" s="1"/>
      <c r="L32" s="1"/>
      <c r="M32" s="1"/>
      <c r="N32" s="1"/>
      <c r="O32" s="1"/>
      <c r="P32" s="1"/>
      <c r="Q32" s="1"/>
      <c r="R32" s="1"/>
      <c r="S32" s="1"/>
      <c r="T32" s="1"/>
      <c r="U32" s="1"/>
      <c r="V32" s="1"/>
      <c r="W32" s="1"/>
      <c r="X32" s="1"/>
      <c r="Y32" s="1"/>
      <c r="Z32" s="1"/>
    </row>
    <row r="33" spans="1:26" ht="12.75" customHeight="1">
      <c r="A33" s="1"/>
      <c r="B33" s="5"/>
      <c r="C33" s="11" t="s">
        <v>54</v>
      </c>
      <c r="D33" s="12" t="s">
        <v>55</v>
      </c>
      <c r="E33" s="8"/>
      <c r="F33" s="1"/>
      <c r="G33" s="1"/>
      <c r="H33" s="1"/>
      <c r="I33" s="1"/>
      <c r="J33" s="1"/>
      <c r="K33" s="1"/>
      <c r="L33" s="1"/>
      <c r="M33" s="1"/>
      <c r="N33" s="1"/>
      <c r="O33" s="1"/>
      <c r="P33" s="1"/>
      <c r="Q33" s="1"/>
      <c r="R33" s="1"/>
      <c r="S33" s="1"/>
      <c r="T33" s="1"/>
      <c r="U33" s="1"/>
      <c r="V33" s="1"/>
      <c r="W33" s="1"/>
      <c r="X33" s="1"/>
      <c r="Y33" s="1"/>
      <c r="Z33" s="1"/>
    </row>
    <row r="34" spans="1:26" ht="12.75" customHeight="1">
      <c r="A34" s="1"/>
      <c r="B34" s="5"/>
      <c r="C34" s="11" t="s">
        <v>56</v>
      </c>
      <c r="D34" s="12" t="s">
        <v>57</v>
      </c>
      <c r="E34" s="8"/>
      <c r="F34" s="1"/>
      <c r="G34" s="1"/>
      <c r="H34" s="1"/>
      <c r="I34" s="1"/>
      <c r="J34" s="1"/>
      <c r="K34" s="1"/>
      <c r="L34" s="1"/>
      <c r="M34" s="1"/>
      <c r="N34" s="1"/>
      <c r="O34" s="1"/>
      <c r="P34" s="1"/>
      <c r="Q34" s="1"/>
      <c r="R34" s="1"/>
      <c r="S34" s="1"/>
      <c r="T34" s="1"/>
      <c r="U34" s="1"/>
      <c r="V34" s="1"/>
      <c r="W34" s="1"/>
      <c r="X34" s="1"/>
      <c r="Y34" s="1"/>
      <c r="Z34" s="1"/>
    </row>
    <row r="35" spans="1:26" ht="12.75" customHeight="1">
      <c r="A35" s="1"/>
      <c r="B35" s="5"/>
      <c r="C35" s="11" t="s">
        <v>58</v>
      </c>
      <c r="D35" s="12" t="s">
        <v>59</v>
      </c>
      <c r="E35" s="8"/>
      <c r="F35" s="1"/>
      <c r="G35" s="1"/>
      <c r="H35" s="1"/>
      <c r="I35" s="1"/>
      <c r="J35" s="1"/>
      <c r="K35" s="1"/>
      <c r="L35" s="1"/>
      <c r="M35" s="1"/>
      <c r="N35" s="1"/>
      <c r="O35" s="1"/>
      <c r="P35" s="1"/>
      <c r="Q35" s="1"/>
      <c r="R35" s="1"/>
      <c r="S35" s="1"/>
      <c r="T35" s="1"/>
      <c r="U35" s="1"/>
      <c r="V35" s="1"/>
      <c r="W35" s="1"/>
      <c r="X35" s="1"/>
      <c r="Y35" s="1"/>
      <c r="Z35" s="1"/>
    </row>
    <row r="36" spans="1:26" ht="12.75" customHeight="1">
      <c r="A36" s="1"/>
      <c r="B36" s="5"/>
      <c r="C36" s="11" t="s">
        <v>60</v>
      </c>
      <c r="D36" s="12" t="s">
        <v>61</v>
      </c>
      <c r="E36" s="8"/>
      <c r="F36" s="1"/>
      <c r="G36" s="1"/>
      <c r="H36" s="1"/>
      <c r="I36" s="1"/>
      <c r="J36" s="1"/>
      <c r="K36" s="1"/>
      <c r="L36" s="1"/>
      <c r="M36" s="1"/>
      <c r="N36" s="1"/>
      <c r="O36" s="1"/>
      <c r="P36" s="1"/>
      <c r="Q36" s="1"/>
      <c r="R36" s="1"/>
      <c r="S36" s="1"/>
      <c r="T36" s="1"/>
      <c r="U36" s="1"/>
      <c r="V36" s="1"/>
      <c r="W36" s="1"/>
      <c r="X36" s="1"/>
      <c r="Y36" s="1"/>
      <c r="Z36" s="1"/>
    </row>
    <row r="37" spans="1:26" ht="12.75" customHeight="1">
      <c r="A37" s="1"/>
      <c r="B37" s="5"/>
      <c r="C37" s="11" t="s">
        <v>62</v>
      </c>
      <c r="D37" s="12" t="s">
        <v>63</v>
      </c>
      <c r="E37" s="8"/>
      <c r="F37" s="1"/>
      <c r="G37" s="1"/>
      <c r="H37" s="1"/>
      <c r="I37" s="1"/>
      <c r="J37" s="1"/>
      <c r="K37" s="1"/>
      <c r="L37" s="1"/>
      <c r="M37" s="1"/>
      <c r="N37" s="1"/>
      <c r="O37" s="1"/>
      <c r="P37" s="1"/>
      <c r="Q37" s="1"/>
      <c r="R37" s="1"/>
      <c r="S37" s="1"/>
      <c r="T37" s="1"/>
      <c r="U37" s="1"/>
      <c r="V37" s="1"/>
      <c r="W37" s="1"/>
      <c r="X37" s="1"/>
      <c r="Y37" s="1"/>
      <c r="Z37" s="1"/>
    </row>
    <row r="38" spans="1:26" ht="12.75" customHeight="1">
      <c r="A38" s="1"/>
      <c r="B38" s="5"/>
      <c r="C38" s="11" t="s">
        <v>64</v>
      </c>
      <c r="D38" s="12" t="s">
        <v>65</v>
      </c>
      <c r="E38" s="8"/>
      <c r="F38" s="1"/>
      <c r="G38" s="1"/>
      <c r="H38" s="1"/>
      <c r="I38" s="1"/>
      <c r="J38" s="1"/>
      <c r="K38" s="1"/>
      <c r="L38" s="1"/>
      <c r="M38" s="1"/>
      <c r="N38" s="1"/>
      <c r="O38" s="1"/>
      <c r="P38" s="1"/>
      <c r="Q38" s="1"/>
      <c r="R38" s="1"/>
      <c r="S38" s="1"/>
      <c r="T38" s="1"/>
      <c r="U38" s="1"/>
      <c r="V38" s="1"/>
      <c r="W38" s="1"/>
      <c r="X38" s="1"/>
      <c r="Y38" s="1"/>
      <c r="Z38" s="1"/>
    </row>
    <row r="39" spans="1:26" ht="12.75" customHeight="1">
      <c r="A39" s="1"/>
      <c r="B39" s="5"/>
      <c r="C39" s="11" t="s">
        <v>66</v>
      </c>
      <c r="D39" s="12" t="s">
        <v>67</v>
      </c>
      <c r="E39" s="8"/>
      <c r="F39" s="1"/>
      <c r="G39" s="1"/>
      <c r="H39" s="1"/>
      <c r="I39" s="1"/>
      <c r="J39" s="1"/>
      <c r="K39" s="1"/>
      <c r="L39" s="1"/>
      <c r="M39" s="1"/>
      <c r="N39" s="1"/>
      <c r="O39" s="1"/>
      <c r="P39" s="1"/>
      <c r="Q39" s="1"/>
      <c r="R39" s="1"/>
      <c r="S39" s="1"/>
      <c r="T39" s="1"/>
      <c r="U39" s="1"/>
      <c r="V39" s="1"/>
      <c r="W39" s="1"/>
      <c r="X39" s="1"/>
      <c r="Y39" s="1"/>
      <c r="Z39" s="1"/>
    </row>
    <row r="40" spans="1:26" ht="12.75" customHeight="1">
      <c r="A40" s="1"/>
      <c r="B40" s="5"/>
      <c r="C40" s="11" t="s">
        <v>68</v>
      </c>
      <c r="D40" s="12" t="s">
        <v>69</v>
      </c>
      <c r="E40" s="8"/>
      <c r="F40" s="1"/>
      <c r="G40" s="1"/>
      <c r="H40" s="1"/>
      <c r="I40" s="1"/>
      <c r="J40" s="1"/>
      <c r="K40" s="1"/>
      <c r="L40" s="1"/>
      <c r="M40" s="1"/>
      <c r="N40" s="1"/>
      <c r="O40" s="1"/>
      <c r="P40" s="1"/>
      <c r="Q40" s="1"/>
      <c r="R40" s="1"/>
      <c r="S40" s="1"/>
      <c r="T40" s="1"/>
      <c r="U40" s="1"/>
      <c r="V40" s="1"/>
      <c r="W40" s="1"/>
      <c r="X40" s="1"/>
      <c r="Y40" s="1"/>
      <c r="Z40" s="1"/>
    </row>
    <row r="41" spans="1:26" ht="12.75" customHeight="1">
      <c r="A41" s="1"/>
      <c r="B41" s="5"/>
      <c r="C41" s="11" t="s">
        <v>70</v>
      </c>
      <c r="D41" s="12" t="s">
        <v>71</v>
      </c>
      <c r="E41" s="8"/>
      <c r="F41" s="1"/>
      <c r="G41" s="1"/>
      <c r="H41" s="1"/>
      <c r="I41" s="1"/>
      <c r="J41" s="1"/>
      <c r="K41" s="1"/>
      <c r="L41" s="1"/>
      <c r="M41" s="1"/>
      <c r="N41" s="1"/>
      <c r="O41" s="1"/>
      <c r="P41" s="1"/>
      <c r="Q41" s="1"/>
      <c r="R41" s="1"/>
      <c r="S41" s="1"/>
      <c r="T41" s="1"/>
      <c r="U41" s="1"/>
      <c r="V41" s="1"/>
      <c r="W41" s="1"/>
      <c r="X41" s="1"/>
      <c r="Y41" s="1"/>
      <c r="Z41" s="1"/>
    </row>
    <row r="42" spans="1:26" ht="12.75" customHeight="1">
      <c r="A42" s="1"/>
      <c r="B42" s="5"/>
      <c r="C42" s="11" t="s">
        <v>72</v>
      </c>
      <c r="D42" s="12" t="s">
        <v>73</v>
      </c>
      <c r="E42" s="8"/>
      <c r="F42" s="1"/>
      <c r="G42" s="1"/>
      <c r="H42" s="1"/>
      <c r="I42" s="1"/>
      <c r="J42" s="1"/>
      <c r="K42" s="1"/>
      <c r="L42" s="1"/>
      <c r="M42" s="1"/>
      <c r="N42" s="1"/>
      <c r="O42" s="1"/>
      <c r="P42" s="1"/>
      <c r="Q42" s="1"/>
      <c r="R42" s="1"/>
      <c r="S42" s="1"/>
      <c r="T42" s="1"/>
      <c r="U42" s="1"/>
      <c r="V42" s="1"/>
      <c r="W42" s="1"/>
      <c r="X42" s="1"/>
      <c r="Y42" s="1"/>
      <c r="Z42" s="1"/>
    </row>
    <row r="43" spans="1:26" ht="12.75" customHeight="1">
      <c r="A43" s="1"/>
      <c r="B43" s="5"/>
      <c r="C43" s="11" t="s">
        <v>74</v>
      </c>
      <c r="D43" s="12" t="s">
        <v>75</v>
      </c>
      <c r="E43" s="8"/>
      <c r="F43" s="1"/>
      <c r="G43" s="1"/>
      <c r="H43" s="1"/>
      <c r="I43" s="1"/>
      <c r="J43" s="1"/>
      <c r="K43" s="1"/>
      <c r="L43" s="1"/>
      <c r="M43" s="1"/>
      <c r="N43" s="1"/>
      <c r="O43" s="1"/>
      <c r="P43" s="1"/>
      <c r="Q43" s="1"/>
      <c r="R43" s="1"/>
      <c r="S43" s="1"/>
      <c r="T43" s="1"/>
      <c r="U43" s="1"/>
      <c r="V43" s="1"/>
      <c r="W43" s="1"/>
      <c r="X43" s="1"/>
      <c r="Y43" s="1"/>
      <c r="Z43" s="1"/>
    </row>
    <row r="44" spans="1:26" ht="12.75" customHeight="1">
      <c r="A44" s="1"/>
      <c r="B44" s="5"/>
      <c r="C44" s="11" t="s">
        <v>76</v>
      </c>
      <c r="D44" s="12" t="s">
        <v>77</v>
      </c>
      <c r="E44" s="8"/>
      <c r="F44" s="1"/>
      <c r="G44" s="1"/>
      <c r="H44" s="1"/>
      <c r="I44" s="1"/>
      <c r="J44" s="1"/>
      <c r="K44" s="1"/>
      <c r="L44" s="1"/>
      <c r="M44" s="1"/>
      <c r="N44" s="1"/>
      <c r="O44" s="1"/>
      <c r="P44" s="1"/>
      <c r="Q44" s="1"/>
      <c r="R44" s="1"/>
      <c r="S44" s="1"/>
      <c r="T44" s="1"/>
      <c r="U44" s="1"/>
      <c r="V44" s="1"/>
      <c r="W44" s="1"/>
      <c r="X44" s="1"/>
      <c r="Y44" s="1"/>
      <c r="Z44" s="1"/>
    </row>
    <row r="45" spans="1:26" ht="12.75" customHeight="1">
      <c r="A45" s="1"/>
      <c r="B45" s="5"/>
      <c r="C45" s="13" t="s">
        <v>78</v>
      </c>
      <c r="D45" s="10" t="s">
        <v>79</v>
      </c>
      <c r="E45" s="8"/>
      <c r="F45" s="1"/>
      <c r="G45" s="1"/>
      <c r="H45" s="1"/>
      <c r="I45" s="1"/>
      <c r="J45" s="1"/>
      <c r="K45" s="1"/>
      <c r="L45" s="1"/>
      <c r="M45" s="1"/>
      <c r="N45" s="1"/>
      <c r="O45" s="1"/>
      <c r="P45" s="1"/>
      <c r="Q45" s="1"/>
      <c r="R45" s="1"/>
      <c r="S45" s="1"/>
      <c r="T45" s="1"/>
      <c r="U45" s="1"/>
      <c r="V45" s="1"/>
      <c r="W45" s="1"/>
      <c r="X45" s="1"/>
      <c r="Y45" s="1"/>
      <c r="Z45" s="1"/>
    </row>
    <row r="46" spans="1:26" ht="12.75" customHeight="1">
      <c r="A46" s="1"/>
      <c r="B46" s="5"/>
      <c r="C46" s="13" t="s">
        <v>80</v>
      </c>
      <c r="D46" s="10" t="s">
        <v>81</v>
      </c>
      <c r="E46" s="8"/>
      <c r="F46" s="1"/>
      <c r="G46" s="1"/>
      <c r="H46" s="1"/>
      <c r="I46" s="1"/>
      <c r="J46" s="1"/>
      <c r="K46" s="1"/>
      <c r="L46" s="1"/>
      <c r="M46" s="1"/>
      <c r="N46" s="1"/>
      <c r="O46" s="1"/>
      <c r="P46" s="1"/>
      <c r="Q46" s="1"/>
      <c r="R46" s="1"/>
      <c r="S46" s="1"/>
      <c r="T46" s="1"/>
      <c r="U46" s="1"/>
      <c r="V46" s="1"/>
      <c r="W46" s="1"/>
      <c r="X46" s="1"/>
      <c r="Y46" s="1"/>
      <c r="Z46" s="1"/>
    </row>
    <row r="47" spans="1:26" ht="12.75" customHeight="1">
      <c r="A47" s="1"/>
      <c r="B47" s="5"/>
      <c r="C47" s="13" t="s">
        <v>82</v>
      </c>
      <c r="D47" s="10" t="s">
        <v>83</v>
      </c>
      <c r="E47" s="8"/>
      <c r="F47" s="1"/>
      <c r="G47" s="1"/>
      <c r="H47" s="1"/>
      <c r="I47" s="1"/>
      <c r="J47" s="1"/>
      <c r="K47" s="1"/>
      <c r="L47" s="1"/>
      <c r="M47" s="1"/>
      <c r="N47" s="1"/>
      <c r="O47" s="1"/>
      <c r="P47" s="1"/>
      <c r="Q47" s="1"/>
      <c r="R47" s="1"/>
      <c r="S47" s="1"/>
      <c r="T47" s="1"/>
      <c r="U47" s="1"/>
      <c r="V47" s="1"/>
      <c r="W47" s="1"/>
      <c r="X47" s="1"/>
      <c r="Y47" s="1"/>
      <c r="Z47" s="1"/>
    </row>
    <row r="48" spans="1:26" ht="12.75" customHeight="1">
      <c r="A48" s="1"/>
      <c r="B48" s="5"/>
      <c r="C48" s="13" t="s">
        <v>84</v>
      </c>
      <c r="D48" s="10" t="s">
        <v>40</v>
      </c>
      <c r="E48" s="8"/>
      <c r="F48" s="1"/>
      <c r="G48" s="1"/>
      <c r="H48" s="1"/>
      <c r="I48" s="1"/>
      <c r="J48" s="1"/>
      <c r="K48" s="1"/>
      <c r="L48" s="1"/>
      <c r="M48" s="1"/>
      <c r="N48" s="1"/>
      <c r="O48" s="1"/>
      <c r="P48" s="1"/>
      <c r="Q48" s="1"/>
      <c r="R48" s="1"/>
      <c r="S48" s="1"/>
      <c r="T48" s="1"/>
      <c r="U48" s="1"/>
      <c r="V48" s="1"/>
      <c r="W48" s="1"/>
      <c r="X48" s="1"/>
      <c r="Y48" s="1"/>
      <c r="Z48" s="1"/>
    </row>
    <row r="49" spans="1:26" ht="12.75" customHeight="1">
      <c r="A49" s="1"/>
      <c r="B49" s="5"/>
      <c r="C49" s="13" t="s">
        <v>85</v>
      </c>
      <c r="D49" s="10" t="s">
        <v>86</v>
      </c>
      <c r="E49" s="8"/>
      <c r="F49" s="1"/>
      <c r="G49" s="1"/>
      <c r="H49" s="1"/>
      <c r="I49" s="1"/>
      <c r="J49" s="1"/>
      <c r="K49" s="1"/>
      <c r="L49" s="1"/>
      <c r="M49" s="1"/>
      <c r="N49" s="1"/>
      <c r="O49" s="1"/>
      <c r="P49" s="1"/>
      <c r="Q49" s="1"/>
      <c r="R49" s="1"/>
      <c r="S49" s="1"/>
      <c r="T49" s="1"/>
      <c r="U49" s="1"/>
      <c r="V49" s="1"/>
      <c r="W49" s="1"/>
      <c r="X49" s="1"/>
      <c r="Y49" s="1"/>
      <c r="Z49" s="1"/>
    </row>
    <row r="50" spans="1:26" ht="12.75" customHeight="1">
      <c r="A50" s="1"/>
      <c r="B50" s="5"/>
      <c r="C50" s="11" t="s">
        <v>87</v>
      </c>
      <c r="D50" s="12" t="s">
        <v>88</v>
      </c>
      <c r="E50" s="8"/>
      <c r="F50" s="1"/>
      <c r="G50" s="1"/>
      <c r="H50" s="1"/>
      <c r="I50" s="1"/>
      <c r="J50" s="1"/>
      <c r="K50" s="1"/>
      <c r="L50" s="1"/>
      <c r="M50" s="1"/>
      <c r="N50" s="1"/>
      <c r="O50" s="1"/>
      <c r="P50" s="1"/>
      <c r="Q50" s="1"/>
      <c r="R50" s="1"/>
      <c r="S50" s="1"/>
      <c r="T50" s="1"/>
      <c r="U50" s="1"/>
      <c r="V50" s="1"/>
      <c r="W50" s="1"/>
      <c r="X50" s="1"/>
      <c r="Y50" s="1"/>
      <c r="Z50" s="1"/>
    </row>
    <row r="51" spans="1:26" ht="12.75" customHeight="1">
      <c r="A51" s="1"/>
      <c r="B51" s="5"/>
      <c r="C51" s="13" t="s">
        <v>89</v>
      </c>
      <c r="D51" s="10" t="s">
        <v>90</v>
      </c>
      <c r="E51" s="8"/>
      <c r="F51" s="1"/>
      <c r="G51" s="1"/>
      <c r="H51" s="1"/>
      <c r="I51" s="1"/>
      <c r="J51" s="1"/>
      <c r="K51" s="1"/>
      <c r="L51" s="1"/>
      <c r="M51" s="1"/>
      <c r="N51" s="1"/>
      <c r="O51" s="1"/>
      <c r="P51" s="1"/>
      <c r="Q51" s="1"/>
      <c r="R51" s="1"/>
      <c r="S51" s="1"/>
      <c r="T51" s="1"/>
      <c r="U51" s="1"/>
      <c r="V51" s="1"/>
      <c r="W51" s="1"/>
      <c r="X51" s="1"/>
      <c r="Y51" s="1"/>
      <c r="Z51" s="1"/>
    </row>
    <row r="52" spans="1:26" ht="6.75" customHeight="1">
      <c r="A52" s="1"/>
      <c r="B52" s="5"/>
      <c r="C52" s="14"/>
      <c r="D52" s="15"/>
      <c r="E52" s="8"/>
      <c r="F52" s="1"/>
      <c r="G52" s="1"/>
      <c r="H52" s="1"/>
      <c r="I52" s="1"/>
      <c r="J52" s="1"/>
      <c r="K52" s="1"/>
      <c r="L52" s="1"/>
      <c r="M52" s="1"/>
      <c r="N52" s="1"/>
      <c r="O52" s="1"/>
      <c r="P52" s="1"/>
      <c r="Q52" s="1"/>
      <c r="R52" s="1"/>
      <c r="S52" s="1"/>
      <c r="T52" s="1"/>
      <c r="U52" s="1"/>
      <c r="V52" s="1"/>
      <c r="W52" s="1"/>
      <c r="X52" s="1"/>
      <c r="Y52" s="1"/>
      <c r="Z52" s="1"/>
    </row>
    <row r="53" spans="1:26" ht="12.75" customHeight="1">
      <c r="A53" s="1"/>
      <c r="B53" s="5"/>
      <c r="C53" s="16"/>
      <c r="D53" s="16"/>
      <c r="E53" s="8"/>
      <c r="F53" s="1"/>
      <c r="G53" s="1"/>
      <c r="H53" s="1"/>
      <c r="I53" s="1"/>
      <c r="J53" s="1"/>
      <c r="K53" s="1"/>
      <c r="L53" s="1"/>
      <c r="M53" s="1"/>
      <c r="N53" s="1"/>
      <c r="O53" s="1"/>
      <c r="P53" s="1"/>
      <c r="Q53" s="1"/>
      <c r="R53" s="1"/>
      <c r="S53" s="1"/>
      <c r="T53" s="1"/>
      <c r="U53" s="1"/>
      <c r="V53" s="1"/>
      <c r="W53" s="1"/>
      <c r="X53" s="1"/>
      <c r="Y53" s="1"/>
      <c r="Z53" s="1"/>
    </row>
    <row r="54" spans="1:26" ht="12.75" customHeight="1">
      <c r="A54" s="17"/>
      <c r="B54" s="5" t="s">
        <v>91</v>
      </c>
      <c r="C54" s="17"/>
      <c r="D54" s="17"/>
      <c r="E54" s="18"/>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5"/>
      <c r="C55" s="17"/>
      <c r="D55" s="17"/>
      <c r="E55" s="18"/>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5"/>
      <c r="C56" s="17"/>
      <c r="D56" s="17"/>
      <c r="E56" s="18"/>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9"/>
      <c r="C57" s="20" t="s">
        <v>92</v>
      </c>
      <c r="D57" s="17"/>
      <c r="E57" s="18"/>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9"/>
      <c r="C58" s="21" t="s">
        <v>5</v>
      </c>
      <c r="D58" s="22" t="s">
        <v>6</v>
      </c>
      <c r="E58" s="18"/>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9"/>
      <c r="C59" s="23" t="s">
        <v>93</v>
      </c>
      <c r="D59" s="24" t="s">
        <v>94</v>
      </c>
      <c r="E59" s="18"/>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9"/>
      <c r="C60" s="11" t="s">
        <v>95</v>
      </c>
      <c r="D60" s="12" t="s">
        <v>96</v>
      </c>
      <c r="E60" s="18"/>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9"/>
      <c r="C61" s="11" t="s">
        <v>97</v>
      </c>
      <c r="D61" s="12" t="s">
        <v>98</v>
      </c>
      <c r="E61" s="18"/>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9"/>
      <c r="C62" s="11" t="s">
        <v>99</v>
      </c>
      <c r="D62" s="12" t="s">
        <v>100</v>
      </c>
      <c r="E62" s="18"/>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9"/>
      <c r="C63" s="11" t="s">
        <v>101</v>
      </c>
      <c r="D63" s="12" t="s">
        <v>100</v>
      </c>
      <c r="E63" s="18"/>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9"/>
      <c r="C64" s="11" t="s">
        <v>102</v>
      </c>
      <c r="D64" s="12" t="s">
        <v>100</v>
      </c>
      <c r="E64" s="18"/>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9"/>
      <c r="C65" s="11" t="s">
        <v>103</v>
      </c>
      <c r="D65" s="12" t="s">
        <v>100</v>
      </c>
      <c r="E65" s="18"/>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9"/>
      <c r="C66" s="11" t="s">
        <v>104</v>
      </c>
      <c r="D66" s="12" t="s">
        <v>100</v>
      </c>
      <c r="E66" s="18"/>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9"/>
      <c r="C67" s="11" t="s">
        <v>105</v>
      </c>
      <c r="D67" s="12" t="s">
        <v>100</v>
      </c>
      <c r="E67" s="18"/>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9"/>
      <c r="C68" s="11" t="s">
        <v>106</v>
      </c>
      <c r="D68" s="12" t="s">
        <v>100</v>
      </c>
      <c r="E68" s="18"/>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9"/>
      <c r="C69" s="11" t="s">
        <v>107</v>
      </c>
      <c r="D69" s="12" t="s">
        <v>100</v>
      </c>
      <c r="E69" s="18"/>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9"/>
      <c r="C70" s="11" t="s">
        <v>108</v>
      </c>
      <c r="D70" s="12" t="s">
        <v>100</v>
      </c>
      <c r="E70" s="18"/>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9"/>
      <c r="C71" s="11" t="s">
        <v>109</v>
      </c>
      <c r="D71" s="12" t="s">
        <v>100</v>
      </c>
      <c r="E71" s="18"/>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9"/>
      <c r="C72" s="11" t="s">
        <v>110</v>
      </c>
      <c r="D72" s="12" t="s">
        <v>100</v>
      </c>
      <c r="E72" s="18"/>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9"/>
      <c r="C73" s="11" t="s">
        <v>111</v>
      </c>
      <c r="D73" s="12" t="s">
        <v>100</v>
      </c>
      <c r="E73" s="18"/>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9"/>
      <c r="C74" s="11" t="s">
        <v>112</v>
      </c>
      <c r="D74" s="12" t="s">
        <v>100</v>
      </c>
      <c r="E74" s="18"/>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9"/>
      <c r="C75" s="11" t="s">
        <v>113</v>
      </c>
      <c r="D75" s="12" t="s">
        <v>100</v>
      </c>
      <c r="E75" s="18"/>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9"/>
      <c r="C76" s="11" t="s">
        <v>114</v>
      </c>
      <c r="D76" s="12" t="s">
        <v>100</v>
      </c>
      <c r="E76" s="18"/>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9"/>
      <c r="C77" s="11" t="s">
        <v>115</v>
      </c>
      <c r="D77" s="12" t="s">
        <v>100</v>
      </c>
      <c r="E77" s="18"/>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9"/>
      <c r="C78" s="11" t="s">
        <v>116</v>
      </c>
      <c r="D78" s="12" t="s">
        <v>100</v>
      </c>
      <c r="E78" s="18"/>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9"/>
      <c r="C79" s="11" t="s">
        <v>117</v>
      </c>
      <c r="D79" s="12" t="s">
        <v>100</v>
      </c>
      <c r="E79" s="18"/>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9"/>
      <c r="C80" s="11" t="s">
        <v>118</v>
      </c>
      <c r="D80" s="12" t="s">
        <v>100</v>
      </c>
      <c r="E80" s="18"/>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9"/>
      <c r="C81" s="11" t="s">
        <v>119</v>
      </c>
      <c r="D81" s="12" t="s">
        <v>120</v>
      </c>
      <c r="E81" s="18"/>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9"/>
      <c r="C82" s="11" t="s">
        <v>121</v>
      </c>
      <c r="D82" s="12" t="s">
        <v>122</v>
      </c>
      <c r="E82" s="18"/>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9"/>
      <c r="C83" s="11" t="s">
        <v>123</v>
      </c>
      <c r="D83" s="12" t="s">
        <v>124</v>
      </c>
      <c r="E83" s="18"/>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9"/>
      <c r="C84" s="14" t="s">
        <v>125</v>
      </c>
      <c r="D84" s="25" t="s">
        <v>126</v>
      </c>
      <c r="E84" s="18"/>
      <c r="F84" s="17"/>
      <c r="G84" s="17"/>
      <c r="H84" s="17"/>
      <c r="I84" s="17"/>
      <c r="J84" s="17"/>
      <c r="K84" s="17"/>
      <c r="L84" s="17"/>
      <c r="M84" s="17"/>
      <c r="N84" s="17"/>
      <c r="O84" s="17"/>
      <c r="P84" s="17"/>
      <c r="Q84" s="17"/>
      <c r="R84" s="17"/>
      <c r="S84" s="17"/>
      <c r="T84" s="17"/>
      <c r="U84" s="17"/>
      <c r="V84" s="17"/>
      <c r="W84" s="17"/>
      <c r="X84" s="17"/>
      <c r="Y84" s="17"/>
      <c r="Z84" s="17"/>
    </row>
    <row r="85" spans="1:26" ht="20.25" customHeight="1">
      <c r="A85" s="1"/>
      <c r="B85" s="248"/>
      <c r="C85" s="249"/>
      <c r="D85" s="249"/>
      <c r="E85" s="250"/>
      <c r="F85" s="1"/>
      <c r="G85" s="1"/>
      <c r="H85" s="1"/>
      <c r="I85" s="1"/>
      <c r="J85" s="1"/>
      <c r="K85" s="1"/>
      <c r="L85" s="1"/>
      <c r="M85" s="1"/>
      <c r="N85" s="1"/>
      <c r="O85" s="1"/>
      <c r="P85" s="1"/>
      <c r="Q85" s="1"/>
      <c r="R85" s="1"/>
      <c r="S85" s="1"/>
      <c r="T85" s="1"/>
      <c r="U85" s="1"/>
      <c r="V85" s="1"/>
      <c r="W85" s="1"/>
      <c r="X85" s="1"/>
      <c r="Y85" s="1"/>
      <c r="Z85" s="1"/>
    </row>
    <row r="86" spans="1:26" ht="6.75" customHeight="1">
      <c r="A86" s="1"/>
      <c r="B86" s="26"/>
      <c r="C86" s="27"/>
      <c r="D86" s="27"/>
      <c r="E86" s="28"/>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85:E85"/>
    <mergeCell ref="B2:E2"/>
    <mergeCell ref="B3:E3"/>
    <mergeCell ref="B4:E4"/>
    <mergeCell ref="B5:E5"/>
    <mergeCell ref="B6:E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R277"/>
  <sheetViews>
    <sheetView showGridLines="0" tabSelected="1" topLeftCell="O8" zoomScale="71" zoomScaleNormal="71" workbookViewId="0">
      <selection activeCell="B9" sqref="B9:DQ9"/>
    </sheetView>
  </sheetViews>
  <sheetFormatPr baseColWidth="10" defaultColWidth="14.42578125" defaultRowHeight="15" customHeight="1"/>
  <cols>
    <col min="1" max="1" width="6.28515625" hidden="1" customWidth="1"/>
    <col min="2" max="2" width="21.5703125" customWidth="1"/>
    <col min="3" max="3" width="48.7109375" hidden="1" customWidth="1"/>
    <col min="4" max="4" width="18.28515625" customWidth="1"/>
    <col min="5" max="5" width="45.28515625" hidden="1" customWidth="1"/>
    <col min="6" max="6" width="46.28515625" hidden="1" customWidth="1"/>
    <col min="7" max="7" width="37" customWidth="1"/>
    <col min="8" max="8" width="25.5703125" hidden="1" customWidth="1"/>
    <col min="9" max="9" width="18.140625" hidden="1" customWidth="1"/>
    <col min="10" max="10" width="17.42578125" hidden="1" customWidth="1"/>
    <col min="11" max="11" width="17" hidden="1" customWidth="1"/>
    <col min="12" max="12" width="12.28515625" hidden="1" customWidth="1"/>
    <col min="13" max="13" width="15.7109375" customWidth="1"/>
    <col min="14" max="14" width="5.7109375" customWidth="1"/>
    <col min="15" max="15" width="60.85546875" customWidth="1"/>
    <col min="16" max="18" width="11.42578125" hidden="1" customWidth="1"/>
    <col min="19" max="19" width="12" hidden="1" customWidth="1"/>
    <col min="20" max="22" width="11.42578125" hidden="1" customWidth="1"/>
    <col min="23" max="23" width="12" hidden="1" customWidth="1"/>
    <col min="24" max="25" width="13.5703125" hidden="1" customWidth="1"/>
    <col min="26" max="26" width="14.28515625" hidden="1" customWidth="1"/>
    <col min="27" max="41" width="8" hidden="1" customWidth="1"/>
    <col min="42" max="42" width="14.28515625" hidden="1" customWidth="1"/>
    <col min="43" max="44" width="13.7109375" hidden="1" customWidth="1"/>
    <col min="45" max="45" width="11.42578125" hidden="1" customWidth="1"/>
    <col min="46" max="46" width="27" hidden="1" customWidth="1"/>
    <col min="47" max="48" width="11.42578125" customWidth="1"/>
    <col min="49" max="49" width="40" customWidth="1"/>
    <col min="50" max="51" width="14" customWidth="1"/>
    <col min="52" max="52" width="13.42578125" customWidth="1"/>
    <col min="53" max="53" width="13.5703125" customWidth="1"/>
    <col min="54" max="54" width="21.42578125" customWidth="1"/>
    <col min="55" max="55" width="26.85546875" customWidth="1"/>
    <col min="56" max="56" width="12.85546875" customWidth="1"/>
    <col min="57" max="78" width="20.7109375" hidden="1" customWidth="1"/>
    <col min="79" max="100" width="16.42578125" hidden="1" customWidth="1"/>
    <col min="101" max="101" width="11.42578125" hidden="1" customWidth="1"/>
    <col min="102" max="102" width="51.7109375" hidden="1" customWidth="1"/>
    <col min="103" max="103" width="28.42578125" hidden="1" customWidth="1"/>
    <col min="104" max="104" width="39.140625" hidden="1" customWidth="1"/>
    <col min="105" max="105" width="16.42578125" hidden="1" customWidth="1"/>
    <col min="106" max="106" width="23.7109375" hidden="1" customWidth="1"/>
    <col min="107" max="109" width="11.42578125" hidden="1" customWidth="1"/>
    <col min="110" max="111" width="15.85546875" customWidth="1"/>
    <col min="112" max="112" width="21.85546875" customWidth="1"/>
    <col min="113" max="113" width="15.85546875" customWidth="1"/>
    <col min="114" max="114" width="19" customWidth="1"/>
    <col min="115" max="119" width="15.85546875" customWidth="1"/>
    <col min="120" max="120" width="18.7109375" customWidth="1"/>
    <col min="121" max="121" width="15.85546875" customWidth="1"/>
    <col min="122" max="122" width="15.85546875" hidden="1" customWidth="1"/>
  </cols>
  <sheetData>
    <row r="1" spans="1:122" ht="31.5" hidden="1" customHeight="1">
      <c r="A1" s="300"/>
      <c r="B1" s="301"/>
      <c r="C1" s="301"/>
      <c r="D1" s="301"/>
      <c r="E1" s="302"/>
      <c r="F1" s="308" t="s">
        <v>127</v>
      </c>
      <c r="G1" s="301"/>
      <c r="H1" s="301"/>
      <c r="I1" s="301"/>
      <c r="J1" s="301"/>
      <c r="K1" s="301"/>
      <c r="L1" s="301"/>
      <c r="M1" s="301"/>
      <c r="N1" s="309"/>
      <c r="O1" s="29" t="s">
        <v>128</v>
      </c>
      <c r="P1" s="30"/>
      <c r="Q1" s="31"/>
      <c r="R1" s="32"/>
      <c r="S1" s="32"/>
      <c r="T1" s="32"/>
      <c r="U1" s="32"/>
      <c r="V1" s="32"/>
      <c r="W1" s="32"/>
      <c r="X1" s="32"/>
      <c r="Y1" s="32"/>
      <c r="Z1" s="32"/>
      <c r="AA1" s="32"/>
      <c r="AB1" s="32"/>
      <c r="AC1" s="32"/>
      <c r="AD1" s="32"/>
      <c r="AE1" s="32"/>
      <c r="AF1" s="32"/>
      <c r="AG1" s="32"/>
      <c r="AH1" s="32"/>
      <c r="AI1" s="32"/>
      <c r="AJ1" s="32"/>
      <c r="AK1" s="32"/>
      <c r="AL1" s="32"/>
      <c r="AM1" s="32"/>
      <c r="AN1" s="32"/>
      <c r="AO1" s="32"/>
      <c r="AP1" s="1"/>
      <c r="AQ1" s="1"/>
      <c r="AR1" s="1"/>
      <c r="AS1" s="1"/>
      <c r="AT1" s="33"/>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32"/>
      <c r="DB1" s="1"/>
      <c r="DC1" s="1"/>
      <c r="DD1" s="1"/>
      <c r="DE1" s="1"/>
      <c r="DF1" s="1"/>
      <c r="DG1" s="1"/>
      <c r="DH1" s="1"/>
      <c r="DI1" s="1"/>
      <c r="DJ1" s="1"/>
      <c r="DK1" s="1"/>
      <c r="DL1" s="1"/>
      <c r="DM1" s="1"/>
      <c r="DN1" s="1"/>
      <c r="DO1" s="1"/>
      <c r="DP1" s="1"/>
      <c r="DQ1" s="1"/>
      <c r="DR1" s="1"/>
    </row>
    <row r="2" spans="1:122" ht="31.5" hidden="1" customHeight="1">
      <c r="A2" s="303"/>
      <c r="B2" s="288"/>
      <c r="C2" s="288"/>
      <c r="D2" s="288"/>
      <c r="E2" s="304"/>
      <c r="F2" s="293"/>
      <c r="G2" s="288"/>
      <c r="H2" s="288"/>
      <c r="I2" s="288"/>
      <c r="J2" s="288"/>
      <c r="K2" s="288"/>
      <c r="L2" s="288"/>
      <c r="M2" s="288"/>
      <c r="N2" s="310"/>
      <c r="O2" s="34" t="s">
        <v>129</v>
      </c>
      <c r="P2" s="30"/>
      <c r="Q2" s="35"/>
      <c r="R2" s="32"/>
      <c r="S2" s="32"/>
      <c r="T2" s="32"/>
      <c r="U2" s="32"/>
      <c r="V2" s="32"/>
      <c r="W2" s="32"/>
      <c r="X2" s="32"/>
      <c r="Y2" s="32"/>
      <c r="Z2" s="32"/>
      <c r="AA2" s="32"/>
      <c r="AB2" s="32"/>
      <c r="AC2" s="32"/>
      <c r="AD2" s="32"/>
      <c r="AE2" s="32"/>
      <c r="AF2" s="32"/>
      <c r="AG2" s="32"/>
      <c r="AH2" s="32"/>
      <c r="AI2" s="32"/>
      <c r="AJ2" s="32"/>
      <c r="AK2" s="32"/>
      <c r="AL2" s="32"/>
      <c r="AM2" s="32"/>
      <c r="AN2" s="32"/>
      <c r="AO2" s="32"/>
      <c r="AP2" s="1"/>
      <c r="AQ2" s="1"/>
      <c r="AR2" s="1"/>
      <c r="AS2" s="1"/>
      <c r="AT2" s="33"/>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32"/>
      <c r="DB2" s="1"/>
      <c r="DC2" s="1"/>
      <c r="DD2" s="1"/>
      <c r="DE2" s="1"/>
      <c r="DF2" s="1"/>
      <c r="DG2" s="1"/>
      <c r="DH2" s="1"/>
      <c r="DI2" s="1"/>
      <c r="DJ2" s="1"/>
      <c r="DK2" s="1"/>
      <c r="DL2" s="1"/>
      <c r="DM2" s="1"/>
      <c r="DN2" s="1"/>
      <c r="DO2" s="1"/>
      <c r="DP2" s="1"/>
      <c r="DQ2" s="1"/>
      <c r="DR2" s="1"/>
    </row>
    <row r="3" spans="1:122" ht="31.5" hidden="1" customHeight="1">
      <c r="A3" s="305"/>
      <c r="B3" s="306"/>
      <c r="C3" s="306"/>
      <c r="D3" s="306"/>
      <c r="E3" s="307"/>
      <c r="F3" s="311"/>
      <c r="G3" s="306"/>
      <c r="H3" s="306"/>
      <c r="I3" s="306"/>
      <c r="J3" s="306"/>
      <c r="K3" s="306"/>
      <c r="L3" s="306"/>
      <c r="M3" s="306"/>
      <c r="N3" s="312"/>
      <c r="O3" s="36" t="s">
        <v>130</v>
      </c>
      <c r="P3" s="30"/>
      <c r="Q3" s="37"/>
      <c r="R3" s="32"/>
      <c r="S3" s="32"/>
      <c r="T3" s="32"/>
      <c r="U3" s="32"/>
      <c r="V3" s="32"/>
      <c r="W3" s="32"/>
      <c r="X3" s="32"/>
      <c r="Y3" s="32"/>
      <c r="Z3" s="32"/>
      <c r="AA3" s="32"/>
      <c r="AB3" s="32"/>
      <c r="AC3" s="32"/>
      <c r="AD3" s="32"/>
      <c r="AE3" s="32"/>
      <c r="AF3" s="32"/>
      <c r="AG3" s="32"/>
      <c r="AH3" s="32"/>
      <c r="AI3" s="32"/>
      <c r="AJ3" s="32"/>
      <c r="AK3" s="32"/>
      <c r="AL3" s="32"/>
      <c r="AM3" s="32"/>
      <c r="AN3" s="32"/>
      <c r="AO3" s="32"/>
      <c r="AP3" s="1"/>
      <c r="AQ3" s="1"/>
      <c r="AR3" s="1"/>
      <c r="AS3" s="1"/>
      <c r="AT3" s="33"/>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32"/>
      <c r="DB3" s="1"/>
      <c r="DC3" s="1"/>
      <c r="DD3" s="1"/>
      <c r="DE3" s="1"/>
      <c r="DF3" s="1"/>
      <c r="DG3" s="1"/>
      <c r="DH3" s="1"/>
      <c r="DI3" s="1"/>
      <c r="DJ3" s="1"/>
      <c r="DK3" s="1"/>
      <c r="DL3" s="1"/>
      <c r="DM3" s="1"/>
      <c r="DN3" s="1"/>
      <c r="DO3" s="1"/>
      <c r="DP3" s="1"/>
      <c r="DQ3" s="1"/>
      <c r="DR3" s="1"/>
    </row>
    <row r="4" spans="1:122" ht="12.75" hidden="1" customHeight="1">
      <c r="A4" s="38"/>
      <c r="B4" s="1"/>
      <c r="C4" s="1"/>
      <c r="D4" s="1"/>
      <c r="E4" s="1"/>
      <c r="F4" s="1"/>
      <c r="G4" s="1"/>
      <c r="H4" s="1"/>
      <c r="I4" s="1"/>
      <c r="J4" s="1"/>
      <c r="K4" s="1"/>
      <c r="L4" s="1"/>
      <c r="M4" s="1"/>
      <c r="N4" s="38"/>
      <c r="O4" s="1"/>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1"/>
      <c r="AQ4" s="1"/>
      <c r="AR4" s="1"/>
      <c r="AS4" s="1"/>
      <c r="AT4" s="33"/>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32"/>
      <c r="DB4" s="1"/>
      <c r="DC4" s="1"/>
      <c r="DD4" s="1"/>
      <c r="DE4" s="1"/>
      <c r="DF4" s="1"/>
      <c r="DG4" s="1"/>
      <c r="DH4" s="1"/>
      <c r="DI4" s="1"/>
      <c r="DJ4" s="1"/>
      <c r="DK4" s="1"/>
      <c r="DL4" s="1"/>
      <c r="DM4" s="1"/>
      <c r="DN4" s="1"/>
      <c r="DO4" s="1"/>
      <c r="DP4" s="1"/>
      <c r="DQ4" s="1"/>
      <c r="DR4" s="1"/>
    </row>
    <row r="5" spans="1:122" ht="12.75" hidden="1" customHeight="1">
      <c r="A5" s="39" t="s">
        <v>131</v>
      </c>
      <c r="B5" s="1"/>
      <c r="C5" s="1"/>
      <c r="D5" s="1"/>
      <c r="E5" s="1"/>
      <c r="F5" s="1"/>
      <c r="G5" s="1"/>
      <c r="H5" s="1"/>
      <c r="I5" s="1"/>
      <c r="J5" s="1"/>
      <c r="K5" s="1"/>
      <c r="L5" s="1"/>
      <c r="M5" s="1"/>
      <c r="N5" s="38"/>
      <c r="O5" s="1"/>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1"/>
      <c r="AQ5" s="1"/>
      <c r="AR5" s="1"/>
      <c r="AS5" s="1"/>
      <c r="AT5" s="33"/>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32"/>
      <c r="DB5" s="1"/>
      <c r="DC5" s="1"/>
      <c r="DD5" s="1"/>
      <c r="DE5" s="1"/>
      <c r="DF5" s="1"/>
      <c r="DG5" s="1"/>
      <c r="DH5" s="1"/>
      <c r="DI5" s="1"/>
      <c r="DJ5" s="1"/>
      <c r="DK5" s="1"/>
      <c r="DL5" s="1"/>
      <c r="DM5" s="1"/>
      <c r="DN5" s="1"/>
      <c r="DO5" s="1"/>
      <c r="DP5" s="1"/>
      <c r="DQ5" s="1"/>
      <c r="DR5" s="1"/>
    </row>
    <row r="6" spans="1:122" ht="20.25" hidden="1" customHeight="1">
      <c r="A6" s="313" t="s">
        <v>132</v>
      </c>
      <c r="B6" s="314"/>
      <c r="C6" s="314"/>
      <c r="D6" s="314"/>
      <c r="E6" s="314"/>
      <c r="F6" s="314"/>
      <c r="G6" s="314"/>
      <c r="H6" s="315"/>
      <c r="I6" s="40"/>
      <c r="J6" s="313" t="s">
        <v>133</v>
      </c>
      <c r="K6" s="314"/>
      <c r="L6" s="314"/>
      <c r="M6" s="315"/>
      <c r="N6" s="313" t="s">
        <v>134</v>
      </c>
      <c r="O6" s="315"/>
      <c r="P6" s="313" t="s">
        <v>135</v>
      </c>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5"/>
      <c r="AQ6" s="313" t="s">
        <v>136</v>
      </c>
      <c r="AR6" s="314"/>
      <c r="AS6" s="314"/>
      <c r="AT6" s="314"/>
      <c r="AU6" s="314"/>
      <c r="AV6" s="315"/>
      <c r="AW6" s="313" t="s">
        <v>137</v>
      </c>
      <c r="AX6" s="314"/>
      <c r="AY6" s="314"/>
      <c r="AZ6" s="314"/>
      <c r="BA6" s="314"/>
      <c r="BB6" s="314"/>
      <c r="BC6" s="314"/>
      <c r="BD6" s="315"/>
      <c r="BE6" s="360" t="s">
        <v>138</v>
      </c>
      <c r="BF6" s="361"/>
      <c r="BG6" s="361"/>
      <c r="BH6" s="361"/>
      <c r="BI6" s="361"/>
      <c r="BJ6" s="361"/>
      <c r="BK6" s="361"/>
      <c r="BL6" s="361"/>
      <c r="BM6" s="362"/>
      <c r="BN6" s="348" t="s">
        <v>139</v>
      </c>
      <c r="BO6" s="349"/>
      <c r="BP6" s="349"/>
      <c r="BQ6" s="349"/>
      <c r="BR6" s="349"/>
      <c r="BS6" s="349"/>
      <c r="BT6" s="349"/>
      <c r="BU6" s="350"/>
      <c r="BV6" s="342" t="s">
        <v>140</v>
      </c>
      <c r="BW6" s="343"/>
      <c r="BX6" s="343"/>
      <c r="BY6" s="343"/>
      <c r="BZ6" s="344"/>
      <c r="CA6" s="354" t="s">
        <v>141</v>
      </c>
      <c r="CB6" s="355"/>
      <c r="CC6" s="355"/>
      <c r="CD6" s="355"/>
      <c r="CE6" s="355"/>
      <c r="CF6" s="355"/>
      <c r="CG6" s="355"/>
      <c r="CH6" s="355"/>
      <c r="CI6" s="356"/>
      <c r="CJ6" s="348" t="s">
        <v>142</v>
      </c>
      <c r="CK6" s="349"/>
      <c r="CL6" s="349"/>
      <c r="CM6" s="349"/>
      <c r="CN6" s="349"/>
      <c r="CO6" s="349"/>
      <c r="CP6" s="349"/>
      <c r="CQ6" s="350"/>
      <c r="CR6" s="342" t="s">
        <v>143</v>
      </c>
      <c r="CS6" s="343"/>
      <c r="CT6" s="343"/>
      <c r="CU6" s="343"/>
      <c r="CV6" s="344"/>
      <c r="CW6" s="360" t="s">
        <v>144</v>
      </c>
      <c r="CX6" s="361"/>
      <c r="CY6" s="361"/>
      <c r="CZ6" s="361"/>
      <c r="DA6" s="361"/>
      <c r="DB6" s="361"/>
      <c r="DC6" s="361"/>
      <c r="DD6" s="361"/>
      <c r="DE6" s="362"/>
      <c r="DF6" s="348" t="s">
        <v>145</v>
      </c>
      <c r="DG6" s="349"/>
      <c r="DH6" s="349"/>
      <c r="DI6" s="349"/>
      <c r="DJ6" s="349"/>
      <c r="DK6" s="349"/>
      <c r="DL6" s="349"/>
      <c r="DM6" s="350"/>
      <c r="DN6" s="342" t="s">
        <v>146</v>
      </c>
      <c r="DO6" s="343"/>
      <c r="DP6" s="343"/>
      <c r="DQ6" s="343"/>
      <c r="DR6" s="344"/>
    </row>
    <row r="7" spans="1:122" s="247" customFormat="1" ht="31.5" hidden="1" customHeight="1">
      <c r="A7" s="366" t="s">
        <v>7</v>
      </c>
      <c r="B7" s="369" t="s">
        <v>9</v>
      </c>
      <c r="C7" s="369" t="s">
        <v>11</v>
      </c>
      <c r="D7" s="370" t="s">
        <v>147</v>
      </c>
      <c r="E7" s="371" t="s">
        <v>148</v>
      </c>
      <c r="F7" s="371" t="s">
        <v>754</v>
      </c>
      <c r="G7" s="371" t="s">
        <v>21</v>
      </c>
      <c r="H7" s="371" t="s">
        <v>149</v>
      </c>
      <c r="I7" s="371" t="s">
        <v>150</v>
      </c>
      <c r="J7" s="371" t="s">
        <v>151</v>
      </c>
      <c r="K7" s="371" t="s">
        <v>755</v>
      </c>
      <c r="L7" s="371" t="s">
        <v>152</v>
      </c>
      <c r="M7" s="371" t="s">
        <v>153</v>
      </c>
      <c r="N7" s="372" t="s">
        <v>154</v>
      </c>
      <c r="O7" s="371" t="s">
        <v>155</v>
      </c>
      <c r="P7" s="373" t="s">
        <v>156</v>
      </c>
      <c r="Q7" s="374"/>
      <c r="R7" s="374"/>
      <c r="S7" s="374"/>
      <c r="T7" s="374"/>
      <c r="U7" s="374"/>
      <c r="V7" s="374"/>
      <c r="W7" s="374"/>
      <c r="X7" s="374"/>
      <c r="Y7" s="375"/>
      <c r="Z7" s="372" t="s">
        <v>157</v>
      </c>
      <c r="AA7" s="373" t="s">
        <v>158</v>
      </c>
      <c r="AB7" s="374"/>
      <c r="AC7" s="374"/>
      <c r="AD7" s="374"/>
      <c r="AE7" s="374"/>
      <c r="AF7" s="374"/>
      <c r="AG7" s="374"/>
      <c r="AH7" s="374"/>
      <c r="AI7" s="374"/>
      <c r="AJ7" s="374"/>
      <c r="AK7" s="374"/>
      <c r="AL7" s="374"/>
      <c r="AM7" s="374"/>
      <c r="AN7" s="374"/>
      <c r="AO7" s="375"/>
      <c r="AP7" s="372" t="s">
        <v>66</v>
      </c>
      <c r="AQ7" s="372" t="s">
        <v>159</v>
      </c>
      <c r="AR7" s="371" t="s">
        <v>150</v>
      </c>
      <c r="AS7" s="372" t="s">
        <v>70</v>
      </c>
      <c r="AT7" s="371" t="s">
        <v>152</v>
      </c>
      <c r="AU7" s="372" t="s">
        <v>72</v>
      </c>
      <c r="AV7" s="372" t="s">
        <v>160</v>
      </c>
      <c r="AW7" s="371" t="s">
        <v>161</v>
      </c>
      <c r="AX7" s="371" t="s">
        <v>78</v>
      </c>
      <c r="AY7" s="371" t="s">
        <v>162</v>
      </c>
      <c r="AZ7" s="371" t="s">
        <v>80</v>
      </c>
      <c r="BA7" s="371" t="s">
        <v>82</v>
      </c>
      <c r="BB7" s="371" t="s">
        <v>163</v>
      </c>
      <c r="BC7" s="371" t="s">
        <v>85</v>
      </c>
      <c r="BD7" s="371" t="s">
        <v>164</v>
      </c>
      <c r="BE7" s="363"/>
      <c r="BF7" s="364"/>
      <c r="BG7" s="364"/>
      <c r="BH7" s="364"/>
      <c r="BI7" s="364"/>
      <c r="BJ7" s="364"/>
      <c r="BK7" s="364"/>
      <c r="BL7" s="364"/>
      <c r="BM7" s="365"/>
      <c r="BN7" s="351"/>
      <c r="BO7" s="352"/>
      <c r="BP7" s="352"/>
      <c r="BQ7" s="352"/>
      <c r="BR7" s="352"/>
      <c r="BS7" s="352"/>
      <c r="BT7" s="352"/>
      <c r="BU7" s="353"/>
      <c r="BV7" s="345"/>
      <c r="BW7" s="346"/>
      <c r="BX7" s="346"/>
      <c r="BY7" s="346"/>
      <c r="BZ7" s="347"/>
      <c r="CA7" s="357"/>
      <c r="CB7" s="358"/>
      <c r="CC7" s="358"/>
      <c r="CD7" s="358"/>
      <c r="CE7" s="358"/>
      <c r="CF7" s="358"/>
      <c r="CG7" s="358"/>
      <c r="CH7" s="358"/>
      <c r="CI7" s="359"/>
      <c r="CJ7" s="351"/>
      <c r="CK7" s="352"/>
      <c r="CL7" s="352"/>
      <c r="CM7" s="352"/>
      <c r="CN7" s="352"/>
      <c r="CO7" s="352"/>
      <c r="CP7" s="352"/>
      <c r="CQ7" s="353"/>
      <c r="CR7" s="345"/>
      <c r="CS7" s="346"/>
      <c r="CT7" s="346"/>
      <c r="CU7" s="346"/>
      <c r="CV7" s="347"/>
      <c r="CW7" s="363"/>
      <c r="CX7" s="364"/>
      <c r="CY7" s="364"/>
      <c r="CZ7" s="364"/>
      <c r="DA7" s="364"/>
      <c r="DB7" s="364"/>
      <c r="DC7" s="364"/>
      <c r="DD7" s="364"/>
      <c r="DE7" s="365"/>
      <c r="DF7" s="351"/>
      <c r="DG7" s="352"/>
      <c r="DH7" s="352"/>
      <c r="DI7" s="352"/>
      <c r="DJ7" s="352"/>
      <c r="DK7" s="352"/>
      <c r="DL7" s="352"/>
      <c r="DM7" s="353"/>
      <c r="DN7" s="345"/>
      <c r="DO7" s="346"/>
      <c r="DP7" s="346"/>
      <c r="DQ7" s="346"/>
      <c r="DR7" s="347"/>
    </row>
    <row r="8" spans="1:122" s="247" customFormat="1" ht="31.5" customHeight="1">
      <c r="A8" s="339"/>
      <c r="B8" s="376" t="s">
        <v>165</v>
      </c>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377"/>
      <c r="BT8" s="377"/>
      <c r="BU8" s="377"/>
      <c r="BV8" s="377"/>
      <c r="BW8" s="377"/>
      <c r="BX8" s="377"/>
      <c r="BY8" s="377"/>
      <c r="BZ8" s="377"/>
      <c r="CA8" s="377"/>
      <c r="CB8" s="377"/>
      <c r="CC8" s="377"/>
      <c r="CD8" s="377"/>
      <c r="CE8" s="377"/>
      <c r="CF8" s="377"/>
      <c r="CG8" s="377"/>
      <c r="CH8" s="377"/>
      <c r="CI8" s="377"/>
      <c r="CJ8" s="377"/>
      <c r="CK8" s="377"/>
      <c r="CL8" s="377"/>
      <c r="CM8" s="377"/>
      <c r="CN8" s="377"/>
      <c r="CO8" s="377"/>
      <c r="CP8" s="377"/>
      <c r="CQ8" s="377"/>
      <c r="CR8" s="377"/>
      <c r="CS8" s="377"/>
      <c r="CT8" s="377"/>
      <c r="CU8" s="377"/>
      <c r="CV8" s="377"/>
      <c r="CW8" s="377"/>
      <c r="CX8" s="377"/>
      <c r="CY8" s="377"/>
      <c r="CZ8" s="377"/>
      <c r="DA8" s="377"/>
      <c r="DB8" s="377"/>
      <c r="DC8" s="377"/>
      <c r="DD8" s="377"/>
      <c r="DE8" s="377"/>
      <c r="DF8" s="377"/>
      <c r="DG8" s="377"/>
      <c r="DH8" s="377"/>
      <c r="DI8" s="377"/>
      <c r="DJ8" s="377"/>
      <c r="DK8" s="377"/>
      <c r="DL8" s="377"/>
      <c r="DM8" s="377"/>
      <c r="DN8" s="377"/>
      <c r="DO8" s="377"/>
      <c r="DP8" s="377"/>
      <c r="DQ8" s="377"/>
      <c r="DR8" s="368"/>
    </row>
    <row r="9" spans="1:122" s="247" customFormat="1" ht="31.5" customHeight="1">
      <c r="A9" s="339"/>
      <c r="B9" s="381" t="s">
        <v>756</v>
      </c>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0"/>
      <c r="CG9" s="380"/>
      <c r="CH9" s="380"/>
      <c r="CI9" s="380"/>
      <c r="CJ9" s="380"/>
      <c r="CK9" s="380"/>
      <c r="CL9" s="380"/>
      <c r="CM9" s="380"/>
      <c r="CN9" s="380"/>
      <c r="CO9" s="380"/>
      <c r="CP9" s="380"/>
      <c r="CQ9" s="380"/>
      <c r="CR9" s="380"/>
      <c r="CS9" s="380"/>
      <c r="CT9" s="380"/>
      <c r="CU9" s="380"/>
      <c r="CV9" s="380"/>
      <c r="CW9" s="380"/>
      <c r="CX9" s="380"/>
      <c r="CY9" s="380"/>
      <c r="CZ9" s="380"/>
      <c r="DA9" s="380"/>
      <c r="DB9" s="380"/>
      <c r="DC9" s="380"/>
      <c r="DD9" s="380"/>
      <c r="DE9" s="380"/>
      <c r="DF9" s="380"/>
      <c r="DG9" s="380"/>
      <c r="DH9" s="380"/>
      <c r="DI9" s="380"/>
      <c r="DJ9" s="380"/>
      <c r="DK9" s="380"/>
      <c r="DL9" s="380"/>
      <c r="DM9" s="380"/>
      <c r="DN9" s="380"/>
      <c r="DO9" s="380"/>
      <c r="DP9" s="380"/>
      <c r="DQ9" s="380"/>
      <c r="DR9" s="368"/>
    </row>
    <row r="10" spans="1:122" s="247" customFormat="1" ht="30" customHeight="1">
      <c r="A10" s="367"/>
      <c r="B10" s="378"/>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379"/>
      <c r="BG10" s="379"/>
      <c r="BH10" s="379"/>
      <c r="BI10" s="379"/>
      <c r="BJ10" s="379"/>
      <c r="BK10" s="379"/>
      <c r="BL10" s="379"/>
      <c r="BM10" s="379"/>
      <c r="BN10" s="379"/>
      <c r="BO10" s="379"/>
      <c r="BP10" s="379"/>
      <c r="BQ10" s="379"/>
      <c r="BR10" s="379"/>
      <c r="BS10" s="379"/>
      <c r="BT10" s="379"/>
      <c r="BU10" s="379"/>
      <c r="BV10" s="379"/>
      <c r="BW10" s="379"/>
      <c r="BX10" s="379"/>
      <c r="BY10" s="379"/>
      <c r="BZ10" s="379"/>
      <c r="CA10" s="379"/>
      <c r="CB10" s="379"/>
      <c r="CC10" s="379"/>
      <c r="CD10" s="379"/>
      <c r="CE10" s="379"/>
      <c r="CF10" s="379"/>
      <c r="CG10" s="379"/>
      <c r="CH10" s="379"/>
      <c r="CI10" s="379"/>
      <c r="CJ10" s="379"/>
      <c r="CK10" s="379"/>
      <c r="CL10" s="379"/>
      <c r="CM10" s="379"/>
      <c r="CN10" s="379"/>
      <c r="CO10" s="379"/>
      <c r="CP10" s="379"/>
      <c r="CQ10" s="379"/>
      <c r="CR10" s="379"/>
      <c r="CS10" s="379"/>
      <c r="CT10" s="379"/>
      <c r="CU10" s="379"/>
      <c r="CV10" s="379"/>
      <c r="CW10" s="379"/>
      <c r="CX10" s="379"/>
      <c r="CY10" s="379"/>
      <c r="CZ10" s="379"/>
      <c r="DA10" s="379"/>
      <c r="DB10" s="379"/>
      <c r="DC10" s="379"/>
      <c r="DD10" s="379"/>
      <c r="DE10" s="379"/>
      <c r="DF10" s="379"/>
      <c r="DG10" s="379"/>
      <c r="DH10" s="379"/>
      <c r="DI10" s="379"/>
      <c r="DJ10" s="379"/>
      <c r="DK10" s="379"/>
      <c r="DL10" s="379"/>
      <c r="DM10" s="379"/>
      <c r="DN10" s="379"/>
      <c r="DO10" s="379"/>
      <c r="DP10" s="379"/>
      <c r="DQ10" s="379"/>
      <c r="DR10" s="42" t="s">
        <v>178</v>
      </c>
    </row>
    <row r="11" spans="1:122" s="247" customFormat="1" ht="87" customHeight="1">
      <c r="A11" s="340"/>
      <c r="B11" s="341" t="str">
        <f>+B7</f>
        <v>Proceso</v>
      </c>
      <c r="C11" s="341" t="str">
        <f t="shared" ref="C11:BN11" si="0">+C7</f>
        <v>Objetivo</v>
      </c>
      <c r="D11" s="341" t="str">
        <f t="shared" si="0"/>
        <v xml:space="preserve">Responsable </v>
      </c>
      <c r="E11" s="341" t="str">
        <f t="shared" si="0"/>
        <v>Causas</v>
      </c>
      <c r="F11" s="341" t="str">
        <f t="shared" si="0"/>
        <v>Consecuencias *
¿Qué consecuencias puede tener su materialización?</v>
      </c>
      <c r="G11" s="341" t="str">
        <f t="shared" si="0"/>
        <v>Nombre del Riesgo*</v>
      </c>
      <c r="H11" s="341" t="str">
        <f t="shared" si="0"/>
        <v>Probabilidad Riesgo Inherente*
¿Cuándo puede suceder?</v>
      </c>
      <c r="I11" s="341" t="str">
        <f t="shared" si="0"/>
        <v>Probabilidad Form</v>
      </c>
      <c r="J11" s="341" t="str">
        <f t="shared" si="0"/>
        <v>Probabilidad Inherente FOR</v>
      </c>
      <c r="K11" s="341" t="str">
        <f t="shared" si="0"/>
        <v xml:space="preserve">Impacto Riesgo Inherente*
Dato que se trae automático de la hoja "Impacto Ri Inhe") </v>
      </c>
      <c r="L11" s="341" t="str">
        <f t="shared" si="0"/>
        <v>Conc</v>
      </c>
      <c r="M11" s="341" t="str">
        <f t="shared" si="0"/>
        <v>Zona del Riesgo Inherente</v>
      </c>
      <c r="N11" s="341" t="str">
        <f t="shared" si="0"/>
        <v>No. Control*</v>
      </c>
      <c r="O11" s="341" t="str">
        <f t="shared" si="0"/>
        <v>Descripción del Control*</v>
      </c>
      <c r="P11" s="341" t="str">
        <f t="shared" si="0"/>
        <v>Atributos</v>
      </c>
      <c r="Q11" s="341">
        <f t="shared" si="0"/>
        <v>0</v>
      </c>
      <c r="R11" s="341">
        <f t="shared" si="0"/>
        <v>0</v>
      </c>
      <c r="S11" s="341">
        <f t="shared" si="0"/>
        <v>0</v>
      </c>
      <c r="T11" s="341">
        <f t="shared" si="0"/>
        <v>0</v>
      </c>
      <c r="U11" s="341">
        <f t="shared" si="0"/>
        <v>0</v>
      </c>
      <c r="V11" s="341">
        <f t="shared" si="0"/>
        <v>0</v>
      </c>
      <c r="W11" s="341">
        <f t="shared" si="0"/>
        <v>0</v>
      </c>
      <c r="X11" s="341">
        <f t="shared" si="0"/>
        <v>0</v>
      </c>
      <c r="Y11" s="341">
        <f t="shared" si="0"/>
        <v>0</v>
      </c>
      <c r="Z11" s="341" t="str">
        <f t="shared" si="0"/>
        <v>Calificación Controles</v>
      </c>
      <c r="AA11" s="341" t="str">
        <f t="shared" si="0"/>
        <v>Criterio de Evaluación CONTROL</v>
      </c>
      <c r="AB11" s="341">
        <f t="shared" si="0"/>
        <v>0</v>
      </c>
      <c r="AC11" s="341">
        <f t="shared" si="0"/>
        <v>0</v>
      </c>
      <c r="AD11" s="341">
        <f t="shared" si="0"/>
        <v>0</v>
      </c>
      <c r="AE11" s="341">
        <f t="shared" si="0"/>
        <v>0</v>
      </c>
      <c r="AF11" s="341">
        <f t="shared" si="0"/>
        <v>0</v>
      </c>
      <c r="AG11" s="341">
        <f t="shared" si="0"/>
        <v>0</v>
      </c>
      <c r="AH11" s="341">
        <f t="shared" si="0"/>
        <v>0</v>
      </c>
      <c r="AI11" s="341">
        <f t="shared" si="0"/>
        <v>0</v>
      </c>
      <c r="AJ11" s="341">
        <f t="shared" si="0"/>
        <v>0</v>
      </c>
      <c r="AK11" s="341">
        <f t="shared" si="0"/>
        <v>0</v>
      </c>
      <c r="AL11" s="341">
        <f t="shared" si="0"/>
        <v>0</v>
      </c>
      <c r="AM11" s="341">
        <f t="shared" si="0"/>
        <v>0</v>
      </c>
      <c r="AN11" s="341">
        <f t="shared" si="0"/>
        <v>0</v>
      </c>
      <c r="AO11" s="341">
        <f t="shared" si="0"/>
        <v>0</v>
      </c>
      <c r="AP11" s="341" t="str">
        <f t="shared" si="0"/>
        <v>Fortaleza del Control</v>
      </c>
      <c r="AQ11" s="341" t="str">
        <f t="shared" si="0"/>
        <v>Probabilidad Residual*</v>
      </c>
      <c r="AR11" s="341" t="str">
        <f t="shared" si="0"/>
        <v>Probabilidad Form</v>
      </c>
      <c r="AS11" s="341" t="str">
        <f t="shared" si="0"/>
        <v>Impacto Residual
(NO CAMBIA SE MANTIENE)</v>
      </c>
      <c r="AT11" s="341" t="str">
        <f t="shared" si="0"/>
        <v>Conc</v>
      </c>
      <c r="AU11" s="341" t="str">
        <f t="shared" si="0"/>
        <v>Zona de Riesgo Residual</v>
      </c>
      <c r="AV11" s="341" t="str">
        <f t="shared" si="0"/>
        <v>Tratamiento*</v>
      </c>
      <c r="AW11" s="341" t="str">
        <f t="shared" si="0"/>
        <v>Actividades del control</v>
      </c>
      <c r="AX11" s="341" t="str">
        <f t="shared" si="0"/>
        <v>Responsable*</v>
      </c>
      <c r="AY11" s="341" t="str">
        <f t="shared" si="0"/>
        <v>Periodicidad*</v>
      </c>
      <c r="AZ11" s="341" t="str">
        <f t="shared" si="0"/>
        <v>Fecha Inicio*</v>
      </c>
      <c r="BA11" s="341" t="str">
        <f t="shared" si="0"/>
        <v>Fecha Finalización*</v>
      </c>
      <c r="BB11" s="341" t="str">
        <f t="shared" si="0"/>
        <v>Soporte / Evidencia*</v>
      </c>
      <c r="BC11" s="341" t="str">
        <f t="shared" si="0"/>
        <v>Indicador*</v>
      </c>
      <c r="BD11" s="341" t="str">
        <f t="shared" si="0"/>
        <v>Estado*</v>
      </c>
      <c r="BE11" s="341">
        <f t="shared" si="0"/>
        <v>0</v>
      </c>
      <c r="BF11" s="341">
        <f t="shared" si="0"/>
        <v>0</v>
      </c>
      <c r="BG11" s="341">
        <f t="shared" si="0"/>
        <v>0</v>
      </c>
      <c r="BH11" s="341">
        <f t="shared" si="0"/>
        <v>0</v>
      </c>
      <c r="BI11" s="341">
        <f t="shared" si="0"/>
        <v>0</v>
      </c>
      <c r="BJ11" s="341">
        <f t="shared" si="0"/>
        <v>0</v>
      </c>
      <c r="BK11" s="341">
        <f t="shared" si="0"/>
        <v>0</v>
      </c>
      <c r="BL11" s="341">
        <f t="shared" si="0"/>
        <v>0</v>
      </c>
      <c r="BM11" s="341">
        <f t="shared" si="0"/>
        <v>0</v>
      </c>
      <c r="BN11" s="341">
        <f t="shared" si="0"/>
        <v>0</v>
      </c>
      <c r="BO11" s="341">
        <f>+BO7</f>
        <v>0</v>
      </c>
      <c r="BP11" s="341">
        <f>+BP7</f>
        <v>0</v>
      </c>
      <c r="BQ11" s="341">
        <f>+BQ7</f>
        <v>0</v>
      </c>
      <c r="BR11" s="341">
        <f>+BR7</f>
        <v>0</v>
      </c>
      <c r="BS11" s="341">
        <f>+BS7</f>
        <v>0</v>
      </c>
      <c r="BT11" s="341">
        <f>+BT7</f>
        <v>0</v>
      </c>
      <c r="BU11" s="341">
        <f>+BU7</f>
        <v>0</v>
      </c>
      <c r="BV11" s="341">
        <f>+BV7</f>
        <v>0</v>
      </c>
      <c r="BW11" s="341">
        <f>+BW7</f>
        <v>0</v>
      </c>
      <c r="BX11" s="341">
        <f>+BX7</f>
        <v>0</v>
      </c>
      <c r="BY11" s="341">
        <f>+BY7</f>
        <v>0</v>
      </c>
      <c r="BZ11" s="341">
        <f>+BZ7</f>
        <v>0</v>
      </c>
      <c r="CA11" s="341">
        <f>+CA7</f>
        <v>0</v>
      </c>
      <c r="CB11" s="341">
        <f>+CB7</f>
        <v>0</v>
      </c>
      <c r="CC11" s="341">
        <f>+CC7</f>
        <v>0</v>
      </c>
      <c r="CD11" s="341">
        <f>+CD7</f>
        <v>0</v>
      </c>
      <c r="CE11" s="341">
        <f>+CE7</f>
        <v>0</v>
      </c>
      <c r="CF11" s="341">
        <f>+CF7</f>
        <v>0</v>
      </c>
      <c r="CG11" s="341">
        <f>+CG7</f>
        <v>0</v>
      </c>
      <c r="CH11" s="341">
        <f>+CH7</f>
        <v>0</v>
      </c>
      <c r="CI11" s="341">
        <f>+CI7</f>
        <v>0</v>
      </c>
      <c r="CJ11" s="341">
        <f>+CJ7</f>
        <v>0</v>
      </c>
      <c r="CK11" s="341">
        <f>+CK7</f>
        <v>0</v>
      </c>
      <c r="CL11" s="341">
        <f>+CL7</f>
        <v>0</v>
      </c>
      <c r="CM11" s="341">
        <f>+CM7</f>
        <v>0</v>
      </c>
      <c r="CN11" s="341">
        <f>+CN7</f>
        <v>0</v>
      </c>
      <c r="CO11" s="341">
        <f>+CO7</f>
        <v>0</v>
      </c>
      <c r="CP11" s="341">
        <f>+CP7</f>
        <v>0</v>
      </c>
      <c r="CQ11" s="341">
        <f>+CQ7</f>
        <v>0</v>
      </c>
      <c r="CR11" s="341">
        <f>+CR7</f>
        <v>0</v>
      </c>
      <c r="CS11" s="341">
        <f>+CS7</f>
        <v>0</v>
      </c>
      <c r="CT11" s="341">
        <f>+CT7</f>
        <v>0</v>
      </c>
      <c r="CU11" s="341">
        <f>+CU7</f>
        <v>0</v>
      </c>
      <c r="CV11" s="341">
        <f>+CV7</f>
        <v>0</v>
      </c>
      <c r="CW11" s="341">
        <f>+CW7</f>
        <v>0</v>
      </c>
      <c r="CX11" s="341">
        <f>+CX7</f>
        <v>0</v>
      </c>
      <c r="CY11" s="341">
        <f>+CY7</f>
        <v>0</v>
      </c>
      <c r="CZ11" s="341">
        <f>+CZ7</f>
        <v>0</v>
      </c>
      <c r="DA11" s="341">
        <f>+DA7</f>
        <v>0</v>
      </c>
      <c r="DB11" s="341">
        <f>+DB7</f>
        <v>0</v>
      </c>
      <c r="DC11" s="341">
        <f>+DC7</f>
        <v>0</v>
      </c>
      <c r="DD11" s="341">
        <f>+DD7</f>
        <v>0</v>
      </c>
      <c r="DE11" s="341">
        <f>+DE7</f>
        <v>0</v>
      </c>
      <c r="DF11" s="41" t="s">
        <v>169</v>
      </c>
      <c r="DG11" s="41" t="s">
        <v>167</v>
      </c>
      <c r="DH11" s="41" t="s">
        <v>170</v>
      </c>
      <c r="DI11" s="41" t="s">
        <v>171</v>
      </c>
      <c r="DJ11" s="41" t="s">
        <v>172</v>
      </c>
      <c r="DK11" s="41" t="s">
        <v>173</v>
      </c>
      <c r="DL11" s="41" t="s">
        <v>174</v>
      </c>
      <c r="DM11" s="41" t="s">
        <v>168</v>
      </c>
      <c r="DN11" s="42" t="s">
        <v>175</v>
      </c>
      <c r="DO11" s="42" t="s">
        <v>170</v>
      </c>
      <c r="DP11" s="42" t="s">
        <v>176</v>
      </c>
      <c r="DQ11" s="42" t="s">
        <v>177</v>
      </c>
      <c r="DR11" s="42"/>
    </row>
    <row r="12" spans="1:122" ht="166.5" customHeight="1">
      <c r="A12" s="278">
        <v>1</v>
      </c>
      <c r="B12" s="279" t="s">
        <v>179</v>
      </c>
      <c r="C12" s="279" t="str">
        <f>VLOOKUP(B12,FORMULAS!A$30:B$46,2,0)</f>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
      <c r="D12" s="279" t="str">
        <f>VLOOKUP(B12,FORMULAS!A$30:C$46,3,0)</f>
        <v>Director de Gestión Corporativa</v>
      </c>
      <c r="E12" s="280" t="s">
        <v>180</v>
      </c>
      <c r="F12" s="280" t="s">
        <v>181</v>
      </c>
      <c r="G12" s="280" t="s">
        <v>182</v>
      </c>
      <c r="H12" s="272" t="s">
        <v>183</v>
      </c>
      <c r="I12" s="269" t="str">
        <f>VLOOKUP(H12,FORMULAS!$A$77:$B$82,2,0)</f>
        <v>Improbable</v>
      </c>
      <c r="J12" s="266" t="str">
        <f>+I12</f>
        <v>Improbable</v>
      </c>
      <c r="K12" s="269" t="str">
        <f>VLOOKUP(A12,'Impacto Ri Inhe'!$B$5:$AF$41,31,1)</f>
        <v>Mayor</v>
      </c>
      <c r="L12" s="266" t="str">
        <f>CONCATENATE(K12,"-",J12)</f>
        <v>Mayor-Improbable</v>
      </c>
      <c r="M12" s="275" t="str">
        <f>VLOOKUP(L12,FORMULAS!$I$77:$J$97,2,0)</f>
        <v>Alto</v>
      </c>
      <c r="N12" s="44">
        <v>1</v>
      </c>
      <c r="O12" s="45" t="s">
        <v>184</v>
      </c>
      <c r="P12" s="46" t="s">
        <v>185</v>
      </c>
      <c r="Q12" s="47">
        <f>+IF(P12='Tabla Valoración controles'!$D$4,'Tabla Valoración controles'!$F$4,IF('Mapa Corrupcion'!P12='Tabla Valoración controles'!$D$5,'Tabla Valoración controles'!$F$5,IF(P12=FORMULAS!$A$10,0,'Tabla Valoración controles'!$F$6)))</f>
        <v>0.25</v>
      </c>
      <c r="R12" s="46" t="s">
        <v>186</v>
      </c>
      <c r="S12" s="47">
        <f>+IF(R12='Tabla Valoración controles'!$D$7,'Tabla Valoración controles'!$F$7,IF(P12=FORMULAS!$A$10,0,'Tabla Valoración controles'!$F$8))</f>
        <v>0.15</v>
      </c>
      <c r="T12" s="46" t="s">
        <v>187</v>
      </c>
      <c r="U12" s="47">
        <f>+IF(T12='Tabla Valoración controles'!$D$9,'Tabla Valoración controles'!$F$9,'Tabla Valoración controles'!$F$10)</f>
        <v>0</v>
      </c>
      <c r="V12" s="46" t="s">
        <v>188</v>
      </c>
      <c r="W12" s="47">
        <f>+IF(V12='Tabla Valoración controles'!$D$11,'Tabla Valoración controles'!$F$11,'Tabla Valoración controles'!$F$12)</f>
        <v>0</v>
      </c>
      <c r="X12" s="46" t="s">
        <v>189</v>
      </c>
      <c r="Y12" s="47">
        <f>+IF(X12='Tabla Valoración controles'!$D$13,'Tabla Valoración controles'!$F$13,'Tabla Valoración controles'!$F$14)</f>
        <v>0</v>
      </c>
      <c r="Z12" s="48">
        <f t="shared" ref="Z12:Z18" si="1">+Q12+S12+U12</f>
        <v>0.4</v>
      </c>
      <c r="AA12" s="49" t="s">
        <v>190</v>
      </c>
      <c r="AB12" s="50" t="e">
        <f>+IF(AA12=[2]CONTROLES!$C$50,[2]CONTROLES!$D$50,[2]CONTROLES!$D$51)</f>
        <v>#REF!</v>
      </c>
      <c r="AC12" s="49" t="s">
        <v>191</v>
      </c>
      <c r="AD12" s="50" t="e">
        <f>+IF(AC12=[2]CONTROLES!$C$52,[2]CONTROLES!$D$52,[2]CONTROLES!$D$53)</f>
        <v>#REF!</v>
      </c>
      <c r="AE12" s="49" t="s">
        <v>192</v>
      </c>
      <c r="AF12" s="50" t="e">
        <f>+IF(AE12=[2]CONTROLES!$C$54,[2]CONTROLES!$D$54,[2]CONTROLES!$D$55)</f>
        <v>#REF!</v>
      </c>
      <c r="AG12" s="49" t="s">
        <v>193</v>
      </c>
      <c r="AH12" s="50" t="e">
        <f>+IF(AG12=[2]CONTROLES!$C$56,[2]CONTROLES!$D$56,IF(AG12=[2]CONTROLES!$C$57,[2]CONTROLES!$D$57,[2]CONTROLES!$D$58))</f>
        <v>#REF!</v>
      </c>
      <c r="AI12" s="49" t="s">
        <v>194</v>
      </c>
      <c r="AJ12" s="50" t="e">
        <f>+IF(AI12=[2]CONTROLES!$C$59,[2]CONTROLES!$D$59,[2]CONTROLES!$D$60)</f>
        <v>#REF!</v>
      </c>
      <c r="AK12" s="49" t="s">
        <v>195</v>
      </c>
      <c r="AL12" s="50" t="e">
        <f>+IF(AK12=[2]CONTROLES!$C$61,[2]CONTROLES!$D$61,[2]CONTROLES!$D$62)</f>
        <v>#REF!</v>
      </c>
      <c r="AM12" s="49" t="s">
        <v>196</v>
      </c>
      <c r="AN12" s="51" t="e">
        <f>+IF(AM12=[2]CONTROLES!$C$63,[2]CONTROLES!$D$63,IF(AM12=[2]CONTROLES!$C$64,[2]CONTROLES!$D$64,[2]CONTROLES!$D$65))</f>
        <v>#REF!</v>
      </c>
      <c r="AO12" s="51" t="e">
        <f t="shared" ref="AO12:AO44" si="2">+AB12+AD12+AF12+AH12+AJ12+AL12+AN12</f>
        <v>#REF!</v>
      </c>
      <c r="AP12" s="52" t="str">
        <f t="shared" ref="AP12:AP167" si="3">IF(ISERROR(AO12)=TRUE,"",IF(AND(AO12&lt;=85),"Débil",IF(AND(AO12&gt;=85.01,AO12&lt;=95),"Moderado",IF(AND(AO12&gt;=95.1,AO12&lt;=100),"Fuerte",""))))</f>
        <v/>
      </c>
      <c r="AQ12" s="53" t="s">
        <v>197</v>
      </c>
      <c r="AR12" s="278" t="str">
        <f>VLOOKUP(AQ12,FORMULAS!$A$77:$B$82,2,0)</f>
        <v>Rara vez</v>
      </c>
      <c r="AS12" s="282" t="str">
        <f>+K12</f>
        <v>Mayor</v>
      </c>
      <c r="AT12" s="283" t="str">
        <f>CONCATENATE(AS12,"-",AR12)</f>
        <v>Mayor-Rara vez</v>
      </c>
      <c r="AU12" s="275" t="str">
        <f>VLOOKUP(AT12,FORMULAS!$I$77:$J$97,2,0)</f>
        <v>Alto</v>
      </c>
      <c r="AV12" s="275" t="s">
        <v>198</v>
      </c>
      <c r="AW12" s="53" t="s">
        <v>199</v>
      </c>
      <c r="AX12" s="53" t="s">
        <v>200</v>
      </c>
      <c r="AY12" s="53" t="s">
        <v>201</v>
      </c>
      <c r="AZ12" s="54">
        <v>45473</v>
      </c>
      <c r="BA12" s="54">
        <v>45657</v>
      </c>
      <c r="BB12" s="53" t="s">
        <v>202</v>
      </c>
      <c r="BC12" s="53" t="s">
        <v>203</v>
      </c>
      <c r="BD12" s="55" t="s">
        <v>204</v>
      </c>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t="s">
        <v>205</v>
      </c>
      <c r="CX12" s="57" t="s">
        <v>206</v>
      </c>
      <c r="CY12" s="57" t="s">
        <v>207</v>
      </c>
      <c r="CZ12" s="57" t="s">
        <v>208</v>
      </c>
      <c r="DA12" s="58">
        <v>1</v>
      </c>
      <c r="DB12" s="57" t="s">
        <v>209</v>
      </c>
      <c r="DC12" s="57" t="s">
        <v>210</v>
      </c>
      <c r="DD12" s="57" t="s">
        <v>211</v>
      </c>
      <c r="DE12" s="57" t="s">
        <v>211</v>
      </c>
      <c r="DF12" s="59">
        <v>45667</v>
      </c>
      <c r="DG12" s="57" t="s">
        <v>205</v>
      </c>
      <c r="DH12" s="57" t="s">
        <v>212</v>
      </c>
      <c r="DI12" s="60" t="s">
        <v>213</v>
      </c>
      <c r="DJ12" s="57" t="s">
        <v>214</v>
      </c>
      <c r="DK12" s="48">
        <v>1</v>
      </c>
      <c r="DL12" s="60" t="s">
        <v>213</v>
      </c>
      <c r="DM12" s="60" t="s">
        <v>215</v>
      </c>
      <c r="DN12" s="61">
        <v>45671</v>
      </c>
      <c r="DO12" s="62" t="s">
        <v>216</v>
      </c>
      <c r="DP12" s="62" t="s">
        <v>217</v>
      </c>
      <c r="DQ12" s="62" t="s">
        <v>213</v>
      </c>
      <c r="DR12" s="62">
        <v>100</v>
      </c>
    </row>
    <row r="13" spans="1:122" ht="54.75" hidden="1" customHeight="1">
      <c r="A13" s="276"/>
      <c r="B13" s="276"/>
      <c r="C13" s="276"/>
      <c r="D13" s="276"/>
      <c r="E13" s="276"/>
      <c r="F13" s="276"/>
      <c r="G13" s="276"/>
      <c r="H13" s="273"/>
      <c r="I13" s="270"/>
      <c r="J13" s="267"/>
      <c r="K13" s="270"/>
      <c r="L13" s="267"/>
      <c r="M13" s="276"/>
      <c r="N13" s="44"/>
      <c r="O13" s="63"/>
      <c r="P13" s="46"/>
      <c r="Q13" s="47">
        <f>+IF(P13='Tabla Valoración controles'!$D$4,'Tabla Valoración controles'!$F$4,IF('Mapa Corrupcion'!P13='Tabla Valoración controles'!$D$5,'Tabla Valoración controles'!$F$5,IF(P13=FORMULAS!$A$10,0,'Tabla Valoración controles'!$F$6)))</f>
        <v>0.1</v>
      </c>
      <c r="R13" s="46"/>
      <c r="S13" s="47">
        <f>+IF(R13='Tabla Valoración controles'!$D$7,'Tabla Valoración controles'!$F$7,IF(P13=FORMULAS!$A$10,0,'Tabla Valoración controles'!$F$8))</f>
        <v>0.15</v>
      </c>
      <c r="T13" s="46"/>
      <c r="U13" s="47">
        <f>+IF(T13='Tabla Valoración controles'!$D$9,'Tabla Valoración controles'!$F$9,'Tabla Valoración controles'!$F$10)</f>
        <v>0</v>
      </c>
      <c r="V13" s="46"/>
      <c r="W13" s="47">
        <f>+IF(V13='Tabla Valoración controles'!$D$9,'Tabla Valoración controles'!$F$9,IF(R13=FORMULAS!$A$10,0,'Tabla Valoración controles'!$F$10))</f>
        <v>0</v>
      </c>
      <c r="X13" s="46"/>
      <c r="Y13" s="47">
        <f>+IF(X13='Tabla Valoración controles'!$D$13,'Tabla Valoración controles'!$F$13,'Tabla Valoración controles'!$F$14)</f>
        <v>0</v>
      </c>
      <c r="Z13" s="48">
        <f t="shared" si="1"/>
        <v>0.25</v>
      </c>
      <c r="AA13" s="49"/>
      <c r="AB13" s="50" t="e">
        <f>+IF(AA13=[2]CONTROLES!$C$50,[2]CONTROLES!$D$50,[2]CONTROLES!$D$51)</f>
        <v>#REF!</v>
      </c>
      <c r="AC13" s="49"/>
      <c r="AD13" s="50" t="e">
        <f>+IF(AC13=[2]CONTROLES!$C$52,[2]CONTROLES!$D$52,[2]CONTROLES!$D$53)</f>
        <v>#REF!</v>
      </c>
      <c r="AE13" s="49"/>
      <c r="AF13" s="50" t="e">
        <f>+IF(AE13=[2]CONTROLES!$C$54,[2]CONTROLES!$D$54,[2]CONTROLES!$D$55)</f>
        <v>#REF!</v>
      </c>
      <c r="AG13" s="49"/>
      <c r="AH13" s="50" t="e">
        <f>+IF(AG13=[2]CONTROLES!$C$56,[2]CONTROLES!$D$56,IF(AG13=[2]CONTROLES!$C$57,[2]CONTROLES!$D$57,[2]CONTROLES!$D$58))</f>
        <v>#REF!</v>
      </c>
      <c r="AI13" s="49"/>
      <c r="AJ13" s="50" t="e">
        <f>+IF(AI13=[2]CONTROLES!$C$59,[2]CONTROLES!$D$59,[2]CONTROLES!$D$60)</f>
        <v>#REF!</v>
      </c>
      <c r="AK13" s="49"/>
      <c r="AL13" s="50" t="e">
        <f>+IF(AK13=[2]CONTROLES!$C$61,[2]CONTROLES!$D$61,[2]CONTROLES!$D$62)</f>
        <v>#REF!</v>
      </c>
      <c r="AM13" s="49"/>
      <c r="AN13" s="51" t="e">
        <f>+IF(AM13=[2]CONTROLES!$C$63,[2]CONTROLES!$D$63,IF(AM13=[2]CONTROLES!$C$64,[2]CONTROLES!$D$64,[2]CONTROLES!$D$65))</f>
        <v>#REF!</v>
      </c>
      <c r="AO13" s="51" t="e">
        <f t="shared" si="2"/>
        <v>#REF!</v>
      </c>
      <c r="AP13" s="52" t="str">
        <f t="shared" si="3"/>
        <v/>
      </c>
      <c r="AQ13" s="53"/>
      <c r="AR13" s="276"/>
      <c r="AS13" s="276"/>
      <c r="AT13" s="276"/>
      <c r="AU13" s="276"/>
      <c r="AV13" s="276"/>
      <c r="AW13" s="64"/>
      <c r="AX13" s="64"/>
      <c r="AY13" s="53" t="s">
        <v>218</v>
      </c>
      <c r="AZ13" s="64"/>
      <c r="BA13" s="64"/>
      <c r="BB13" s="64"/>
      <c r="BC13" s="64"/>
      <c r="BD13" s="64" t="s">
        <v>219</v>
      </c>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60"/>
      <c r="DB13" s="65"/>
      <c r="DC13" s="65"/>
      <c r="DD13" s="65"/>
      <c r="DE13" s="65"/>
      <c r="DF13" s="57"/>
      <c r="DG13" s="57"/>
      <c r="DH13" s="57"/>
      <c r="DI13" s="60"/>
      <c r="DJ13" s="60"/>
      <c r="DK13" s="60"/>
      <c r="DL13" s="60"/>
      <c r="DM13" s="60"/>
      <c r="DN13" s="56"/>
      <c r="DO13" s="56"/>
      <c r="DP13" s="62"/>
      <c r="DQ13" s="62"/>
      <c r="DR13" s="62"/>
    </row>
    <row r="14" spans="1:122" ht="39.75" hidden="1" customHeight="1">
      <c r="A14" s="276"/>
      <c r="B14" s="276"/>
      <c r="C14" s="276"/>
      <c r="D14" s="276"/>
      <c r="E14" s="276"/>
      <c r="F14" s="276"/>
      <c r="G14" s="276"/>
      <c r="H14" s="273"/>
      <c r="I14" s="270"/>
      <c r="J14" s="267"/>
      <c r="K14" s="270"/>
      <c r="L14" s="267"/>
      <c r="M14" s="276"/>
      <c r="N14" s="44"/>
      <c r="O14" s="66"/>
      <c r="P14" s="46"/>
      <c r="Q14" s="47">
        <f>+IF(P14='Tabla Valoración controles'!$D$4,'Tabla Valoración controles'!$F$4,IF('Mapa Corrupcion'!P14='Tabla Valoración controles'!$D$5,'Tabla Valoración controles'!$F$5,IF(P14=FORMULAS!$A$10,0,'Tabla Valoración controles'!$F$6)))</f>
        <v>0.1</v>
      </c>
      <c r="R14" s="46"/>
      <c r="S14" s="47">
        <f>+IF(R14='Tabla Valoración controles'!$D$7,'Tabla Valoración controles'!$F$7,IF(P14=FORMULAS!$A$10,0,'Tabla Valoración controles'!$F$8))</f>
        <v>0.15</v>
      </c>
      <c r="T14" s="46"/>
      <c r="U14" s="47">
        <f>+IF(T14='Tabla Valoración controles'!$D$9,'Tabla Valoración controles'!$F$9,IF(P14=FORMULAS!$A$10,0,'Tabla Valoración controles'!$F$10))</f>
        <v>0</v>
      </c>
      <c r="V14" s="46"/>
      <c r="W14" s="47">
        <f>+IF(V14='Tabla Valoración controles'!$D$9,'Tabla Valoración controles'!$F$9,IF(R14=FORMULAS!$A$10,0,'Tabla Valoración controles'!$F$10))</f>
        <v>0</v>
      </c>
      <c r="X14" s="46"/>
      <c r="Y14" s="47">
        <f>+IF(X14='Tabla Valoración controles'!$D$13,'Tabla Valoración controles'!$F$13,'Tabla Valoración controles'!$F$14)</f>
        <v>0</v>
      </c>
      <c r="Z14" s="48">
        <f t="shared" si="1"/>
        <v>0.25</v>
      </c>
      <c r="AA14" s="49"/>
      <c r="AB14" s="50" t="e">
        <f>+IF(AA14=[2]CONTROLES!$C$50,[2]CONTROLES!$D$50,[2]CONTROLES!$D$51)</f>
        <v>#REF!</v>
      </c>
      <c r="AC14" s="49"/>
      <c r="AD14" s="50" t="e">
        <f>+IF(AC14=[2]CONTROLES!$C$52,[2]CONTROLES!$D$52,[2]CONTROLES!$D$53)</f>
        <v>#REF!</v>
      </c>
      <c r="AE14" s="49"/>
      <c r="AF14" s="50" t="e">
        <f>+IF(AE14=[2]CONTROLES!$C$54,[2]CONTROLES!$D$54,[2]CONTROLES!$D$55)</f>
        <v>#REF!</v>
      </c>
      <c r="AG14" s="49"/>
      <c r="AH14" s="50" t="e">
        <f>+IF(AG14=[2]CONTROLES!$C$56,[2]CONTROLES!$D$56,IF(AG14=[2]CONTROLES!$C$57,[2]CONTROLES!$D$57,[2]CONTROLES!$D$58))</f>
        <v>#REF!</v>
      </c>
      <c r="AI14" s="49"/>
      <c r="AJ14" s="50" t="e">
        <f>+IF(AI14=[2]CONTROLES!$C$59,[2]CONTROLES!$D$59,[2]CONTROLES!$D$60)</f>
        <v>#REF!</v>
      </c>
      <c r="AK14" s="49"/>
      <c r="AL14" s="50" t="e">
        <f>+IF(AK14=[2]CONTROLES!$C$61,[2]CONTROLES!$D$61,[2]CONTROLES!$D$62)</f>
        <v>#REF!</v>
      </c>
      <c r="AM14" s="49"/>
      <c r="AN14" s="51" t="e">
        <f>+IF(AM14=[2]CONTROLES!$C$63,[2]CONTROLES!$D$63,IF(AM14=[2]CONTROLES!$C$64,[2]CONTROLES!$D$64,[2]CONTROLES!$D$65))</f>
        <v>#REF!</v>
      </c>
      <c r="AO14" s="51" t="e">
        <f t="shared" si="2"/>
        <v>#REF!</v>
      </c>
      <c r="AP14" s="52" t="str">
        <f t="shared" si="3"/>
        <v/>
      </c>
      <c r="AQ14" s="53"/>
      <c r="AR14" s="276"/>
      <c r="AS14" s="276"/>
      <c r="AT14" s="276"/>
      <c r="AU14" s="276"/>
      <c r="AV14" s="276"/>
      <c r="AW14" s="64"/>
      <c r="AX14" s="64"/>
      <c r="AY14" s="53" t="s">
        <v>218</v>
      </c>
      <c r="AZ14" s="64"/>
      <c r="BA14" s="64"/>
      <c r="BB14" s="64"/>
      <c r="BC14" s="64"/>
      <c r="BD14" s="64" t="s">
        <v>219</v>
      </c>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60"/>
      <c r="DB14" s="65"/>
      <c r="DC14" s="65"/>
      <c r="DD14" s="65"/>
      <c r="DE14" s="65"/>
      <c r="DF14" s="57"/>
      <c r="DG14" s="57"/>
      <c r="DH14" s="57"/>
      <c r="DI14" s="60"/>
      <c r="DJ14" s="60"/>
      <c r="DK14" s="60"/>
      <c r="DL14" s="60"/>
      <c r="DM14" s="60"/>
      <c r="DN14" s="56"/>
      <c r="DO14" s="56"/>
      <c r="DP14" s="62"/>
      <c r="DQ14" s="62"/>
      <c r="DR14" s="62"/>
    </row>
    <row r="15" spans="1:122" ht="61.5" hidden="1" customHeight="1">
      <c r="A15" s="276"/>
      <c r="B15" s="276"/>
      <c r="C15" s="276"/>
      <c r="D15" s="276"/>
      <c r="E15" s="276"/>
      <c r="F15" s="276"/>
      <c r="G15" s="276"/>
      <c r="H15" s="273"/>
      <c r="I15" s="270"/>
      <c r="J15" s="267"/>
      <c r="K15" s="270"/>
      <c r="L15" s="267"/>
      <c r="M15" s="276"/>
      <c r="N15" s="44"/>
      <c r="O15" s="63"/>
      <c r="P15" s="46"/>
      <c r="Q15" s="47">
        <f>+IF(P15='Tabla Valoración controles'!$D$4,'Tabla Valoración controles'!$F$4,IF('Mapa Corrupcion'!P15='Tabla Valoración controles'!$D$5,'Tabla Valoración controles'!$F$5,IF(P15=FORMULAS!$A$10,0,'Tabla Valoración controles'!$F$6)))</f>
        <v>0.1</v>
      </c>
      <c r="R15" s="46"/>
      <c r="S15" s="47">
        <f>+IF(R15='Tabla Valoración controles'!$D$7,'Tabla Valoración controles'!$F$7,IF(P15=FORMULAS!$A$10,0,'Tabla Valoración controles'!$F$8))</f>
        <v>0.15</v>
      </c>
      <c r="T15" s="46"/>
      <c r="U15" s="47">
        <f>+IF(T15='Tabla Valoración controles'!$D$9,'Tabla Valoración controles'!$F$9,IF(P15=FORMULAS!$A$10,0,'Tabla Valoración controles'!$F$10))</f>
        <v>0</v>
      </c>
      <c r="V15" s="46"/>
      <c r="W15" s="47">
        <f>+IF(V15='Tabla Valoración controles'!$D$9,'Tabla Valoración controles'!$F$9,IF(R15=FORMULAS!$A$10,0,'Tabla Valoración controles'!$F$10))</f>
        <v>0</v>
      </c>
      <c r="X15" s="46"/>
      <c r="Y15" s="47">
        <f>+IF(X15='Tabla Valoración controles'!$D$13,'Tabla Valoración controles'!$F$13,'Tabla Valoración controles'!$F$14)</f>
        <v>0</v>
      </c>
      <c r="Z15" s="48">
        <f t="shared" si="1"/>
        <v>0.25</v>
      </c>
      <c r="AA15" s="49"/>
      <c r="AB15" s="50" t="e">
        <f>+IF(AA15=[2]CONTROLES!$C$50,[2]CONTROLES!$D$50,[2]CONTROLES!$D$51)</f>
        <v>#REF!</v>
      </c>
      <c r="AC15" s="49"/>
      <c r="AD15" s="50" t="e">
        <f>+IF(AC15=[2]CONTROLES!$C$52,[2]CONTROLES!$D$52,[2]CONTROLES!$D$53)</f>
        <v>#REF!</v>
      </c>
      <c r="AE15" s="49"/>
      <c r="AF15" s="50" t="e">
        <f>+IF(AE15=[2]CONTROLES!$C$54,[2]CONTROLES!$D$54,[2]CONTROLES!$D$55)</f>
        <v>#REF!</v>
      </c>
      <c r="AG15" s="49"/>
      <c r="AH15" s="50" t="e">
        <f>+IF(AG15=[2]CONTROLES!$C$56,[2]CONTROLES!$D$56,IF(AG15=[2]CONTROLES!$C$57,[2]CONTROLES!$D$57,[2]CONTROLES!$D$58))</f>
        <v>#REF!</v>
      </c>
      <c r="AI15" s="49"/>
      <c r="AJ15" s="50" t="e">
        <f>+IF(AI15=[2]CONTROLES!$C$59,[2]CONTROLES!$D$59,[2]CONTROLES!$D$60)</f>
        <v>#REF!</v>
      </c>
      <c r="AK15" s="49"/>
      <c r="AL15" s="50" t="e">
        <f>+IF(AK15=[2]CONTROLES!$C$61,[2]CONTROLES!$D$61,[2]CONTROLES!$D$62)</f>
        <v>#REF!</v>
      </c>
      <c r="AM15" s="49"/>
      <c r="AN15" s="51" t="e">
        <f>+IF(AM15=[2]CONTROLES!$C$63,[2]CONTROLES!$D$63,IF(AM15=[2]CONTROLES!$C$64,[2]CONTROLES!$D$64,[2]CONTROLES!$D$65))</f>
        <v>#REF!</v>
      </c>
      <c r="AO15" s="51" t="e">
        <f t="shared" si="2"/>
        <v>#REF!</v>
      </c>
      <c r="AP15" s="52" t="str">
        <f t="shared" si="3"/>
        <v/>
      </c>
      <c r="AQ15" s="53"/>
      <c r="AR15" s="276"/>
      <c r="AS15" s="276"/>
      <c r="AT15" s="276"/>
      <c r="AU15" s="276"/>
      <c r="AV15" s="276"/>
      <c r="AW15" s="64"/>
      <c r="AX15" s="64"/>
      <c r="AY15" s="53" t="s">
        <v>218</v>
      </c>
      <c r="AZ15" s="64"/>
      <c r="BA15" s="64"/>
      <c r="BB15" s="64"/>
      <c r="BC15" s="64"/>
      <c r="BD15" s="64" t="s">
        <v>219</v>
      </c>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60"/>
      <c r="DB15" s="65"/>
      <c r="DC15" s="65"/>
      <c r="DD15" s="65"/>
      <c r="DE15" s="65"/>
      <c r="DF15" s="57"/>
      <c r="DG15" s="57"/>
      <c r="DH15" s="57"/>
      <c r="DI15" s="60"/>
      <c r="DJ15" s="60"/>
      <c r="DK15" s="60"/>
      <c r="DL15" s="60"/>
      <c r="DM15" s="60"/>
      <c r="DN15" s="56"/>
      <c r="DO15" s="56"/>
      <c r="DP15" s="62"/>
      <c r="DQ15" s="62"/>
      <c r="DR15" s="62"/>
    </row>
    <row r="16" spans="1:122" ht="60" hidden="1" customHeight="1">
      <c r="A16" s="276"/>
      <c r="B16" s="276"/>
      <c r="C16" s="276"/>
      <c r="D16" s="276"/>
      <c r="E16" s="276"/>
      <c r="F16" s="276"/>
      <c r="G16" s="276"/>
      <c r="H16" s="273"/>
      <c r="I16" s="270"/>
      <c r="J16" s="267"/>
      <c r="K16" s="270"/>
      <c r="L16" s="267"/>
      <c r="M16" s="276"/>
      <c r="N16" s="44"/>
      <c r="O16" s="63"/>
      <c r="P16" s="46"/>
      <c r="Q16" s="47">
        <f>+IF(P16='Tabla Valoración controles'!$D$4,'Tabla Valoración controles'!$F$4,IF('Mapa Corrupcion'!P16='Tabla Valoración controles'!$D$5,'Tabla Valoración controles'!$F$5,IF(P16=FORMULAS!$A$10,0,'Tabla Valoración controles'!$F$6)))</f>
        <v>0.1</v>
      </c>
      <c r="R16" s="46"/>
      <c r="S16" s="47">
        <f>+IF(R16='Tabla Valoración controles'!$D$7,'Tabla Valoración controles'!$F$7,IF(P16=FORMULAS!$A$10,0,'Tabla Valoración controles'!$F$8))</f>
        <v>0.15</v>
      </c>
      <c r="T16" s="46"/>
      <c r="U16" s="47">
        <f>+IF(T16='Tabla Valoración controles'!$D$9,'Tabla Valoración controles'!$F$9,IF(P16=FORMULAS!$A$10,0,'Tabla Valoración controles'!$F$10))</f>
        <v>0</v>
      </c>
      <c r="V16" s="46"/>
      <c r="W16" s="47">
        <f>+IF(V16='Tabla Valoración controles'!$D$9,'Tabla Valoración controles'!$F$9,IF(R16=FORMULAS!$A$10,0,'Tabla Valoración controles'!$F$10))</f>
        <v>0</v>
      </c>
      <c r="X16" s="46"/>
      <c r="Y16" s="47">
        <f>+IF(X16='Tabla Valoración controles'!$D$13,'Tabla Valoración controles'!$F$13,'Tabla Valoración controles'!$F$14)</f>
        <v>0</v>
      </c>
      <c r="Z16" s="48">
        <f t="shared" si="1"/>
        <v>0.25</v>
      </c>
      <c r="AA16" s="49"/>
      <c r="AB16" s="50" t="e">
        <f>+IF(AA16=[2]CONTROLES!$C$50,[2]CONTROLES!$D$50,[2]CONTROLES!$D$51)</f>
        <v>#REF!</v>
      </c>
      <c r="AC16" s="49"/>
      <c r="AD16" s="50" t="e">
        <f>+IF(AC16=[2]CONTROLES!$C$52,[2]CONTROLES!$D$52,[2]CONTROLES!$D$53)</f>
        <v>#REF!</v>
      </c>
      <c r="AE16" s="49"/>
      <c r="AF16" s="50" t="e">
        <f>+IF(AE16=[2]CONTROLES!$C$54,[2]CONTROLES!$D$54,[2]CONTROLES!$D$55)</f>
        <v>#REF!</v>
      </c>
      <c r="AG16" s="49"/>
      <c r="AH16" s="50" t="e">
        <f>+IF(AG16=[2]CONTROLES!$C$56,[2]CONTROLES!$D$56,IF(AG16=[2]CONTROLES!$C$57,[2]CONTROLES!$D$57,[2]CONTROLES!$D$58))</f>
        <v>#REF!</v>
      </c>
      <c r="AI16" s="49"/>
      <c r="AJ16" s="50" t="e">
        <f>+IF(AI16=[2]CONTROLES!$C$59,[2]CONTROLES!$D$59,[2]CONTROLES!$D$60)</f>
        <v>#REF!</v>
      </c>
      <c r="AK16" s="49"/>
      <c r="AL16" s="50" t="e">
        <f>+IF(AK16=[2]CONTROLES!$C$61,[2]CONTROLES!$D$61,[2]CONTROLES!$D$62)</f>
        <v>#REF!</v>
      </c>
      <c r="AM16" s="49"/>
      <c r="AN16" s="51" t="e">
        <f>+IF(AM16=[2]CONTROLES!$C$63,[2]CONTROLES!$D$63,IF(AM16=[2]CONTROLES!$C$64,[2]CONTROLES!$D$64,[2]CONTROLES!$D$65))</f>
        <v>#REF!</v>
      </c>
      <c r="AO16" s="51" t="e">
        <f t="shared" si="2"/>
        <v>#REF!</v>
      </c>
      <c r="AP16" s="52" t="str">
        <f t="shared" si="3"/>
        <v/>
      </c>
      <c r="AQ16" s="53"/>
      <c r="AR16" s="276"/>
      <c r="AS16" s="276"/>
      <c r="AT16" s="276"/>
      <c r="AU16" s="276"/>
      <c r="AV16" s="276"/>
      <c r="AW16" s="64"/>
      <c r="AX16" s="64"/>
      <c r="AY16" s="53" t="s">
        <v>218</v>
      </c>
      <c r="AZ16" s="64"/>
      <c r="BA16" s="64"/>
      <c r="BB16" s="64"/>
      <c r="BC16" s="64"/>
      <c r="BD16" s="64" t="s">
        <v>219</v>
      </c>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60"/>
      <c r="DB16" s="65"/>
      <c r="DC16" s="65"/>
      <c r="DD16" s="65"/>
      <c r="DE16" s="65"/>
      <c r="DF16" s="57"/>
      <c r="DG16" s="57"/>
      <c r="DH16" s="57"/>
      <c r="DI16" s="60"/>
      <c r="DJ16" s="60"/>
      <c r="DK16" s="60"/>
      <c r="DL16" s="60"/>
      <c r="DM16" s="60"/>
      <c r="DN16" s="56"/>
      <c r="DO16" s="56"/>
      <c r="DP16" s="62"/>
      <c r="DQ16" s="62"/>
      <c r="DR16" s="62"/>
    </row>
    <row r="17" spans="1:122" ht="60" hidden="1" customHeight="1">
      <c r="A17" s="277"/>
      <c r="B17" s="277"/>
      <c r="C17" s="277"/>
      <c r="D17" s="277"/>
      <c r="E17" s="277"/>
      <c r="F17" s="277"/>
      <c r="G17" s="277"/>
      <c r="H17" s="274"/>
      <c r="I17" s="271"/>
      <c r="J17" s="268"/>
      <c r="K17" s="271"/>
      <c r="L17" s="268"/>
      <c r="M17" s="277"/>
      <c r="N17" s="44"/>
      <c r="O17" s="63"/>
      <c r="P17" s="46"/>
      <c r="Q17" s="47">
        <f>+IF(P17='Tabla Valoración controles'!$D$4,'Tabla Valoración controles'!$F$4,IF('Mapa Corrupcion'!P17='Tabla Valoración controles'!$D$5,'Tabla Valoración controles'!$F$5,IF(P17=FORMULAS!$A$10,0,'Tabla Valoración controles'!$F$6)))</f>
        <v>0.1</v>
      </c>
      <c r="R17" s="46"/>
      <c r="S17" s="47">
        <f>+IF(R17='Tabla Valoración controles'!$D$7,'Tabla Valoración controles'!$F$7,IF(P17=FORMULAS!$A$10,0,'Tabla Valoración controles'!$F$8))</f>
        <v>0.15</v>
      </c>
      <c r="T17" s="46"/>
      <c r="U17" s="47">
        <f>+IF(T17='Tabla Valoración controles'!$D$9,'Tabla Valoración controles'!$F$9,IF(P17=FORMULAS!$A$10,0,'Tabla Valoración controles'!$F$10))</f>
        <v>0</v>
      </c>
      <c r="V17" s="46"/>
      <c r="W17" s="47">
        <f>+IF(V17='Tabla Valoración controles'!$D$9,'Tabla Valoración controles'!$F$9,IF(R17=FORMULAS!$A$10,0,'Tabla Valoración controles'!$F$10))</f>
        <v>0</v>
      </c>
      <c r="X17" s="46"/>
      <c r="Y17" s="47">
        <f>+IF(X17='Tabla Valoración controles'!$D$13,'Tabla Valoración controles'!$F$13,'Tabla Valoración controles'!$F$14)</f>
        <v>0</v>
      </c>
      <c r="Z17" s="48">
        <f t="shared" si="1"/>
        <v>0.25</v>
      </c>
      <c r="AA17" s="49"/>
      <c r="AB17" s="50" t="e">
        <f>+IF(AA17=[2]CONTROLES!$C$50,[2]CONTROLES!$D$50,[2]CONTROLES!$D$51)</f>
        <v>#REF!</v>
      </c>
      <c r="AC17" s="49"/>
      <c r="AD17" s="50" t="e">
        <f>+IF(AC17=[2]CONTROLES!$C$52,[2]CONTROLES!$D$52,[2]CONTROLES!$D$53)</f>
        <v>#REF!</v>
      </c>
      <c r="AE17" s="49"/>
      <c r="AF17" s="50" t="e">
        <f>+IF(AE17=[2]CONTROLES!$C$54,[2]CONTROLES!$D$54,[2]CONTROLES!$D$55)</f>
        <v>#REF!</v>
      </c>
      <c r="AG17" s="49"/>
      <c r="AH17" s="50" t="e">
        <f>+IF(AG17=[2]CONTROLES!$C$56,[2]CONTROLES!$D$56,IF(AG17=[2]CONTROLES!$C$57,[2]CONTROLES!$D$57,[2]CONTROLES!$D$58))</f>
        <v>#REF!</v>
      </c>
      <c r="AI17" s="49"/>
      <c r="AJ17" s="50" t="e">
        <f>+IF(AI17=[2]CONTROLES!$C$59,[2]CONTROLES!$D$59,[2]CONTROLES!$D$60)</f>
        <v>#REF!</v>
      </c>
      <c r="AK17" s="49"/>
      <c r="AL17" s="50" t="e">
        <f>+IF(AK17=[2]CONTROLES!$C$61,[2]CONTROLES!$D$61,[2]CONTROLES!$D$62)</f>
        <v>#REF!</v>
      </c>
      <c r="AM17" s="49"/>
      <c r="AN17" s="51" t="e">
        <f>+IF(AM17=[2]CONTROLES!$C$63,[2]CONTROLES!$D$63,IF(AM17=[2]CONTROLES!$C$64,[2]CONTROLES!$D$64,[2]CONTROLES!$D$65))</f>
        <v>#REF!</v>
      </c>
      <c r="AO17" s="51" t="e">
        <f t="shared" si="2"/>
        <v>#REF!</v>
      </c>
      <c r="AP17" s="52" t="str">
        <f t="shared" si="3"/>
        <v/>
      </c>
      <c r="AQ17" s="53"/>
      <c r="AR17" s="277"/>
      <c r="AS17" s="277"/>
      <c r="AT17" s="277"/>
      <c r="AU17" s="277"/>
      <c r="AV17" s="277"/>
      <c r="AW17" s="64"/>
      <c r="AX17" s="64"/>
      <c r="AY17" s="53" t="s">
        <v>218</v>
      </c>
      <c r="AZ17" s="64"/>
      <c r="BA17" s="64"/>
      <c r="BB17" s="64"/>
      <c r="BC17" s="64"/>
      <c r="BD17" s="64" t="s">
        <v>219</v>
      </c>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60"/>
      <c r="DB17" s="65"/>
      <c r="DC17" s="65"/>
      <c r="DD17" s="65"/>
      <c r="DE17" s="65"/>
      <c r="DF17" s="57"/>
      <c r="DG17" s="57"/>
      <c r="DH17" s="57"/>
      <c r="DI17" s="60"/>
      <c r="DJ17" s="60"/>
      <c r="DK17" s="60"/>
      <c r="DL17" s="60"/>
      <c r="DM17" s="60"/>
      <c r="DN17" s="56"/>
      <c r="DO17" s="56"/>
      <c r="DP17" s="62"/>
      <c r="DQ17" s="62"/>
      <c r="DR17" s="62"/>
    </row>
    <row r="18" spans="1:122" ht="108" customHeight="1">
      <c r="A18" s="278">
        <v>2</v>
      </c>
      <c r="B18" s="279" t="s">
        <v>220</v>
      </c>
      <c r="C18" s="280" t="str">
        <f>VLOOKUP(B18,FORMULAS!A$30:B$46,2,0)</f>
        <v>Coordinar la adquisición de los bienes y servicios necesarios en la Caja de la Vivienda Popular, según la normatividad contractual legal vigente.</v>
      </c>
      <c r="D18" s="280" t="str">
        <f>VLOOKUP(B18,FORMULAS!A$30:C$46,3,0)</f>
        <v>Dirección Jurídica</v>
      </c>
      <c r="E18" s="280" t="s">
        <v>221</v>
      </c>
      <c r="F18" s="280" t="s">
        <v>222</v>
      </c>
      <c r="G18" s="280" t="s">
        <v>223</v>
      </c>
      <c r="H18" s="272" t="s">
        <v>183</v>
      </c>
      <c r="I18" s="269" t="str">
        <f>VLOOKUP(H18,FORMULAS!$A$77:$B$82,2,0)</f>
        <v>Improbable</v>
      </c>
      <c r="J18" s="266" t="str">
        <f>+I18</f>
        <v>Improbable</v>
      </c>
      <c r="K18" s="269" t="str">
        <f>VLOOKUP(A18,'Impacto Ri Inhe'!$B$5:$AF$41,31,1)</f>
        <v>Mayor</v>
      </c>
      <c r="L18" s="266" t="str">
        <f>CONCATENATE(K18,"-",J18)</f>
        <v>Mayor-Improbable</v>
      </c>
      <c r="M18" s="275" t="str">
        <f>VLOOKUP(L18,FORMULAS!$I$77:$J$97,2,0)</f>
        <v>Alto</v>
      </c>
      <c r="N18" s="53">
        <v>1</v>
      </c>
      <c r="O18" s="45" t="s">
        <v>224</v>
      </c>
      <c r="P18" s="46" t="s">
        <v>225</v>
      </c>
      <c r="Q18" s="47">
        <f>+IF(P18='Tabla Valoración controles'!$D$4,'Tabla Valoración controles'!$F$4,IF('Mapa Corrupcion'!P18='Tabla Valoración controles'!$D$5,'Tabla Valoración controles'!$F$5,IF(P18=FORMULAS!$A$10,0,'Tabla Valoración controles'!$F$6)))</f>
        <v>0.15</v>
      </c>
      <c r="R18" s="46" t="s">
        <v>186</v>
      </c>
      <c r="S18" s="47">
        <f>+IF(R18='Tabla Valoración controles'!$D$7,'Tabla Valoración controles'!$F$7,IF(P18=FORMULAS!$A$10,0,'Tabla Valoración controles'!$F$8))</f>
        <v>0.15</v>
      </c>
      <c r="T18" s="46" t="s">
        <v>226</v>
      </c>
      <c r="U18" s="47">
        <f>+IF(T18='Tabla Valoración controles'!$D$9,'Tabla Valoración controles'!$F$9,IF(P18=FORMULAS!$A$10,0,'Tabla Valoración controles'!$F$10))</f>
        <v>0</v>
      </c>
      <c r="V18" s="46" t="s">
        <v>188</v>
      </c>
      <c r="W18" s="47">
        <f>+IF(V18='Tabla Valoración controles'!$D$9,'Tabla Valoración controles'!$F$9,IF(R18=FORMULAS!$A$10,0,'Tabla Valoración controles'!$F$10))</f>
        <v>0</v>
      </c>
      <c r="X18" s="46" t="s">
        <v>189</v>
      </c>
      <c r="Y18" s="47">
        <f>+IF(X18='Tabla Valoración controles'!$D$13,'Tabla Valoración controles'!$F$13,'Tabla Valoración controles'!$F$14)</f>
        <v>0</v>
      </c>
      <c r="Z18" s="48">
        <f t="shared" si="1"/>
        <v>0.3</v>
      </c>
      <c r="AA18" s="49" t="s">
        <v>190</v>
      </c>
      <c r="AB18" s="50" t="e">
        <f>+IF(AA18=[2]CONTROLES!$C$50,[2]CONTROLES!$D$50,[2]CONTROLES!$D$51)</f>
        <v>#REF!</v>
      </c>
      <c r="AC18" s="49" t="s">
        <v>191</v>
      </c>
      <c r="AD18" s="50" t="e">
        <f>+IF(AC18=[2]CONTROLES!$C$52,[2]CONTROLES!$D$52,[2]CONTROLES!$D$53)</f>
        <v>#REF!</v>
      </c>
      <c r="AE18" s="49" t="s">
        <v>192</v>
      </c>
      <c r="AF18" s="50" t="e">
        <f>+IF(AE18=[2]CONTROLES!$C$54,[2]CONTROLES!$D$54,[2]CONTROLES!$D$55)</f>
        <v>#REF!</v>
      </c>
      <c r="AG18" s="49" t="s">
        <v>227</v>
      </c>
      <c r="AH18" s="50" t="e">
        <f>+IF(AG18=[2]CONTROLES!$C$56,[2]CONTROLES!$D$56,IF(AG18=[2]CONTROLES!$C$57,[2]CONTROLES!$D$57,[2]CONTROLES!$D$58))</f>
        <v>#REF!</v>
      </c>
      <c r="AI18" s="49" t="s">
        <v>194</v>
      </c>
      <c r="AJ18" s="50" t="e">
        <f>+IF(AI18=[2]CONTROLES!$C$59,[2]CONTROLES!$D$59,[2]CONTROLES!$D$60)</f>
        <v>#REF!</v>
      </c>
      <c r="AK18" s="49" t="s">
        <v>195</v>
      </c>
      <c r="AL18" s="50" t="e">
        <f>+IF(AK18=[2]CONTROLES!$C$61,[2]CONTROLES!$D$61,[2]CONTROLES!$D$62)</f>
        <v>#REF!</v>
      </c>
      <c r="AM18" s="49" t="s">
        <v>196</v>
      </c>
      <c r="AN18" s="51" t="e">
        <f>+IF(AM18=[2]CONTROLES!$C$63,[2]CONTROLES!$D$63,IF(AM18=[2]CONTROLES!$C$64,[2]CONTROLES!$D$64,[2]CONTROLES!$D$65))</f>
        <v>#REF!</v>
      </c>
      <c r="AO18" s="51" t="e">
        <f t="shared" si="2"/>
        <v>#REF!</v>
      </c>
      <c r="AP18" s="52" t="str">
        <f t="shared" si="3"/>
        <v/>
      </c>
      <c r="AQ18" s="53" t="s">
        <v>197</v>
      </c>
      <c r="AR18" s="278" t="str">
        <f>VLOOKUP(AQ18,FORMULAS!$A$77:$B$82,2,0)</f>
        <v>Rara vez</v>
      </c>
      <c r="AS18" s="282" t="str">
        <f>+K18</f>
        <v>Mayor</v>
      </c>
      <c r="AT18" s="283" t="str">
        <f>CONCATENATE(AS18,"-",AR18)</f>
        <v>Mayor-Rara vez</v>
      </c>
      <c r="AU18" s="275" t="str">
        <f>VLOOKUP(AT18,FORMULAS!$I$77:$J$97,2,0)</f>
        <v>Alto</v>
      </c>
      <c r="AV18" s="316" t="s">
        <v>198</v>
      </c>
      <c r="AW18" s="57" t="s">
        <v>228</v>
      </c>
      <c r="AX18" s="53" t="s">
        <v>229</v>
      </c>
      <c r="AY18" s="53" t="s">
        <v>230</v>
      </c>
      <c r="AZ18" s="54">
        <v>45293</v>
      </c>
      <c r="BA18" s="54">
        <v>45657</v>
      </c>
      <c r="BB18" s="53" t="s">
        <v>231</v>
      </c>
      <c r="BC18" s="53" t="s">
        <v>232</v>
      </c>
      <c r="BD18" s="67" t="s">
        <v>233</v>
      </c>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68" t="s">
        <v>234</v>
      </c>
      <c r="CX18" s="69" t="s">
        <v>235</v>
      </c>
      <c r="CY18" s="69" t="s">
        <v>236</v>
      </c>
      <c r="CZ18" s="69" t="s">
        <v>237</v>
      </c>
      <c r="DA18" s="70">
        <v>1</v>
      </c>
      <c r="DB18" s="69" t="s">
        <v>238</v>
      </c>
      <c r="DC18" s="69" t="s">
        <v>210</v>
      </c>
      <c r="DD18" s="71" t="s">
        <v>239</v>
      </c>
      <c r="DE18" s="71" t="s">
        <v>239</v>
      </c>
      <c r="DF18" s="72">
        <v>45657</v>
      </c>
      <c r="DG18" s="57" t="s">
        <v>205</v>
      </c>
      <c r="DH18" s="62" t="s">
        <v>240</v>
      </c>
      <c r="DI18" s="57" t="s">
        <v>241</v>
      </c>
      <c r="DJ18" s="62" t="s">
        <v>242</v>
      </c>
      <c r="DK18" s="48">
        <v>1</v>
      </c>
      <c r="DL18" s="60" t="s">
        <v>213</v>
      </c>
      <c r="DM18" s="60" t="s">
        <v>215</v>
      </c>
      <c r="DN18" s="61">
        <v>45671</v>
      </c>
      <c r="DO18" s="62" t="s">
        <v>243</v>
      </c>
      <c r="DP18" s="62" t="s">
        <v>244</v>
      </c>
      <c r="DQ18" s="62" t="s">
        <v>213</v>
      </c>
      <c r="DR18" s="73">
        <v>1</v>
      </c>
    </row>
    <row r="19" spans="1:122" ht="45" hidden="1" customHeight="1">
      <c r="A19" s="276"/>
      <c r="B19" s="276"/>
      <c r="C19" s="276"/>
      <c r="D19" s="276"/>
      <c r="E19" s="276"/>
      <c r="F19" s="276"/>
      <c r="G19" s="276"/>
      <c r="H19" s="273"/>
      <c r="I19" s="270"/>
      <c r="J19" s="267"/>
      <c r="K19" s="270"/>
      <c r="L19" s="267"/>
      <c r="M19" s="276"/>
      <c r="N19" s="53"/>
      <c r="O19" s="45"/>
      <c r="P19" s="46"/>
      <c r="Q19" s="47"/>
      <c r="R19" s="46"/>
      <c r="S19" s="47"/>
      <c r="T19" s="46"/>
      <c r="U19" s="47"/>
      <c r="V19" s="46"/>
      <c r="W19" s="47"/>
      <c r="X19" s="46"/>
      <c r="Y19" s="47"/>
      <c r="Z19" s="48"/>
      <c r="AA19" s="49"/>
      <c r="AB19" s="50"/>
      <c r="AC19" s="49"/>
      <c r="AD19" s="50"/>
      <c r="AE19" s="49"/>
      <c r="AF19" s="50"/>
      <c r="AG19" s="49"/>
      <c r="AH19" s="50"/>
      <c r="AI19" s="49"/>
      <c r="AJ19" s="50"/>
      <c r="AK19" s="49"/>
      <c r="AL19" s="50"/>
      <c r="AM19" s="49"/>
      <c r="AN19" s="51" t="e">
        <f>+IF(AM19=[2]CONTROLES!$C$63,[2]CONTROLES!$D$63,IF(AM19=[2]CONTROLES!$C$64,[2]CONTROLES!$D$64,[2]CONTROLES!$D$65))</f>
        <v>#REF!</v>
      </c>
      <c r="AO19" s="51" t="e">
        <f t="shared" si="2"/>
        <v>#REF!</v>
      </c>
      <c r="AP19" s="52" t="str">
        <f t="shared" si="3"/>
        <v/>
      </c>
      <c r="AQ19" s="53"/>
      <c r="AR19" s="276"/>
      <c r="AS19" s="276"/>
      <c r="AT19" s="276"/>
      <c r="AU19" s="276"/>
      <c r="AV19" s="276"/>
      <c r="AW19" s="53"/>
      <c r="AX19" s="53"/>
      <c r="AY19" s="53" t="s">
        <v>218</v>
      </c>
      <c r="AZ19" s="74"/>
      <c r="BA19" s="74"/>
      <c r="BB19" s="53"/>
      <c r="BC19" s="53"/>
      <c r="BD19" s="55" t="s">
        <v>219</v>
      </c>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60"/>
      <c r="DB19" s="65"/>
      <c r="DC19" s="65"/>
      <c r="DD19" s="65"/>
      <c r="DE19" s="65"/>
      <c r="DF19" s="57"/>
      <c r="DG19" s="75" t="s">
        <v>205</v>
      </c>
      <c r="DH19" s="75" t="s">
        <v>245</v>
      </c>
      <c r="DI19" s="76" t="s">
        <v>246</v>
      </c>
      <c r="DJ19" s="76" t="s">
        <v>246</v>
      </c>
      <c r="DK19" s="76" t="s">
        <v>246</v>
      </c>
      <c r="DL19" s="76" t="s">
        <v>246</v>
      </c>
      <c r="DM19" s="76" t="s">
        <v>210</v>
      </c>
      <c r="DN19" s="61"/>
      <c r="DO19" s="57" t="s">
        <v>246</v>
      </c>
      <c r="DP19" s="62"/>
      <c r="DQ19" s="62"/>
      <c r="DR19" s="62"/>
    </row>
    <row r="20" spans="1:122" ht="45" hidden="1" customHeight="1">
      <c r="A20" s="276"/>
      <c r="B20" s="276"/>
      <c r="C20" s="276"/>
      <c r="D20" s="276"/>
      <c r="E20" s="276"/>
      <c r="F20" s="276"/>
      <c r="G20" s="276"/>
      <c r="H20" s="273"/>
      <c r="I20" s="270"/>
      <c r="J20" s="267"/>
      <c r="K20" s="270"/>
      <c r="L20" s="267"/>
      <c r="M20" s="276"/>
      <c r="N20" s="53"/>
      <c r="O20" s="45"/>
      <c r="P20" s="46"/>
      <c r="Q20" s="47"/>
      <c r="R20" s="46"/>
      <c r="S20" s="47"/>
      <c r="T20" s="46"/>
      <c r="U20" s="47"/>
      <c r="V20" s="46"/>
      <c r="W20" s="47"/>
      <c r="X20" s="46"/>
      <c r="Y20" s="47"/>
      <c r="Z20" s="48"/>
      <c r="AA20" s="49"/>
      <c r="AB20" s="50"/>
      <c r="AC20" s="49"/>
      <c r="AD20" s="50"/>
      <c r="AE20" s="49"/>
      <c r="AF20" s="50"/>
      <c r="AG20" s="49"/>
      <c r="AH20" s="50"/>
      <c r="AI20" s="49"/>
      <c r="AJ20" s="50"/>
      <c r="AK20" s="49"/>
      <c r="AL20" s="50"/>
      <c r="AM20" s="49"/>
      <c r="AN20" s="51" t="e">
        <f>+IF(AM20=[2]CONTROLES!$C$63,[2]CONTROLES!$D$63,IF(AM20=[2]CONTROLES!$C$64,[2]CONTROLES!$D$64,[2]CONTROLES!$D$65))</f>
        <v>#REF!</v>
      </c>
      <c r="AO20" s="51" t="e">
        <f t="shared" si="2"/>
        <v>#REF!</v>
      </c>
      <c r="AP20" s="52" t="str">
        <f t="shared" si="3"/>
        <v/>
      </c>
      <c r="AQ20" s="53"/>
      <c r="AR20" s="276"/>
      <c r="AS20" s="276"/>
      <c r="AT20" s="276"/>
      <c r="AU20" s="276"/>
      <c r="AV20" s="276"/>
      <c r="AW20" s="53"/>
      <c r="AX20" s="53"/>
      <c r="AY20" s="53" t="s">
        <v>218</v>
      </c>
      <c r="AZ20" s="74"/>
      <c r="BA20" s="74"/>
      <c r="BB20" s="53"/>
      <c r="BC20" s="53"/>
      <c r="BD20" s="55" t="s">
        <v>219</v>
      </c>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60"/>
      <c r="DB20" s="65"/>
      <c r="DC20" s="65"/>
      <c r="DD20" s="65"/>
      <c r="DE20" s="65"/>
      <c r="DF20" s="57"/>
      <c r="DG20" s="57"/>
      <c r="DH20" s="57"/>
      <c r="DI20" s="60"/>
      <c r="DJ20" s="60"/>
      <c r="DK20" s="60"/>
      <c r="DL20" s="60"/>
      <c r="DM20" s="60"/>
      <c r="DN20" s="61"/>
      <c r="DO20" s="57"/>
      <c r="DP20" s="62"/>
      <c r="DQ20" s="62"/>
      <c r="DR20" s="62"/>
    </row>
    <row r="21" spans="1:122" ht="48.75" hidden="1" customHeight="1">
      <c r="A21" s="276"/>
      <c r="B21" s="276"/>
      <c r="C21" s="276"/>
      <c r="D21" s="276"/>
      <c r="E21" s="276"/>
      <c r="F21" s="276"/>
      <c r="G21" s="276"/>
      <c r="H21" s="273"/>
      <c r="I21" s="270"/>
      <c r="J21" s="267"/>
      <c r="K21" s="270"/>
      <c r="L21" s="267"/>
      <c r="M21" s="276"/>
      <c r="N21" s="44"/>
      <c r="O21" s="63"/>
      <c r="P21" s="46"/>
      <c r="Q21" s="47"/>
      <c r="R21" s="46"/>
      <c r="S21" s="47"/>
      <c r="T21" s="46"/>
      <c r="U21" s="47"/>
      <c r="V21" s="46"/>
      <c r="W21" s="47"/>
      <c r="X21" s="46"/>
      <c r="Y21" s="47"/>
      <c r="Z21" s="48"/>
      <c r="AA21" s="49"/>
      <c r="AB21" s="50"/>
      <c r="AC21" s="49"/>
      <c r="AD21" s="50"/>
      <c r="AE21" s="49"/>
      <c r="AF21" s="50"/>
      <c r="AG21" s="49"/>
      <c r="AH21" s="50"/>
      <c r="AI21" s="49"/>
      <c r="AJ21" s="50"/>
      <c r="AK21" s="49"/>
      <c r="AL21" s="50"/>
      <c r="AM21" s="49"/>
      <c r="AN21" s="51" t="e">
        <f>+IF(AM21=[2]CONTROLES!$C$63,[2]CONTROLES!$D$63,IF(AM21=[2]CONTROLES!$C$64,[2]CONTROLES!$D$64,[2]CONTROLES!$D$65))</f>
        <v>#REF!</v>
      </c>
      <c r="AO21" s="51" t="e">
        <f t="shared" si="2"/>
        <v>#REF!</v>
      </c>
      <c r="AP21" s="52" t="str">
        <f t="shared" si="3"/>
        <v/>
      </c>
      <c r="AQ21" s="53"/>
      <c r="AR21" s="276"/>
      <c r="AS21" s="276"/>
      <c r="AT21" s="276"/>
      <c r="AU21" s="276"/>
      <c r="AV21" s="276"/>
      <c r="AW21" s="55"/>
      <c r="AX21" s="55"/>
      <c r="AY21" s="53" t="s">
        <v>218</v>
      </c>
      <c r="AZ21" s="55"/>
      <c r="BA21" s="55"/>
      <c r="BB21" s="55"/>
      <c r="BC21" s="55"/>
      <c r="BD21" s="55" t="s">
        <v>219</v>
      </c>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60"/>
      <c r="DB21" s="65"/>
      <c r="DC21" s="65"/>
      <c r="DD21" s="65"/>
      <c r="DE21" s="65"/>
      <c r="DF21" s="57"/>
      <c r="DG21" s="57"/>
      <c r="DH21" s="57"/>
      <c r="DI21" s="60"/>
      <c r="DJ21" s="60"/>
      <c r="DK21" s="60"/>
      <c r="DL21" s="60"/>
      <c r="DM21" s="60"/>
      <c r="DN21" s="61"/>
      <c r="DO21" s="57"/>
      <c r="DP21" s="62"/>
      <c r="DQ21" s="62"/>
      <c r="DR21" s="62"/>
    </row>
    <row r="22" spans="1:122" ht="51.75" hidden="1" customHeight="1">
      <c r="A22" s="276"/>
      <c r="B22" s="276"/>
      <c r="C22" s="276"/>
      <c r="D22" s="276"/>
      <c r="E22" s="276"/>
      <c r="F22" s="276"/>
      <c r="G22" s="276"/>
      <c r="H22" s="273"/>
      <c r="I22" s="270"/>
      <c r="J22" s="267"/>
      <c r="K22" s="270"/>
      <c r="L22" s="267"/>
      <c r="M22" s="276"/>
      <c r="N22" s="44"/>
      <c r="O22" s="63"/>
      <c r="P22" s="46"/>
      <c r="Q22" s="47">
        <f>+IF(P22='Tabla Valoración controles'!$D$4,'Tabla Valoración controles'!$F$4,IF('Mapa Corrupcion'!P22='Tabla Valoración controles'!$D$5,'Tabla Valoración controles'!$F$5,IF(P22=FORMULAS!$A$10,0,'Tabla Valoración controles'!$F$6)))</f>
        <v>0.1</v>
      </c>
      <c r="R22" s="46"/>
      <c r="S22" s="47">
        <f>+IF(R22='Tabla Valoración controles'!$D$7,'Tabla Valoración controles'!$F$7,IF(P22=FORMULAS!$A$10,0,'Tabla Valoración controles'!$F$8))</f>
        <v>0.15</v>
      </c>
      <c r="T22" s="46"/>
      <c r="U22" s="47">
        <f>+IF(T22='Tabla Valoración controles'!$D$9,'Tabla Valoración controles'!$F$9,IF(P22=FORMULAS!$A$10,0,'Tabla Valoración controles'!$F$10))</f>
        <v>0</v>
      </c>
      <c r="V22" s="46"/>
      <c r="W22" s="47">
        <f>+IF(V22='Tabla Valoración controles'!$D$9,'Tabla Valoración controles'!$F$9,IF(R22=FORMULAS!$A$10,0,'Tabla Valoración controles'!$F$10))</f>
        <v>0</v>
      </c>
      <c r="X22" s="46"/>
      <c r="Y22" s="47">
        <f>+IF(X22='Tabla Valoración controles'!$D$13,'Tabla Valoración controles'!$F$13,'Tabla Valoración controles'!$F$14)</f>
        <v>0</v>
      </c>
      <c r="Z22" s="48">
        <f t="shared" ref="Z22:Z24" si="4">+Q22+S22+U22</f>
        <v>0.25</v>
      </c>
      <c r="AA22" s="49"/>
      <c r="AB22" s="50" t="e">
        <f>+IF(AA22=[2]CONTROLES!$C$50,[2]CONTROLES!$D$50,[2]CONTROLES!$D$51)</f>
        <v>#REF!</v>
      </c>
      <c r="AC22" s="49"/>
      <c r="AD22" s="50" t="e">
        <f>+IF(AC22=[2]CONTROLES!$C$52,[2]CONTROLES!$D$52,[2]CONTROLES!$D$53)</f>
        <v>#REF!</v>
      </c>
      <c r="AE22" s="49"/>
      <c r="AF22" s="50" t="e">
        <f>+IF(AE22=[2]CONTROLES!$C$54,[2]CONTROLES!$D$54,[2]CONTROLES!$D$55)</f>
        <v>#REF!</v>
      </c>
      <c r="AG22" s="49"/>
      <c r="AH22" s="50" t="e">
        <f>+IF(AG22=[2]CONTROLES!$C$56,[2]CONTROLES!$D$56,IF(AG22=[2]CONTROLES!$C$57,[2]CONTROLES!$D$57,[2]CONTROLES!$D$58))</f>
        <v>#REF!</v>
      </c>
      <c r="AI22" s="49"/>
      <c r="AJ22" s="50" t="e">
        <f>+IF(AI22=[2]CONTROLES!$C$59,[2]CONTROLES!$D$59,[2]CONTROLES!$D$60)</f>
        <v>#REF!</v>
      </c>
      <c r="AK22" s="49"/>
      <c r="AL22" s="50" t="e">
        <f>+IF(AK22=[2]CONTROLES!$C$61,[2]CONTROLES!$D$61,[2]CONTROLES!$D$62)</f>
        <v>#REF!</v>
      </c>
      <c r="AM22" s="49"/>
      <c r="AN22" s="51" t="e">
        <f>+IF(AM22=[2]CONTROLES!$C$63,[2]CONTROLES!$D$63,IF(AM22=[2]CONTROLES!$C$64,[2]CONTROLES!$D$64,[2]CONTROLES!$D$65))</f>
        <v>#REF!</v>
      </c>
      <c r="AO22" s="51" t="e">
        <f t="shared" si="2"/>
        <v>#REF!</v>
      </c>
      <c r="AP22" s="52" t="str">
        <f t="shared" si="3"/>
        <v/>
      </c>
      <c r="AQ22" s="53"/>
      <c r="AR22" s="276"/>
      <c r="AS22" s="276"/>
      <c r="AT22" s="276"/>
      <c r="AU22" s="276"/>
      <c r="AV22" s="276"/>
      <c r="AW22" s="55"/>
      <c r="AX22" s="55"/>
      <c r="AY22" s="53" t="s">
        <v>218</v>
      </c>
      <c r="AZ22" s="55"/>
      <c r="BA22" s="55"/>
      <c r="BB22" s="55"/>
      <c r="BC22" s="55"/>
      <c r="BD22" s="55" t="s">
        <v>219</v>
      </c>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60"/>
      <c r="DB22" s="65"/>
      <c r="DC22" s="65"/>
      <c r="DD22" s="65"/>
      <c r="DE22" s="65"/>
      <c r="DF22" s="57"/>
      <c r="DG22" s="57"/>
      <c r="DH22" s="57"/>
      <c r="DI22" s="60"/>
      <c r="DJ22" s="60"/>
      <c r="DK22" s="60"/>
      <c r="DL22" s="60"/>
      <c r="DM22" s="60"/>
      <c r="DN22" s="61"/>
      <c r="DO22" s="57"/>
      <c r="DP22" s="62"/>
      <c r="DQ22" s="62"/>
      <c r="DR22" s="62"/>
    </row>
    <row r="23" spans="1:122" ht="51.75" hidden="1" customHeight="1">
      <c r="A23" s="277"/>
      <c r="B23" s="277"/>
      <c r="C23" s="277"/>
      <c r="D23" s="277"/>
      <c r="E23" s="277"/>
      <c r="F23" s="277"/>
      <c r="G23" s="277"/>
      <c r="H23" s="274"/>
      <c r="I23" s="271"/>
      <c r="J23" s="268"/>
      <c r="K23" s="271"/>
      <c r="L23" s="268"/>
      <c r="M23" s="277"/>
      <c r="N23" s="44"/>
      <c r="O23" s="63"/>
      <c r="P23" s="46"/>
      <c r="Q23" s="47">
        <f>+IF(P23='Tabla Valoración controles'!$D$4,'Tabla Valoración controles'!$F$4,IF('Mapa Corrupcion'!P23='Tabla Valoración controles'!$D$5,'Tabla Valoración controles'!$F$5,IF(P23=FORMULAS!$A$10,0,'Tabla Valoración controles'!$F$6)))</f>
        <v>0.1</v>
      </c>
      <c r="R23" s="46"/>
      <c r="S23" s="47">
        <f>+IF(R23='Tabla Valoración controles'!$D$7,'Tabla Valoración controles'!$F$7,IF(P23=FORMULAS!$A$10,0,'Tabla Valoración controles'!$F$8))</f>
        <v>0.15</v>
      </c>
      <c r="T23" s="46"/>
      <c r="U23" s="47">
        <f>+IF(T23='Tabla Valoración controles'!$D$9,'Tabla Valoración controles'!$F$9,IF(P23=FORMULAS!$A$10,0,'Tabla Valoración controles'!$F$10))</f>
        <v>0</v>
      </c>
      <c r="V23" s="46"/>
      <c r="W23" s="47">
        <f>+IF(V23='Tabla Valoración controles'!$D$9,'Tabla Valoración controles'!$F$9,IF(R23=FORMULAS!$A$10,0,'Tabla Valoración controles'!$F$10))</f>
        <v>0</v>
      </c>
      <c r="X23" s="46"/>
      <c r="Y23" s="47">
        <f>+IF(X23='Tabla Valoración controles'!$D$13,'Tabla Valoración controles'!$F$13,'Tabla Valoración controles'!$F$14)</f>
        <v>0</v>
      </c>
      <c r="Z23" s="48">
        <f t="shared" si="4"/>
        <v>0.25</v>
      </c>
      <c r="AA23" s="49"/>
      <c r="AB23" s="50" t="e">
        <f>+IF(AA23=[2]CONTROLES!$C$50,[2]CONTROLES!$D$50,[2]CONTROLES!$D$51)</f>
        <v>#REF!</v>
      </c>
      <c r="AC23" s="49"/>
      <c r="AD23" s="50" t="e">
        <f>+IF(AC23=[2]CONTROLES!$C$52,[2]CONTROLES!$D$52,[2]CONTROLES!$D$53)</f>
        <v>#REF!</v>
      </c>
      <c r="AE23" s="49"/>
      <c r="AF23" s="50" t="e">
        <f>+IF(AE23=[2]CONTROLES!$C$54,[2]CONTROLES!$D$54,[2]CONTROLES!$D$55)</f>
        <v>#REF!</v>
      </c>
      <c r="AG23" s="49"/>
      <c r="AH23" s="50" t="e">
        <f>+IF(AG23=[2]CONTROLES!$C$56,[2]CONTROLES!$D$56,IF(AG23=[2]CONTROLES!$C$57,[2]CONTROLES!$D$57,[2]CONTROLES!$D$58))</f>
        <v>#REF!</v>
      </c>
      <c r="AI23" s="49"/>
      <c r="AJ23" s="50" t="e">
        <f>+IF(AI23=[2]CONTROLES!$C$59,[2]CONTROLES!$D$59,[2]CONTROLES!$D$60)</f>
        <v>#REF!</v>
      </c>
      <c r="AK23" s="49"/>
      <c r="AL23" s="50" t="e">
        <f>+IF(AK23=[2]CONTROLES!$C$61,[2]CONTROLES!$D$61,[2]CONTROLES!$D$62)</f>
        <v>#REF!</v>
      </c>
      <c r="AM23" s="49"/>
      <c r="AN23" s="51" t="e">
        <f>+IF(AM23=[2]CONTROLES!$C$63,[2]CONTROLES!$D$63,IF(AM23=[2]CONTROLES!$C$64,[2]CONTROLES!$D$64,[2]CONTROLES!$D$65))</f>
        <v>#REF!</v>
      </c>
      <c r="AO23" s="51" t="e">
        <f t="shared" si="2"/>
        <v>#REF!</v>
      </c>
      <c r="AP23" s="52" t="str">
        <f t="shared" si="3"/>
        <v/>
      </c>
      <c r="AQ23" s="53"/>
      <c r="AR23" s="277"/>
      <c r="AS23" s="277"/>
      <c r="AT23" s="277"/>
      <c r="AU23" s="277"/>
      <c r="AV23" s="277"/>
      <c r="AW23" s="55"/>
      <c r="AX23" s="55"/>
      <c r="AY23" s="53" t="s">
        <v>218</v>
      </c>
      <c r="AZ23" s="55"/>
      <c r="BA23" s="55"/>
      <c r="BB23" s="55"/>
      <c r="BC23" s="55"/>
      <c r="BD23" s="55" t="s">
        <v>219</v>
      </c>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60"/>
      <c r="DB23" s="65"/>
      <c r="DC23" s="65"/>
      <c r="DD23" s="65"/>
      <c r="DE23" s="65"/>
      <c r="DF23" s="57"/>
      <c r="DG23" s="57"/>
      <c r="DH23" s="57"/>
      <c r="DI23" s="60"/>
      <c r="DJ23" s="60"/>
      <c r="DK23" s="60"/>
      <c r="DL23" s="60"/>
      <c r="DM23" s="60"/>
      <c r="DN23" s="61"/>
      <c r="DO23" s="57"/>
      <c r="DP23" s="62"/>
      <c r="DQ23" s="62"/>
      <c r="DR23" s="62"/>
    </row>
    <row r="24" spans="1:122" ht="138" customHeight="1">
      <c r="A24" s="278">
        <v>3</v>
      </c>
      <c r="B24" s="279" t="s">
        <v>220</v>
      </c>
      <c r="C24" s="280" t="str">
        <f>VLOOKUP(B24,FORMULAS!A$30:B$46,2,0)</f>
        <v>Coordinar la adquisición de los bienes y servicios necesarios en la Caja de la Vivienda Popular, según la normatividad contractual legal vigente.</v>
      </c>
      <c r="D24" s="280" t="str">
        <f>VLOOKUP(B24,FORMULAS!A$30:C$46,3,0)</f>
        <v>Dirección Jurídica</v>
      </c>
      <c r="E24" s="280" t="s">
        <v>247</v>
      </c>
      <c r="F24" s="280" t="s">
        <v>248</v>
      </c>
      <c r="G24" s="280" t="s">
        <v>249</v>
      </c>
      <c r="H24" s="272" t="s">
        <v>183</v>
      </c>
      <c r="I24" s="269" t="str">
        <f>VLOOKUP(H24,FORMULAS!$A$77:$B$82,2,0)</f>
        <v>Improbable</v>
      </c>
      <c r="J24" s="266" t="str">
        <f>+I24</f>
        <v>Improbable</v>
      </c>
      <c r="K24" s="269" t="str">
        <f>VLOOKUP(A24,'Impacto Ri Inhe'!$B$5:$AF$41,31,1)</f>
        <v>Mayor</v>
      </c>
      <c r="L24" s="266" t="str">
        <f>CONCATENATE(K24,"-",J24)</f>
        <v>Mayor-Improbable</v>
      </c>
      <c r="M24" s="275" t="str">
        <f>VLOOKUP(L24,FORMULAS!$I$77:$J$97,2,0)</f>
        <v>Alto</v>
      </c>
      <c r="N24" s="44">
        <v>1</v>
      </c>
      <c r="O24" s="45" t="s">
        <v>250</v>
      </c>
      <c r="P24" s="46" t="s">
        <v>185</v>
      </c>
      <c r="Q24" s="47">
        <f>+IF(P24='Tabla Valoración controles'!$D$4,'Tabla Valoración controles'!$F$4,IF('Mapa Corrupcion'!P24='Tabla Valoración controles'!$D$5,'Tabla Valoración controles'!$F$5,IF(P24=FORMULAS!$A$10,0,'Tabla Valoración controles'!$F$6)))</f>
        <v>0.25</v>
      </c>
      <c r="R24" s="46" t="s">
        <v>186</v>
      </c>
      <c r="S24" s="47">
        <f>+IF(R24='Tabla Valoración controles'!$D$7,'Tabla Valoración controles'!$F$7,IF(P24=FORMULAS!$A$10,0,'Tabla Valoración controles'!$F$8))</f>
        <v>0.15</v>
      </c>
      <c r="T24" s="46" t="s">
        <v>226</v>
      </c>
      <c r="U24" s="47">
        <f>+IF(T24='Tabla Valoración controles'!$D$9,'Tabla Valoración controles'!$F$9,IF(P24=FORMULAS!$A$10,0,'Tabla Valoración controles'!$F$10))</f>
        <v>0</v>
      </c>
      <c r="V24" s="46" t="s">
        <v>188</v>
      </c>
      <c r="W24" s="47">
        <f>+IF(V24='Tabla Valoración controles'!$D$9,'Tabla Valoración controles'!$F$9,IF(R24=FORMULAS!$A$10,0,'Tabla Valoración controles'!$F$10))</f>
        <v>0</v>
      </c>
      <c r="X24" s="46" t="s">
        <v>189</v>
      </c>
      <c r="Y24" s="47">
        <f>+IF(X24='Tabla Valoración controles'!$D$13,'Tabla Valoración controles'!$F$13,'Tabla Valoración controles'!$F$14)</f>
        <v>0</v>
      </c>
      <c r="Z24" s="48">
        <f t="shared" si="4"/>
        <v>0.4</v>
      </c>
      <c r="AA24" s="49" t="s">
        <v>190</v>
      </c>
      <c r="AB24" s="50" t="e">
        <f>+IF(AA24=[2]CONTROLES!$C$50,[2]CONTROLES!$D$50,[2]CONTROLES!$D$51)</f>
        <v>#REF!</v>
      </c>
      <c r="AC24" s="49" t="s">
        <v>191</v>
      </c>
      <c r="AD24" s="50" t="e">
        <f>+IF(AC24=[2]CONTROLES!$C$52,[2]CONTROLES!$D$52,[2]CONTROLES!$D$53)</f>
        <v>#REF!</v>
      </c>
      <c r="AE24" s="49" t="s">
        <v>192</v>
      </c>
      <c r="AF24" s="50" t="e">
        <f>+IF(AE24=[2]CONTROLES!$C$54,[2]CONTROLES!$D$54,[2]CONTROLES!$D$55)</f>
        <v>#REF!</v>
      </c>
      <c r="AG24" s="49" t="s">
        <v>227</v>
      </c>
      <c r="AH24" s="50" t="e">
        <f>+IF(AG24=[2]CONTROLES!$C$56,[2]CONTROLES!$D$56,IF(AG24=[2]CONTROLES!$C$57,[2]CONTROLES!$D$57,[2]CONTROLES!$D$58))</f>
        <v>#REF!</v>
      </c>
      <c r="AI24" s="49" t="s">
        <v>194</v>
      </c>
      <c r="AJ24" s="50" t="e">
        <f>+IF(AI24=[2]CONTROLES!$C$59,[2]CONTROLES!$D$59,[2]CONTROLES!$D$60)</f>
        <v>#REF!</v>
      </c>
      <c r="AK24" s="49" t="s">
        <v>195</v>
      </c>
      <c r="AL24" s="50" t="e">
        <f>+IF(AK24=[2]CONTROLES!$C$61,[2]CONTROLES!$D$61,[2]CONTROLES!$D$62)</f>
        <v>#REF!</v>
      </c>
      <c r="AM24" s="49" t="s">
        <v>196</v>
      </c>
      <c r="AN24" s="51" t="e">
        <f>+IF(AM24=[2]CONTROLES!$C$63,[2]CONTROLES!$D$63,IF(AM24=[2]CONTROLES!$C$64,[2]CONTROLES!$D$64,[2]CONTROLES!$D$65))</f>
        <v>#REF!</v>
      </c>
      <c r="AO24" s="51" t="e">
        <f t="shared" si="2"/>
        <v>#REF!</v>
      </c>
      <c r="AP24" s="52" t="str">
        <f t="shared" si="3"/>
        <v/>
      </c>
      <c r="AQ24" s="53" t="s">
        <v>197</v>
      </c>
      <c r="AR24" s="278" t="str">
        <f>VLOOKUP(AQ24,FORMULAS!$A$77:$B$82,2,0)</f>
        <v>Rara vez</v>
      </c>
      <c r="AS24" s="282" t="str">
        <f>+K24</f>
        <v>Mayor</v>
      </c>
      <c r="AT24" s="283" t="str">
        <f>CONCATENATE(AS24,"-",AR24)</f>
        <v>Mayor-Rara vez</v>
      </c>
      <c r="AU24" s="275" t="str">
        <f>VLOOKUP(AT24,FORMULAS!$I$77:$J$97,2,0)</f>
        <v>Alto</v>
      </c>
      <c r="AV24" s="316" t="s">
        <v>198</v>
      </c>
      <c r="AW24" s="53" t="s">
        <v>251</v>
      </c>
      <c r="AX24" s="53" t="s">
        <v>229</v>
      </c>
      <c r="AY24" s="53" t="s">
        <v>252</v>
      </c>
      <c r="AZ24" s="54">
        <v>45293</v>
      </c>
      <c r="BA24" s="54">
        <v>45657</v>
      </c>
      <c r="BB24" s="53" t="s">
        <v>253</v>
      </c>
      <c r="BC24" s="53" t="s">
        <v>254</v>
      </c>
      <c r="BD24" s="67" t="s">
        <v>233</v>
      </c>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68" t="s">
        <v>255</v>
      </c>
      <c r="CX24" s="69" t="s">
        <v>256</v>
      </c>
      <c r="CY24" s="69" t="s">
        <v>257</v>
      </c>
      <c r="CZ24" s="68" t="s">
        <v>258</v>
      </c>
      <c r="DA24" s="70">
        <v>1</v>
      </c>
      <c r="DB24" s="68" t="s">
        <v>259</v>
      </c>
      <c r="DC24" s="69" t="s">
        <v>210</v>
      </c>
      <c r="DD24" s="71" t="s">
        <v>239</v>
      </c>
      <c r="DE24" s="71" t="s">
        <v>239</v>
      </c>
      <c r="DF24" s="72">
        <v>45657</v>
      </c>
      <c r="DG24" s="57" t="s">
        <v>205</v>
      </c>
      <c r="DH24" s="62" t="s">
        <v>240</v>
      </c>
      <c r="DI24" s="57" t="s">
        <v>241</v>
      </c>
      <c r="DJ24" s="62" t="s">
        <v>242</v>
      </c>
      <c r="DK24" s="48">
        <v>1</v>
      </c>
      <c r="DL24" s="60" t="s">
        <v>213</v>
      </c>
      <c r="DM24" s="60" t="s">
        <v>215</v>
      </c>
      <c r="DN24" s="61">
        <v>45671</v>
      </c>
      <c r="DO24" s="62" t="s">
        <v>216</v>
      </c>
      <c r="DP24" s="62" t="s">
        <v>217</v>
      </c>
      <c r="DQ24" s="62" t="s">
        <v>213</v>
      </c>
      <c r="DR24" s="73">
        <v>1</v>
      </c>
    </row>
    <row r="25" spans="1:122" ht="95.25" hidden="1" customHeight="1">
      <c r="A25" s="276"/>
      <c r="B25" s="276"/>
      <c r="C25" s="276"/>
      <c r="D25" s="276"/>
      <c r="E25" s="276"/>
      <c r="F25" s="276"/>
      <c r="G25" s="276"/>
      <c r="H25" s="273"/>
      <c r="I25" s="270"/>
      <c r="J25" s="267"/>
      <c r="K25" s="270"/>
      <c r="L25" s="267"/>
      <c r="M25" s="276"/>
      <c r="N25" s="44"/>
      <c r="O25" s="45"/>
      <c r="P25" s="46"/>
      <c r="Q25" s="47"/>
      <c r="R25" s="46"/>
      <c r="S25" s="47"/>
      <c r="T25" s="46"/>
      <c r="U25" s="47"/>
      <c r="V25" s="46"/>
      <c r="W25" s="47"/>
      <c r="X25" s="46"/>
      <c r="Y25" s="47"/>
      <c r="Z25" s="48"/>
      <c r="AA25" s="49"/>
      <c r="AB25" s="50"/>
      <c r="AC25" s="49"/>
      <c r="AD25" s="50"/>
      <c r="AE25" s="49"/>
      <c r="AF25" s="50"/>
      <c r="AG25" s="49"/>
      <c r="AH25" s="50"/>
      <c r="AI25" s="49"/>
      <c r="AJ25" s="50"/>
      <c r="AK25" s="49"/>
      <c r="AL25" s="50"/>
      <c r="AM25" s="49"/>
      <c r="AN25" s="51" t="e">
        <f>+IF(AM25=[2]CONTROLES!$C$63,[2]CONTROLES!$D$63,IF(AM25=[2]CONTROLES!$C$64,[2]CONTROLES!$D$64,[2]CONTROLES!$D$65))</f>
        <v>#REF!</v>
      </c>
      <c r="AO25" s="51" t="e">
        <f t="shared" si="2"/>
        <v>#REF!</v>
      </c>
      <c r="AP25" s="52" t="str">
        <f t="shared" si="3"/>
        <v/>
      </c>
      <c r="AQ25" s="53"/>
      <c r="AR25" s="276"/>
      <c r="AS25" s="276"/>
      <c r="AT25" s="276"/>
      <c r="AU25" s="276"/>
      <c r="AV25" s="276"/>
      <c r="AW25" s="53"/>
      <c r="AX25" s="53"/>
      <c r="AY25" s="53" t="s">
        <v>218</v>
      </c>
      <c r="AZ25" s="74"/>
      <c r="BA25" s="74"/>
      <c r="BB25" s="53"/>
      <c r="BC25" s="53"/>
      <c r="BD25" s="55" t="s">
        <v>219</v>
      </c>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60"/>
      <c r="DB25" s="65"/>
      <c r="DC25" s="65"/>
      <c r="DD25" s="65"/>
      <c r="DE25" s="65"/>
      <c r="DF25" s="57"/>
      <c r="DG25" s="57"/>
      <c r="DH25" s="57"/>
      <c r="DI25" s="60"/>
      <c r="DJ25" s="60"/>
      <c r="DK25" s="60"/>
      <c r="DL25" s="60"/>
      <c r="DM25" s="60"/>
      <c r="DN25" s="61"/>
      <c r="DO25" s="57"/>
      <c r="DP25" s="62"/>
      <c r="DQ25" s="62"/>
      <c r="DR25" s="62"/>
    </row>
    <row r="26" spans="1:122" ht="39.75" hidden="1" customHeight="1">
      <c r="A26" s="276"/>
      <c r="B26" s="276"/>
      <c r="C26" s="276"/>
      <c r="D26" s="276"/>
      <c r="E26" s="276"/>
      <c r="F26" s="276"/>
      <c r="G26" s="276"/>
      <c r="H26" s="273"/>
      <c r="I26" s="270"/>
      <c r="J26" s="267"/>
      <c r="K26" s="270"/>
      <c r="L26" s="267"/>
      <c r="M26" s="276"/>
      <c r="N26" s="44"/>
      <c r="O26" s="66"/>
      <c r="P26" s="46"/>
      <c r="Q26" s="47"/>
      <c r="R26" s="46"/>
      <c r="S26" s="47"/>
      <c r="T26" s="46"/>
      <c r="U26" s="47"/>
      <c r="V26" s="46"/>
      <c r="W26" s="47"/>
      <c r="X26" s="46"/>
      <c r="Y26" s="47"/>
      <c r="Z26" s="48"/>
      <c r="AA26" s="49"/>
      <c r="AB26" s="50"/>
      <c r="AC26" s="49"/>
      <c r="AD26" s="50"/>
      <c r="AE26" s="49"/>
      <c r="AF26" s="50"/>
      <c r="AG26" s="49"/>
      <c r="AH26" s="50"/>
      <c r="AI26" s="49"/>
      <c r="AJ26" s="50"/>
      <c r="AK26" s="49"/>
      <c r="AL26" s="50"/>
      <c r="AM26" s="49"/>
      <c r="AN26" s="51" t="e">
        <f>+IF(AM26=[2]CONTROLES!$C$63,[2]CONTROLES!$D$63,IF(AM26=[2]CONTROLES!$C$64,[2]CONTROLES!$D$64,[2]CONTROLES!$D$65))</f>
        <v>#REF!</v>
      </c>
      <c r="AO26" s="51" t="e">
        <f t="shared" si="2"/>
        <v>#REF!</v>
      </c>
      <c r="AP26" s="52" t="str">
        <f t="shared" si="3"/>
        <v/>
      </c>
      <c r="AQ26" s="53"/>
      <c r="AR26" s="276"/>
      <c r="AS26" s="276"/>
      <c r="AT26" s="276"/>
      <c r="AU26" s="276"/>
      <c r="AV26" s="276"/>
      <c r="AW26" s="55"/>
      <c r="AX26" s="55"/>
      <c r="AY26" s="53" t="s">
        <v>218</v>
      </c>
      <c r="AZ26" s="55"/>
      <c r="BA26" s="55"/>
      <c r="BB26" s="55"/>
      <c r="BC26" s="55"/>
      <c r="BD26" s="55" t="s">
        <v>219</v>
      </c>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60"/>
      <c r="DB26" s="65"/>
      <c r="DC26" s="65"/>
      <c r="DD26" s="65"/>
      <c r="DE26" s="65"/>
      <c r="DF26" s="57"/>
      <c r="DG26" s="57"/>
      <c r="DH26" s="57"/>
      <c r="DI26" s="60"/>
      <c r="DJ26" s="60"/>
      <c r="DK26" s="60"/>
      <c r="DL26" s="60"/>
      <c r="DM26" s="60"/>
      <c r="DN26" s="61"/>
      <c r="DO26" s="57"/>
      <c r="DP26" s="62"/>
      <c r="DQ26" s="62"/>
      <c r="DR26" s="62"/>
    </row>
    <row r="27" spans="1:122" ht="39.75" hidden="1" customHeight="1">
      <c r="A27" s="276"/>
      <c r="B27" s="276"/>
      <c r="C27" s="276"/>
      <c r="D27" s="276"/>
      <c r="E27" s="276"/>
      <c r="F27" s="276"/>
      <c r="G27" s="276"/>
      <c r="H27" s="273"/>
      <c r="I27" s="270"/>
      <c r="J27" s="267"/>
      <c r="K27" s="270"/>
      <c r="L27" s="267"/>
      <c r="M27" s="276"/>
      <c r="N27" s="44"/>
      <c r="O27" s="63"/>
      <c r="P27" s="46"/>
      <c r="Q27" s="47"/>
      <c r="R27" s="46"/>
      <c r="S27" s="47"/>
      <c r="T27" s="46"/>
      <c r="U27" s="47"/>
      <c r="V27" s="46"/>
      <c r="W27" s="47"/>
      <c r="X27" s="46"/>
      <c r="Y27" s="47"/>
      <c r="Z27" s="48"/>
      <c r="AA27" s="49"/>
      <c r="AB27" s="50"/>
      <c r="AC27" s="49"/>
      <c r="AD27" s="50"/>
      <c r="AE27" s="49"/>
      <c r="AF27" s="50"/>
      <c r="AG27" s="49"/>
      <c r="AH27" s="50"/>
      <c r="AI27" s="49"/>
      <c r="AJ27" s="50"/>
      <c r="AK27" s="49"/>
      <c r="AL27" s="50"/>
      <c r="AM27" s="49"/>
      <c r="AN27" s="51" t="e">
        <f>+IF(AM27=[2]CONTROLES!$C$63,[2]CONTROLES!$D$63,IF(AM27=[2]CONTROLES!$C$64,[2]CONTROLES!$D$64,[2]CONTROLES!$D$65))</f>
        <v>#REF!</v>
      </c>
      <c r="AO27" s="51" t="e">
        <f t="shared" si="2"/>
        <v>#REF!</v>
      </c>
      <c r="AP27" s="52" t="str">
        <f t="shared" si="3"/>
        <v/>
      </c>
      <c r="AQ27" s="53"/>
      <c r="AR27" s="276"/>
      <c r="AS27" s="276"/>
      <c r="AT27" s="276"/>
      <c r="AU27" s="276"/>
      <c r="AV27" s="276"/>
      <c r="AW27" s="55"/>
      <c r="AX27" s="55"/>
      <c r="AY27" s="53" t="s">
        <v>218</v>
      </c>
      <c r="AZ27" s="55"/>
      <c r="BA27" s="55"/>
      <c r="BB27" s="55"/>
      <c r="BC27" s="55"/>
      <c r="BD27" s="55" t="s">
        <v>219</v>
      </c>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60"/>
      <c r="DB27" s="65"/>
      <c r="DC27" s="65"/>
      <c r="DD27" s="65"/>
      <c r="DE27" s="65"/>
      <c r="DF27" s="57"/>
      <c r="DG27" s="57"/>
      <c r="DH27" s="57"/>
      <c r="DI27" s="60"/>
      <c r="DJ27" s="60"/>
      <c r="DK27" s="60"/>
      <c r="DL27" s="60"/>
      <c r="DM27" s="60"/>
      <c r="DN27" s="61"/>
      <c r="DO27" s="57"/>
      <c r="DP27" s="62"/>
      <c r="DQ27" s="62"/>
      <c r="DR27" s="62"/>
    </row>
    <row r="28" spans="1:122" ht="39.75" hidden="1" customHeight="1">
      <c r="A28" s="276"/>
      <c r="B28" s="276"/>
      <c r="C28" s="276"/>
      <c r="D28" s="276"/>
      <c r="E28" s="276"/>
      <c r="F28" s="276"/>
      <c r="G28" s="276"/>
      <c r="H28" s="273"/>
      <c r="I28" s="270"/>
      <c r="J28" s="267"/>
      <c r="K28" s="270"/>
      <c r="L28" s="267"/>
      <c r="M28" s="276"/>
      <c r="N28" s="44"/>
      <c r="O28" s="63"/>
      <c r="P28" s="46"/>
      <c r="Q28" s="47"/>
      <c r="R28" s="46"/>
      <c r="S28" s="47"/>
      <c r="T28" s="46"/>
      <c r="U28" s="47"/>
      <c r="V28" s="46"/>
      <c r="W28" s="47"/>
      <c r="X28" s="46"/>
      <c r="Y28" s="47"/>
      <c r="Z28" s="48"/>
      <c r="AA28" s="49"/>
      <c r="AB28" s="50"/>
      <c r="AC28" s="49"/>
      <c r="AD28" s="50"/>
      <c r="AE28" s="49"/>
      <c r="AF28" s="50"/>
      <c r="AG28" s="49"/>
      <c r="AH28" s="50"/>
      <c r="AI28" s="49"/>
      <c r="AJ28" s="50"/>
      <c r="AK28" s="49"/>
      <c r="AL28" s="50"/>
      <c r="AM28" s="49"/>
      <c r="AN28" s="51" t="e">
        <f>+IF(AM28=[2]CONTROLES!$C$63,[2]CONTROLES!$D$63,IF(AM28=[2]CONTROLES!$C$64,[2]CONTROLES!$D$64,[2]CONTROLES!$D$65))</f>
        <v>#REF!</v>
      </c>
      <c r="AO28" s="51" t="e">
        <f t="shared" si="2"/>
        <v>#REF!</v>
      </c>
      <c r="AP28" s="52" t="str">
        <f t="shared" si="3"/>
        <v/>
      </c>
      <c r="AQ28" s="53"/>
      <c r="AR28" s="276"/>
      <c r="AS28" s="276"/>
      <c r="AT28" s="276"/>
      <c r="AU28" s="276"/>
      <c r="AV28" s="276"/>
      <c r="AW28" s="55"/>
      <c r="AX28" s="55"/>
      <c r="AY28" s="53" t="s">
        <v>218</v>
      </c>
      <c r="AZ28" s="55"/>
      <c r="BA28" s="55"/>
      <c r="BB28" s="55"/>
      <c r="BC28" s="55"/>
      <c r="BD28" s="55" t="s">
        <v>219</v>
      </c>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60"/>
      <c r="DB28" s="65"/>
      <c r="DC28" s="65"/>
      <c r="DD28" s="65"/>
      <c r="DE28" s="65"/>
      <c r="DF28" s="57"/>
      <c r="DG28" s="57"/>
      <c r="DH28" s="57"/>
      <c r="DI28" s="60"/>
      <c r="DJ28" s="60"/>
      <c r="DK28" s="60"/>
      <c r="DL28" s="60"/>
      <c r="DM28" s="60"/>
      <c r="DN28" s="61"/>
      <c r="DO28" s="57"/>
      <c r="DP28" s="62"/>
      <c r="DQ28" s="62"/>
      <c r="DR28" s="62"/>
    </row>
    <row r="29" spans="1:122" ht="39.75" hidden="1" customHeight="1">
      <c r="A29" s="277"/>
      <c r="B29" s="277"/>
      <c r="C29" s="277"/>
      <c r="D29" s="277"/>
      <c r="E29" s="277"/>
      <c r="F29" s="277"/>
      <c r="G29" s="277"/>
      <c r="H29" s="274"/>
      <c r="I29" s="271"/>
      <c r="J29" s="268"/>
      <c r="K29" s="271"/>
      <c r="L29" s="268"/>
      <c r="M29" s="277"/>
      <c r="N29" s="44"/>
      <c r="O29" s="63"/>
      <c r="P29" s="46"/>
      <c r="Q29" s="47">
        <f>+IF(P29='Tabla Valoración controles'!$D$4,'Tabla Valoración controles'!$F$4,IF('Mapa Corrupcion'!P29='Tabla Valoración controles'!$D$5,'Tabla Valoración controles'!$F$5,IF(P29=FORMULAS!$A$10,0,'Tabla Valoración controles'!$F$6)))</f>
        <v>0.1</v>
      </c>
      <c r="R29" s="46"/>
      <c r="S29" s="47">
        <f>+IF(R29='Tabla Valoración controles'!$D$7,'Tabla Valoración controles'!$F$7,IF(P29=FORMULAS!$A$10,0,'Tabla Valoración controles'!$F$8))</f>
        <v>0.15</v>
      </c>
      <c r="T29" s="46"/>
      <c r="U29" s="47">
        <f>+IF(T29='Tabla Valoración controles'!$D$9,'Tabla Valoración controles'!$F$9,IF(P29=FORMULAS!$A$10,0,'Tabla Valoración controles'!$F$10))</f>
        <v>0</v>
      </c>
      <c r="V29" s="46"/>
      <c r="W29" s="47">
        <f>+IF(V29='Tabla Valoración controles'!$D$9,'Tabla Valoración controles'!$F$9,IF(R29=FORMULAS!$A$10,0,'Tabla Valoración controles'!$F$10))</f>
        <v>0</v>
      </c>
      <c r="X29" s="46"/>
      <c r="Y29" s="47">
        <f>+IF(X29='Tabla Valoración controles'!$D$13,'Tabla Valoración controles'!$F$13,'Tabla Valoración controles'!$F$14)</f>
        <v>0</v>
      </c>
      <c r="Z29" s="48">
        <f t="shared" ref="Z29:Z44" si="5">+Q29+S29+U29</f>
        <v>0.25</v>
      </c>
      <c r="AA29" s="49"/>
      <c r="AB29" s="50" t="e">
        <f>+IF(AA29=[2]CONTROLES!$C$50,[2]CONTROLES!$D$50,[2]CONTROLES!$D$51)</f>
        <v>#REF!</v>
      </c>
      <c r="AC29" s="49"/>
      <c r="AD29" s="50" t="e">
        <f>+IF(AC29=[2]CONTROLES!$C$52,[2]CONTROLES!$D$52,[2]CONTROLES!$D$53)</f>
        <v>#REF!</v>
      </c>
      <c r="AE29" s="49"/>
      <c r="AF29" s="50" t="e">
        <f>+IF(AE29=[2]CONTROLES!$C$54,[2]CONTROLES!$D$54,[2]CONTROLES!$D$55)</f>
        <v>#REF!</v>
      </c>
      <c r="AG29" s="49"/>
      <c r="AH29" s="50" t="e">
        <f>+IF(AG29=[2]CONTROLES!$C$56,[2]CONTROLES!$D$56,IF(AG29=[2]CONTROLES!$C$57,[2]CONTROLES!$D$57,[2]CONTROLES!$D$58))</f>
        <v>#REF!</v>
      </c>
      <c r="AI29" s="49"/>
      <c r="AJ29" s="50" t="e">
        <f>+IF(AI29=[2]CONTROLES!$C$59,[2]CONTROLES!$D$59,[2]CONTROLES!$D$60)</f>
        <v>#REF!</v>
      </c>
      <c r="AK29" s="49"/>
      <c r="AL29" s="50" t="e">
        <f>+IF(AK29=[2]CONTROLES!$C$61,[2]CONTROLES!$D$61,[2]CONTROLES!$D$62)</f>
        <v>#REF!</v>
      </c>
      <c r="AM29" s="49"/>
      <c r="AN29" s="51" t="e">
        <f>+IF(AM29=[2]CONTROLES!$C$63,[2]CONTROLES!$D$63,IF(AM29=[2]CONTROLES!$C$64,[2]CONTROLES!$D$64,[2]CONTROLES!$D$65))</f>
        <v>#REF!</v>
      </c>
      <c r="AO29" s="51" t="e">
        <f t="shared" si="2"/>
        <v>#REF!</v>
      </c>
      <c r="AP29" s="52" t="str">
        <f t="shared" si="3"/>
        <v/>
      </c>
      <c r="AQ29" s="53"/>
      <c r="AR29" s="277"/>
      <c r="AS29" s="277"/>
      <c r="AT29" s="277"/>
      <c r="AU29" s="277"/>
      <c r="AV29" s="277"/>
      <c r="AW29" s="55"/>
      <c r="AX29" s="55"/>
      <c r="AY29" s="53" t="s">
        <v>218</v>
      </c>
      <c r="AZ29" s="55"/>
      <c r="BA29" s="55"/>
      <c r="BB29" s="55"/>
      <c r="BC29" s="55"/>
      <c r="BD29" s="55" t="s">
        <v>219</v>
      </c>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60"/>
      <c r="DB29" s="65"/>
      <c r="DC29" s="65"/>
      <c r="DD29" s="65"/>
      <c r="DE29" s="65"/>
      <c r="DF29" s="57"/>
      <c r="DG29" s="57"/>
      <c r="DH29" s="57"/>
      <c r="DI29" s="60"/>
      <c r="DJ29" s="60"/>
      <c r="DK29" s="60"/>
      <c r="DL29" s="60"/>
      <c r="DM29" s="60"/>
      <c r="DN29" s="61"/>
      <c r="DO29" s="57"/>
      <c r="DP29" s="62"/>
      <c r="DQ29" s="62"/>
      <c r="DR29" s="62"/>
    </row>
    <row r="30" spans="1:122" ht="192.75" customHeight="1">
      <c r="A30" s="278">
        <v>4</v>
      </c>
      <c r="B30" s="279" t="s">
        <v>260</v>
      </c>
      <c r="C30" s="280" t="str">
        <f>VLOOKUP(B30,FORMULAS!A$30:B$46,2,0)</f>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
      <c r="D30" s="280" t="str">
        <f>VLOOKUP(B30,FORMULAS!A$30:C$46,3,0)</f>
        <v>Director de Mejoramiento de Barrios</v>
      </c>
      <c r="E30" s="280" t="s">
        <v>261</v>
      </c>
      <c r="F30" s="280" t="s">
        <v>262</v>
      </c>
      <c r="G30" s="280" t="s">
        <v>263</v>
      </c>
      <c r="H30" s="272" t="s">
        <v>183</v>
      </c>
      <c r="I30" s="269" t="str">
        <f>VLOOKUP(H30,FORMULAS!$A$77:$B$82,2,0)</f>
        <v>Improbable</v>
      </c>
      <c r="J30" s="266" t="str">
        <f>+I30</f>
        <v>Improbable</v>
      </c>
      <c r="K30" s="269" t="str">
        <f>VLOOKUP(A30,'Impacto Ri Inhe'!$B$5:$AF$41,31,1)</f>
        <v>Mayor</v>
      </c>
      <c r="L30" s="266" t="str">
        <f>CONCATENATE(K30,"-",J30)</f>
        <v>Mayor-Improbable</v>
      </c>
      <c r="M30" s="275" t="str">
        <f>VLOOKUP(L30,FORMULAS!$I$77:$J$97,2,0)</f>
        <v>Alto</v>
      </c>
      <c r="N30" s="44">
        <v>1</v>
      </c>
      <c r="O30" s="45" t="s">
        <v>264</v>
      </c>
      <c r="P30" s="46" t="s">
        <v>185</v>
      </c>
      <c r="Q30" s="47">
        <f>+IF(P30='Tabla Valoración controles'!$D$4,'Tabla Valoración controles'!$F$4,IF('Mapa Corrupcion'!P30='Tabla Valoración controles'!$D$5,'Tabla Valoración controles'!$F$5,IF(P30=FORMULAS!$A$10,0,'Tabla Valoración controles'!$F$6)))</f>
        <v>0.25</v>
      </c>
      <c r="R30" s="46" t="s">
        <v>186</v>
      </c>
      <c r="S30" s="47">
        <f>+IF(R30='Tabla Valoración controles'!$D$7,'Tabla Valoración controles'!$F$7,IF(P30=FORMULAS!$A$10,0,'Tabla Valoración controles'!$F$8))</f>
        <v>0.15</v>
      </c>
      <c r="T30" s="46" t="s">
        <v>187</v>
      </c>
      <c r="U30" s="47">
        <f>+IF(T30='Tabla Valoración controles'!$D$9,'Tabla Valoración controles'!$F$9,IF(P30=FORMULAS!$A$10,0,'Tabla Valoración controles'!$F$10))</f>
        <v>0</v>
      </c>
      <c r="V30" s="46" t="s">
        <v>188</v>
      </c>
      <c r="W30" s="47">
        <f>+IF(V30='Tabla Valoración controles'!$D$9,'Tabla Valoración controles'!$F$9,IF(R30=FORMULAS!$A$10,0,'Tabla Valoración controles'!$F$10))</f>
        <v>0</v>
      </c>
      <c r="X30" s="46" t="s">
        <v>189</v>
      </c>
      <c r="Y30" s="47">
        <f>+IF(X30='Tabla Valoración controles'!$D$13,'Tabla Valoración controles'!$F$13,'Tabla Valoración controles'!$F$14)</f>
        <v>0</v>
      </c>
      <c r="Z30" s="48">
        <f t="shared" si="5"/>
        <v>0.4</v>
      </c>
      <c r="AA30" s="49" t="s">
        <v>190</v>
      </c>
      <c r="AB30" s="50" t="e">
        <f>+IF(AA30=[2]CONTROLES!$C$50,[2]CONTROLES!$D$50,[2]CONTROLES!$D$51)</f>
        <v>#REF!</v>
      </c>
      <c r="AC30" s="49" t="s">
        <v>191</v>
      </c>
      <c r="AD30" s="50" t="e">
        <f>+IF(AC30=[2]CONTROLES!$C$52,[2]CONTROLES!$D$52,[2]CONTROLES!$D$53)</f>
        <v>#REF!</v>
      </c>
      <c r="AE30" s="49" t="s">
        <v>192</v>
      </c>
      <c r="AF30" s="50" t="e">
        <f>+IF(AE30=[2]CONTROLES!$C$54,[2]CONTROLES!$D$54,[2]CONTROLES!$D$55)</f>
        <v>#REF!</v>
      </c>
      <c r="AG30" s="49" t="s">
        <v>227</v>
      </c>
      <c r="AH30" s="50" t="e">
        <f>+IF(AG30=[2]CONTROLES!$C$56,[2]CONTROLES!$D$56,IF(AG30=[2]CONTROLES!$C$57,[2]CONTROLES!$D$57,[2]CONTROLES!$D$58))</f>
        <v>#REF!</v>
      </c>
      <c r="AI30" s="49" t="s">
        <v>194</v>
      </c>
      <c r="AJ30" s="50" t="e">
        <f>+IF(AI30=[2]CONTROLES!$C$59,[2]CONTROLES!$D$59,[2]CONTROLES!$D$60)</f>
        <v>#REF!</v>
      </c>
      <c r="AK30" s="49" t="s">
        <v>195</v>
      </c>
      <c r="AL30" s="50" t="e">
        <f>+IF(AK30=[2]CONTROLES!$C$61,[2]CONTROLES!$D$61,[2]CONTROLES!$D$62)</f>
        <v>#REF!</v>
      </c>
      <c r="AM30" s="49" t="s">
        <v>196</v>
      </c>
      <c r="AN30" s="51" t="e">
        <f>+IF(AM30=[2]CONTROLES!$C$63,[2]CONTROLES!$D$63,IF(AM30=[2]CONTROLES!$C$64,[2]CONTROLES!$D$64,[2]CONTROLES!$D$65))</f>
        <v>#REF!</v>
      </c>
      <c r="AO30" s="51" t="e">
        <f t="shared" si="2"/>
        <v>#REF!</v>
      </c>
      <c r="AP30" s="52" t="str">
        <f t="shared" si="3"/>
        <v/>
      </c>
      <c r="AQ30" s="53" t="s">
        <v>197</v>
      </c>
      <c r="AR30" s="77" t="str">
        <f>VLOOKUP(AQ30,FORMULAS!$A$77:$B$82,2,0)</f>
        <v>Rara vez</v>
      </c>
      <c r="AS30" s="78" t="str">
        <f>+K30</f>
        <v>Mayor</v>
      </c>
      <c r="AT30" s="79" t="str">
        <f>CONCATENATE(AS30,"-",AR30)</f>
        <v>Mayor-Rara vez</v>
      </c>
      <c r="AU30" s="275" t="str">
        <f>VLOOKUP(AT30,FORMULAS!$I$77:$J$97,2,0)</f>
        <v>Alto</v>
      </c>
      <c r="AV30" s="55" t="s">
        <v>198</v>
      </c>
      <c r="AW30" s="53" t="s">
        <v>265</v>
      </c>
      <c r="AX30" s="53" t="s">
        <v>266</v>
      </c>
      <c r="AY30" s="53" t="s">
        <v>252</v>
      </c>
      <c r="AZ30" s="54">
        <v>45323</v>
      </c>
      <c r="BA30" s="54">
        <v>45656</v>
      </c>
      <c r="BB30" s="53" t="s">
        <v>267</v>
      </c>
      <c r="BC30" s="53" t="s">
        <v>268</v>
      </c>
      <c r="BD30" s="67" t="s">
        <v>233</v>
      </c>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80" t="s">
        <v>205</v>
      </c>
      <c r="CX30" s="81" t="s">
        <v>269</v>
      </c>
      <c r="CY30" s="82" t="s">
        <v>239</v>
      </c>
      <c r="CZ30" s="83" t="s">
        <v>239</v>
      </c>
      <c r="DA30" s="82" t="s">
        <v>239</v>
      </c>
      <c r="DB30" s="84" t="s">
        <v>239</v>
      </c>
      <c r="DC30" s="85" t="s">
        <v>210</v>
      </c>
      <c r="DD30" s="85" t="s">
        <v>239</v>
      </c>
      <c r="DE30" s="85" t="s">
        <v>239</v>
      </c>
      <c r="DF30" s="59">
        <v>45667</v>
      </c>
      <c r="DG30" s="57" t="s">
        <v>215</v>
      </c>
      <c r="DH30" s="57" t="s">
        <v>270</v>
      </c>
      <c r="DI30" s="57" t="s">
        <v>241</v>
      </c>
      <c r="DJ30" s="57" t="s">
        <v>271</v>
      </c>
      <c r="DK30" s="57" t="s">
        <v>272</v>
      </c>
      <c r="DL30" s="57" t="s">
        <v>241</v>
      </c>
      <c r="DM30" s="60" t="s">
        <v>215</v>
      </c>
      <c r="DN30" s="61">
        <v>45671</v>
      </c>
      <c r="DO30" s="62" t="s">
        <v>243</v>
      </c>
      <c r="DP30" s="62" t="s">
        <v>244</v>
      </c>
      <c r="DQ30" s="62" t="s">
        <v>213</v>
      </c>
      <c r="DR30" s="73">
        <v>1</v>
      </c>
    </row>
    <row r="31" spans="1:122" ht="87.75" hidden="1" customHeight="1">
      <c r="A31" s="276"/>
      <c r="B31" s="276"/>
      <c r="C31" s="276"/>
      <c r="D31" s="276"/>
      <c r="E31" s="276"/>
      <c r="F31" s="276"/>
      <c r="G31" s="276"/>
      <c r="H31" s="273"/>
      <c r="I31" s="270"/>
      <c r="J31" s="267"/>
      <c r="K31" s="270"/>
      <c r="L31" s="267"/>
      <c r="M31" s="276"/>
      <c r="N31" s="44"/>
      <c r="O31" s="45"/>
      <c r="P31" s="46"/>
      <c r="Q31" s="47">
        <f>+IF(P31='Tabla Valoración controles'!$D$4,'Tabla Valoración controles'!$F$4,IF('Mapa Corrupcion'!P31='Tabla Valoración controles'!$D$5,'Tabla Valoración controles'!$F$5,IF(P31=FORMULAS!$A$10,0,'Tabla Valoración controles'!$F$6)))</f>
        <v>0.1</v>
      </c>
      <c r="R31" s="46"/>
      <c r="S31" s="47"/>
      <c r="T31" s="46"/>
      <c r="U31" s="47"/>
      <c r="V31" s="46"/>
      <c r="W31" s="47"/>
      <c r="X31" s="46"/>
      <c r="Y31" s="47">
        <f>+IF(X31='Tabla Valoración controles'!$D$13,'Tabla Valoración controles'!$F$13,'Tabla Valoración controles'!$F$14)</f>
        <v>0</v>
      </c>
      <c r="Z31" s="48">
        <f t="shared" si="5"/>
        <v>0.1</v>
      </c>
      <c r="AA31" s="49"/>
      <c r="AB31" s="50" t="e">
        <f>+IF(AA31=[2]CONTROLES!$C$50,[2]CONTROLES!$D$50,[2]CONTROLES!$D$51)</f>
        <v>#REF!</v>
      </c>
      <c r="AC31" s="49"/>
      <c r="AD31" s="50" t="e">
        <f>+IF(AC31=[2]CONTROLES!$C$52,[2]CONTROLES!$D$52,[2]CONTROLES!$D$53)</f>
        <v>#REF!</v>
      </c>
      <c r="AE31" s="49"/>
      <c r="AF31" s="50" t="e">
        <f>+IF(AE31=[2]CONTROLES!$C$54,[2]CONTROLES!$D$54,[2]CONTROLES!$D$55)</f>
        <v>#REF!</v>
      </c>
      <c r="AG31" s="49"/>
      <c r="AH31" s="50" t="e">
        <f>+IF(AG31=[2]CONTROLES!$C$56,[2]CONTROLES!$D$56,IF(AG31=[2]CONTROLES!$C$57,[2]CONTROLES!$D$57,[2]CONTROLES!$D$58))</f>
        <v>#REF!</v>
      </c>
      <c r="AI31" s="49"/>
      <c r="AJ31" s="50" t="e">
        <f>+IF(AI31=[2]CONTROLES!$C$59,[2]CONTROLES!$D$59,[2]CONTROLES!$D$60)</f>
        <v>#REF!</v>
      </c>
      <c r="AK31" s="49"/>
      <c r="AL31" s="50" t="e">
        <f>+IF(AK31=[2]CONTROLES!$C$61,[2]CONTROLES!$D$61,[2]CONTROLES!$D$62)</f>
        <v>#REF!</v>
      </c>
      <c r="AM31" s="49"/>
      <c r="AN31" s="51" t="e">
        <f>+IF(AM31=[2]CONTROLES!$C$63,[2]CONTROLES!$D$63,IF(AM31=[2]CONTROLES!$C$64,[2]CONTROLES!$D$64,[2]CONTROLES!$D$65))</f>
        <v>#REF!</v>
      </c>
      <c r="AO31" s="51" t="e">
        <f t="shared" si="2"/>
        <v>#REF!</v>
      </c>
      <c r="AP31" s="52" t="str">
        <f t="shared" si="3"/>
        <v/>
      </c>
      <c r="AQ31" s="53"/>
      <c r="AR31" s="77"/>
      <c r="AS31" s="78"/>
      <c r="AT31" s="79"/>
      <c r="AU31" s="276"/>
      <c r="AV31" s="64"/>
      <c r="AW31" s="64"/>
      <c r="AX31" s="64"/>
      <c r="AY31" s="53" t="s">
        <v>218</v>
      </c>
      <c r="AZ31" s="64"/>
      <c r="BA31" s="64"/>
      <c r="BB31" s="64"/>
      <c r="BC31" s="64"/>
      <c r="BD31" s="55" t="s">
        <v>219</v>
      </c>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60"/>
      <c r="DB31" s="56"/>
      <c r="DC31" s="56"/>
      <c r="DD31" s="56"/>
      <c r="DE31" s="56"/>
      <c r="DF31" s="60"/>
      <c r="DG31" s="60"/>
      <c r="DH31" s="60"/>
      <c r="DI31" s="60"/>
      <c r="DJ31" s="60"/>
      <c r="DK31" s="60"/>
      <c r="DL31" s="60"/>
      <c r="DM31" s="60"/>
      <c r="DN31" s="61"/>
      <c r="DO31" s="57"/>
      <c r="DP31" s="62"/>
      <c r="DQ31" s="62"/>
      <c r="DR31" s="62"/>
    </row>
    <row r="32" spans="1:122" ht="39.75" hidden="1" customHeight="1">
      <c r="A32" s="276"/>
      <c r="B32" s="276"/>
      <c r="C32" s="276"/>
      <c r="D32" s="276"/>
      <c r="E32" s="276"/>
      <c r="F32" s="276"/>
      <c r="G32" s="276"/>
      <c r="H32" s="273"/>
      <c r="I32" s="270"/>
      <c r="J32" s="267"/>
      <c r="K32" s="270"/>
      <c r="L32" s="267"/>
      <c r="M32" s="276"/>
      <c r="N32" s="44"/>
      <c r="O32" s="45"/>
      <c r="P32" s="46"/>
      <c r="Q32" s="47">
        <f>+IF(P32='Tabla Valoración controles'!$D$4,'Tabla Valoración controles'!$F$4,IF('Mapa Corrupcion'!P32='Tabla Valoración controles'!$D$5,'Tabla Valoración controles'!$F$5,IF(P32=FORMULAS!$A$10,0,'Tabla Valoración controles'!$F$6)))</f>
        <v>0.1</v>
      </c>
      <c r="R32" s="46"/>
      <c r="S32" s="47">
        <f>+IF(R32='Tabla Valoración controles'!$D$7,'Tabla Valoración controles'!$F$7,IF(P32=FORMULAS!$A$10,0,'Tabla Valoración controles'!$F$8))</f>
        <v>0.15</v>
      </c>
      <c r="T32" s="46"/>
      <c r="U32" s="47">
        <f>+IF(T32='Tabla Valoración controles'!$D$9,'Tabla Valoración controles'!$F$9,IF(P32=FORMULAS!$A$10,0,'Tabla Valoración controles'!$F$10))</f>
        <v>0</v>
      </c>
      <c r="V32" s="46"/>
      <c r="W32" s="47">
        <f>+IF(V32='Tabla Valoración controles'!$D$9,'Tabla Valoración controles'!$F$9,IF(R32=FORMULAS!$A$10,0,'Tabla Valoración controles'!$F$10))</f>
        <v>0</v>
      </c>
      <c r="X32" s="46"/>
      <c r="Y32" s="47">
        <f>+IF(X32='Tabla Valoración controles'!$D$13,'Tabla Valoración controles'!$F$13,'Tabla Valoración controles'!$F$14)</f>
        <v>0</v>
      </c>
      <c r="Z32" s="48">
        <f t="shared" si="5"/>
        <v>0.25</v>
      </c>
      <c r="AA32" s="49"/>
      <c r="AB32" s="50" t="e">
        <f>+IF(AA32=[2]CONTROLES!$C$50,[2]CONTROLES!$D$50,[2]CONTROLES!$D$51)</f>
        <v>#REF!</v>
      </c>
      <c r="AC32" s="49"/>
      <c r="AD32" s="50" t="e">
        <f>+IF(AC32=[2]CONTROLES!$C$52,[2]CONTROLES!$D$52,[2]CONTROLES!$D$53)</f>
        <v>#REF!</v>
      </c>
      <c r="AE32" s="49"/>
      <c r="AF32" s="50" t="e">
        <f>+IF(AE32=[2]CONTROLES!$C$54,[2]CONTROLES!$D$54,[2]CONTROLES!$D$55)</f>
        <v>#REF!</v>
      </c>
      <c r="AG32" s="49"/>
      <c r="AH32" s="50" t="e">
        <f>+IF(AG32=[2]CONTROLES!$C$56,[2]CONTROLES!$D$56,IF(AG32=[2]CONTROLES!$C$57,[2]CONTROLES!$D$57,[2]CONTROLES!$D$58))</f>
        <v>#REF!</v>
      </c>
      <c r="AI32" s="49"/>
      <c r="AJ32" s="50" t="e">
        <f>+IF(AI32=[2]CONTROLES!$C$59,[2]CONTROLES!$D$59,[2]CONTROLES!$D$60)</f>
        <v>#REF!</v>
      </c>
      <c r="AK32" s="49"/>
      <c r="AL32" s="50" t="e">
        <f>+IF(AK32=[2]CONTROLES!$C$61,[2]CONTROLES!$D$61,[2]CONTROLES!$D$62)</f>
        <v>#REF!</v>
      </c>
      <c r="AM32" s="49"/>
      <c r="AN32" s="51" t="e">
        <f>+IF(AM32=[2]CONTROLES!$C$63,[2]CONTROLES!$D$63,IF(AM32=[2]CONTROLES!$C$64,[2]CONTROLES!$D$64,[2]CONTROLES!$D$65))</f>
        <v>#REF!</v>
      </c>
      <c r="AO32" s="51" t="e">
        <f t="shared" si="2"/>
        <v>#REF!</v>
      </c>
      <c r="AP32" s="52" t="str">
        <f t="shared" si="3"/>
        <v/>
      </c>
      <c r="AQ32" s="53"/>
      <c r="AR32" s="77"/>
      <c r="AS32" s="78"/>
      <c r="AT32" s="79"/>
      <c r="AU32" s="276"/>
      <c r="AV32" s="64"/>
      <c r="AW32" s="64"/>
      <c r="AX32" s="64"/>
      <c r="AY32" s="53" t="s">
        <v>218</v>
      </c>
      <c r="AZ32" s="64"/>
      <c r="BA32" s="64"/>
      <c r="BB32" s="64"/>
      <c r="BC32" s="64"/>
      <c r="BD32" s="55" t="s">
        <v>219</v>
      </c>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60"/>
      <c r="DB32" s="56"/>
      <c r="DC32" s="56"/>
      <c r="DD32" s="56"/>
      <c r="DE32" s="56"/>
      <c r="DF32" s="60"/>
      <c r="DG32" s="60"/>
      <c r="DH32" s="60"/>
      <c r="DI32" s="60"/>
      <c r="DJ32" s="60"/>
      <c r="DK32" s="60"/>
      <c r="DL32" s="60"/>
      <c r="DM32" s="60"/>
      <c r="DN32" s="61"/>
      <c r="DO32" s="57"/>
      <c r="DP32" s="62"/>
      <c r="DQ32" s="62"/>
      <c r="DR32" s="62"/>
    </row>
    <row r="33" spans="1:122" ht="39.75" hidden="1" customHeight="1">
      <c r="A33" s="276"/>
      <c r="B33" s="276"/>
      <c r="C33" s="276"/>
      <c r="D33" s="276"/>
      <c r="E33" s="276"/>
      <c r="F33" s="276"/>
      <c r="G33" s="276"/>
      <c r="H33" s="273"/>
      <c r="I33" s="270"/>
      <c r="J33" s="267"/>
      <c r="K33" s="270"/>
      <c r="L33" s="267"/>
      <c r="M33" s="276"/>
      <c r="N33" s="44"/>
      <c r="O33" s="63"/>
      <c r="P33" s="46"/>
      <c r="Q33" s="47">
        <f>+IF(P33='Tabla Valoración controles'!$D$4,'Tabla Valoración controles'!$F$4,IF('Mapa Corrupcion'!P33='Tabla Valoración controles'!$D$5,'Tabla Valoración controles'!$F$5,IF(P33=FORMULAS!$A$10,0,'Tabla Valoración controles'!$F$6)))</f>
        <v>0.1</v>
      </c>
      <c r="R33" s="46"/>
      <c r="S33" s="47">
        <f>+IF(R33='Tabla Valoración controles'!$D$7,'Tabla Valoración controles'!$F$7,IF(P33=FORMULAS!$A$10,0,'Tabla Valoración controles'!$F$8))</f>
        <v>0.15</v>
      </c>
      <c r="T33" s="46"/>
      <c r="U33" s="47">
        <f>+IF(T33='Tabla Valoración controles'!$D$9,'Tabla Valoración controles'!$F$9,IF(P33=FORMULAS!$A$10,0,'Tabla Valoración controles'!$F$10))</f>
        <v>0</v>
      </c>
      <c r="V33" s="46"/>
      <c r="W33" s="47">
        <f>+IF(V33='Tabla Valoración controles'!$D$9,'Tabla Valoración controles'!$F$9,IF(R33=FORMULAS!$A$10,0,'Tabla Valoración controles'!$F$10))</f>
        <v>0</v>
      </c>
      <c r="X33" s="46"/>
      <c r="Y33" s="47">
        <f>+IF(X33='Tabla Valoración controles'!$D$13,'Tabla Valoración controles'!$F$13,'Tabla Valoración controles'!$F$14)</f>
        <v>0</v>
      </c>
      <c r="Z33" s="48">
        <f t="shared" si="5"/>
        <v>0.25</v>
      </c>
      <c r="AA33" s="49"/>
      <c r="AB33" s="50" t="e">
        <f>+IF(AA33=[2]CONTROLES!$C$50,[2]CONTROLES!$D$50,[2]CONTROLES!$D$51)</f>
        <v>#REF!</v>
      </c>
      <c r="AC33" s="49"/>
      <c r="AD33" s="50" t="e">
        <f>+IF(AC33=[2]CONTROLES!$C$52,[2]CONTROLES!$D$52,[2]CONTROLES!$D$53)</f>
        <v>#REF!</v>
      </c>
      <c r="AE33" s="49"/>
      <c r="AF33" s="50" t="e">
        <f>+IF(AE33=[2]CONTROLES!$C$54,[2]CONTROLES!$D$54,[2]CONTROLES!$D$55)</f>
        <v>#REF!</v>
      </c>
      <c r="AG33" s="49"/>
      <c r="AH33" s="50" t="e">
        <f>+IF(AG33=[2]CONTROLES!$C$56,[2]CONTROLES!$D$56,IF(AG33=[2]CONTROLES!$C$57,[2]CONTROLES!$D$57,[2]CONTROLES!$D$58))</f>
        <v>#REF!</v>
      </c>
      <c r="AI33" s="49"/>
      <c r="AJ33" s="50" t="e">
        <f>+IF(AI33=[2]CONTROLES!$C$59,[2]CONTROLES!$D$59,[2]CONTROLES!$D$60)</f>
        <v>#REF!</v>
      </c>
      <c r="AK33" s="49"/>
      <c r="AL33" s="50" t="e">
        <f>+IF(AK33=[2]CONTROLES!$C$61,[2]CONTROLES!$D$61,[2]CONTROLES!$D$62)</f>
        <v>#REF!</v>
      </c>
      <c r="AM33" s="49"/>
      <c r="AN33" s="51" t="e">
        <f>+IF(AM33=[2]CONTROLES!$C$63,[2]CONTROLES!$D$63,IF(AM33=[2]CONTROLES!$C$64,[2]CONTROLES!$D$64,[2]CONTROLES!$D$65))</f>
        <v>#REF!</v>
      </c>
      <c r="AO33" s="51" t="e">
        <f t="shared" si="2"/>
        <v>#REF!</v>
      </c>
      <c r="AP33" s="52" t="str">
        <f t="shared" si="3"/>
        <v/>
      </c>
      <c r="AQ33" s="53"/>
      <c r="AR33" s="77"/>
      <c r="AS33" s="78"/>
      <c r="AT33" s="79"/>
      <c r="AU33" s="276"/>
      <c r="AV33" s="64"/>
      <c r="AW33" s="64"/>
      <c r="AX33" s="64"/>
      <c r="AY33" s="53" t="s">
        <v>218</v>
      </c>
      <c r="AZ33" s="64"/>
      <c r="BA33" s="64"/>
      <c r="BB33" s="64"/>
      <c r="BC33" s="64"/>
      <c r="BD33" s="55" t="s">
        <v>219</v>
      </c>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60"/>
      <c r="DB33" s="56"/>
      <c r="DC33" s="56"/>
      <c r="DD33" s="56"/>
      <c r="DE33" s="56"/>
      <c r="DF33" s="60"/>
      <c r="DG33" s="60"/>
      <c r="DH33" s="60"/>
      <c r="DI33" s="60"/>
      <c r="DJ33" s="60"/>
      <c r="DK33" s="60"/>
      <c r="DL33" s="60"/>
      <c r="DM33" s="60"/>
      <c r="DN33" s="61"/>
      <c r="DO33" s="57"/>
      <c r="DP33" s="62"/>
      <c r="DQ33" s="62"/>
      <c r="DR33" s="62"/>
    </row>
    <row r="34" spans="1:122" ht="39.75" hidden="1" customHeight="1">
      <c r="A34" s="276"/>
      <c r="B34" s="276"/>
      <c r="C34" s="276"/>
      <c r="D34" s="276"/>
      <c r="E34" s="276"/>
      <c r="F34" s="276"/>
      <c r="G34" s="276"/>
      <c r="H34" s="273"/>
      <c r="I34" s="270"/>
      <c r="J34" s="267"/>
      <c r="K34" s="270"/>
      <c r="L34" s="267"/>
      <c r="M34" s="276"/>
      <c r="N34" s="44"/>
      <c r="O34" s="63"/>
      <c r="P34" s="46"/>
      <c r="Q34" s="47">
        <f>+IF(P34='Tabla Valoración controles'!$D$4,'Tabla Valoración controles'!$F$4,IF('Mapa Corrupcion'!P34='Tabla Valoración controles'!$D$5,'Tabla Valoración controles'!$F$5,IF(P34=FORMULAS!$A$10,0,'Tabla Valoración controles'!$F$6)))</f>
        <v>0.1</v>
      </c>
      <c r="R34" s="46"/>
      <c r="S34" s="47">
        <f>+IF(R34='Tabla Valoración controles'!$D$7,'Tabla Valoración controles'!$F$7,IF(P34=FORMULAS!$A$10,0,'Tabla Valoración controles'!$F$8))</f>
        <v>0.15</v>
      </c>
      <c r="T34" s="46"/>
      <c r="U34" s="47">
        <f>+IF(T34='Tabla Valoración controles'!$D$9,'Tabla Valoración controles'!$F$9,IF(P34=FORMULAS!$A$10,0,'Tabla Valoración controles'!$F$10))</f>
        <v>0</v>
      </c>
      <c r="V34" s="46"/>
      <c r="W34" s="47">
        <f>+IF(V34='Tabla Valoración controles'!$D$9,'Tabla Valoración controles'!$F$9,IF(R34=FORMULAS!$A$10,0,'Tabla Valoración controles'!$F$10))</f>
        <v>0</v>
      </c>
      <c r="X34" s="46"/>
      <c r="Y34" s="47">
        <f>+IF(X34='Tabla Valoración controles'!$D$13,'Tabla Valoración controles'!$F$13,'Tabla Valoración controles'!$F$14)</f>
        <v>0</v>
      </c>
      <c r="Z34" s="48">
        <f t="shared" si="5"/>
        <v>0.25</v>
      </c>
      <c r="AA34" s="49"/>
      <c r="AB34" s="50" t="e">
        <f>+IF(AA34=[2]CONTROLES!$C$50,[2]CONTROLES!$D$50,[2]CONTROLES!$D$51)</f>
        <v>#REF!</v>
      </c>
      <c r="AC34" s="49"/>
      <c r="AD34" s="50" t="e">
        <f>+IF(AC34=[2]CONTROLES!$C$52,[2]CONTROLES!$D$52,[2]CONTROLES!$D$53)</f>
        <v>#REF!</v>
      </c>
      <c r="AE34" s="49"/>
      <c r="AF34" s="50" t="e">
        <f>+IF(AE34=[2]CONTROLES!$C$54,[2]CONTROLES!$D$54,[2]CONTROLES!$D$55)</f>
        <v>#REF!</v>
      </c>
      <c r="AG34" s="49"/>
      <c r="AH34" s="50" t="e">
        <f>+IF(AG34=[2]CONTROLES!$C$56,[2]CONTROLES!$D$56,IF(AG34=[2]CONTROLES!$C$57,[2]CONTROLES!$D$57,[2]CONTROLES!$D$58))</f>
        <v>#REF!</v>
      </c>
      <c r="AI34" s="49"/>
      <c r="AJ34" s="50" t="e">
        <f>+IF(AI34=[2]CONTROLES!$C$59,[2]CONTROLES!$D$59,[2]CONTROLES!$D$60)</f>
        <v>#REF!</v>
      </c>
      <c r="AK34" s="49"/>
      <c r="AL34" s="50" t="e">
        <f>+IF(AK34=[2]CONTROLES!$C$61,[2]CONTROLES!$D$61,[2]CONTROLES!$D$62)</f>
        <v>#REF!</v>
      </c>
      <c r="AM34" s="49"/>
      <c r="AN34" s="51" t="e">
        <f>+IF(AM34=[2]CONTROLES!$C$63,[2]CONTROLES!$D$63,IF(AM34=[2]CONTROLES!$C$64,[2]CONTROLES!$D$64,[2]CONTROLES!$D$65))</f>
        <v>#REF!</v>
      </c>
      <c r="AO34" s="51" t="e">
        <f t="shared" si="2"/>
        <v>#REF!</v>
      </c>
      <c r="AP34" s="52" t="str">
        <f t="shared" si="3"/>
        <v/>
      </c>
      <c r="AQ34" s="53"/>
      <c r="AR34" s="77"/>
      <c r="AS34" s="78"/>
      <c r="AT34" s="79"/>
      <c r="AU34" s="276"/>
      <c r="AV34" s="64"/>
      <c r="AW34" s="64"/>
      <c r="AX34" s="64"/>
      <c r="AY34" s="53" t="s">
        <v>218</v>
      </c>
      <c r="AZ34" s="64"/>
      <c r="BA34" s="64"/>
      <c r="BB34" s="64"/>
      <c r="BC34" s="64"/>
      <c r="BD34" s="55" t="s">
        <v>219</v>
      </c>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60"/>
      <c r="DB34" s="56"/>
      <c r="DC34" s="56"/>
      <c r="DD34" s="56"/>
      <c r="DE34" s="56"/>
      <c r="DF34" s="60"/>
      <c r="DG34" s="60"/>
      <c r="DH34" s="60"/>
      <c r="DI34" s="60"/>
      <c r="DJ34" s="60"/>
      <c r="DK34" s="60"/>
      <c r="DL34" s="60"/>
      <c r="DM34" s="60"/>
      <c r="DN34" s="61"/>
      <c r="DO34" s="57"/>
      <c r="DP34" s="62"/>
      <c r="DQ34" s="62"/>
      <c r="DR34" s="62"/>
    </row>
    <row r="35" spans="1:122" ht="39.75" hidden="1" customHeight="1">
      <c r="A35" s="277"/>
      <c r="B35" s="277"/>
      <c r="C35" s="277"/>
      <c r="D35" s="277"/>
      <c r="E35" s="277"/>
      <c r="F35" s="277"/>
      <c r="G35" s="277"/>
      <c r="H35" s="274"/>
      <c r="I35" s="271"/>
      <c r="J35" s="268"/>
      <c r="K35" s="271"/>
      <c r="L35" s="268"/>
      <c r="M35" s="277"/>
      <c r="N35" s="44"/>
      <c r="O35" s="63"/>
      <c r="P35" s="46"/>
      <c r="Q35" s="47">
        <f>+IF(P35='Tabla Valoración controles'!$D$4,'Tabla Valoración controles'!$F$4,IF('Mapa Corrupcion'!P35='Tabla Valoración controles'!$D$5,'Tabla Valoración controles'!$F$5,IF(P35=FORMULAS!$A$10,0,'Tabla Valoración controles'!$F$6)))</f>
        <v>0.1</v>
      </c>
      <c r="R35" s="46"/>
      <c r="S35" s="47">
        <f>+IF(R35='Tabla Valoración controles'!$D$7,'Tabla Valoración controles'!$F$7,IF(P35=FORMULAS!$A$10,0,'Tabla Valoración controles'!$F$8))</f>
        <v>0.15</v>
      </c>
      <c r="T35" s="46"/>
      <c r="U35" s="47">
        <f>+IF(T35='Tabla Valoración controles'!$D$9,'Tabla Valoración controles'!$F$9,IF(P35=FORMULAS!$A$10,0,'Tabla Valoración controles'!$F$10))</f>
        <v>0</v>
      </c>
      <c r="V35" s="46"/>
      <c r="W35" s="47">
        <f>+IF(V35='Tabla Valoración controles'!$D$9,'Tabla Valoración controles'!$F$9,IF(R35=FORMULAS!$A$10,0,'Tabla Valoración controles'!$F$10))</f>
        <v>0</v>
      </c>
      <c r="X35" s="46"/>
      <c r="Y35" s="47">
        <f>+IF(X35='Tabla Valoración controles'!$D$13,'Tabla Valoración controles'!$F$13,'Tabla Valoración controles'!$F$14)</f>
        <v>0</v>
      </c>
      <c r="Z35" s="48">
        <f t="shared" si="5"/>
        <v>0.25</v>
      </c>
      <c r="AA35" s="49"/>
      <c r="AB35" s="50" t="e">
        <f>+IF(AA35=[2]CONTROLES!$C$50,[2]CONTROLES!$D$50,[2]CONTROLES!$D$51)</f>
        <v>#REF!</v>
      </c>
      <c r="AC35" s="49"/>
      <c r="AD35" s="50" t="e">
        <f>+IF(AC35=[2]CONTROLES!$C$52,[2]CONTROLES!$D$52,[2]CONTROLES!$D$53)</f>
        <v>#REF!</v>
      </c>
      <c r="AE35" s="49"/>
      <c r="AF35" s="50" t="e">
        <f>+IF(AE35=[2]CONTROLES!$C$54,[2]CONTROLES!$D$54,[2]CONTROLES!$D$55)</f>
        <v>#REF!</v>
      </c>
      <c r="AG35" s="49"/>
      <c r="AH35" s="50" t="e">
        <f>+IF(AG35=[2]CONTROLES!$C$56,[2]CONTROLES!$D$56,IF(AG35=[2]CONTROLES!$C$57,[2]CONTROLES!$D$57,[2]CONTROLES!$D$58))</f>
        <v>#REF!</v>
      </c>
      <c r="AI35" s="49"/>
      <c r="AJ35" s="50" t="e">
        <f>+IF(AI35=[2]CONTROLES!$C$59,[2]CONTROLES!$D$59,[2]CONTROLES!$D$60)</f>
        <v>#REF!</v>
      </c>
      <c r="AK35" s="49"/>
      <c r="AL35" s="50" t="e">
        <f>+IF(AK35=[2]CONTROLES!$C$61,[2]CONTROLES!$D$61,[2]CONTROLES!$D$62)</f>
        <v>#REF!</v>
      </c>
      <c r="AM35" s="49"/>
      <c r="AN35" s="51" t="e">
        <f>+IF(AM35=[2]CONTROLES!$C$63,[2]CONTROLES!$D$63,IF(AM35=[2]CONTROLES!$C$64,[2]CONTROLES!$D$64,[2]CONTROLES!$D$65))</f>
        <v>#REF!</v>
      </c>
      <c r="AO35" s="51" t="e">
        <f t="shared" si="2"/>
        <v>#REF!</v>
      </c>
      <c r="AP35" s="52" t="str">
        <f t="shared" si="3"/>
        <v/>
      </c>
      <c r="AQ35" s="53"/>
      <c r="AR35" s="77"/>
      <c r="AS35" s="78"/>
      <c r="AT35" s="79"/>
      <c r="AU35" s="277"/>
      <c r="AV35" s="64"/>
      <c r="AW35" s="64"/>
      <c r="AX35" s="64"/>
      <c r="AY35" s="53" t="s">
        <v>218</v>
      </c>
      <c r="AZ35" s="64"/>
      <c r="BA35" s="64"/>
      <c r="BB35" s="64"/>
      <c r="BC35" s="64"/>
      <c r="BD35" s="55" t="s">
        <v>219</v>
      </c>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60"/>
      <c r="DB35" s="56"/>
      <c r="DC35" s="56"/>
      <c r="DD35" s="56"/>
      <c r="DE35" s="56"/>
      <c r="DF35" s="60"/>
      <c r="DG35" s="60"/>
      <c r="DH35" s="60"/>
      <c r="DI35" s="60"/>
      <c r="DJ35" s="60"/>
      <c r="DK35" s="60"/>
      <c r="DL35" s="60"/>
      <c r="DM35" s="60"/>
      <c r="DN35" s="61"/>
      <c r="DO35" s="57"/>
      <c r="DP35" s="62"/>
      <c r="DQ35" s="62"/>
      <c r="DR35" s="62"/>
    </row>
    <row r="36" spans="1:122" ht="229.5" customHeight="1">
      <c r="A36" s="278">
        <v>5</v>
      </c>
      <c r="B36" s="279" t="s">
        <v>260</v>
      </c>
      <c r="C36" s="280" t="str">
        <f>VLOOKUP(B36,FORMULAS!A$30:B$46,2,0)</f>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
      <c r="D36" s="280" t="str">
        <f>VLOOKUP(B36,FORMULAS!A$30:C$46,3,0)</f>
        <v>Director de Mejoramiento de Barrios</v>
      </c>
      <c r="E36" s="280" t="s">
        <v>275</v>
      </c>
      <c r="F36" s="280" t="s">
        <v>262</v>
      </c>
      <c r="G36" s="280" t="s">
        <v>276</v>
      </c>
      <c r="H36" s="272" t="s">
        <v>197</v>
      </c>
      <c r="I36" s="269" t="str">
        <f>VLOOKUP(H36,FORMULAS!$A$77:$B$82,2,0)</f>
        <v>Rara vez</v>
      </c>
      <c r="J36" s="266" t="str">
        <f>+I36</f>
        <v>Rara vez</v>
      </c>
      <c r="K36" s="269" t="str">
        <f>VLOOKUP(A36,'Impacto Ri Inhe'!$B$5:$AF$41,31,1)</f>
        <v>Mayor</v>
      </c>
      <c r="L36" s="266" t="str">
        <f>CONCATENATE(K36,"-",J36)</f>
        <v>Mayor-Rara vez</v>
      </c>
      <c r="M36" s="275" t="str">
        <f>VLOOKUP(L36,FORMULAS!$I$77:$J$97,2,0)</f>
        <v>Alto</v>
      </c>
      <c r="N36" s="44">
        <v>1</v>
      </c>
      <c r="O36" s="45" t="s">
        <v>277</v>
      </c>
      <c r="P36" s="46" t="s">
        <v>185</v>
      </c>
      <c r="Q36" s="47">
        <f>+IF(P36='Tabla Valoración controles'!$D$4,'Tabla Valoración controles'!$F$4,IF('Mapa Corrupcion'!P36='Tabla Valoración controles'!$D$5,'Tabla Valoración controles'!$F$5,IF(P36=FORMULAS!$A$10,0,'Tabla Valoración controles'!$F$6)))</f>
        <v>0.25</v>
      </c>
      <c r="R36" s="46" t="s">
        <v>186</v>
      </c>
      <c r="S36" s="47">
        <f>+IF(R36='Tabla Valoración controles'!$D$7,'Tabla Valoración controles'!$F$7,IF(P36=FORMULAS!$A$10,0,'Tabla Valoración controles'!$F$8))</f>
        <v>0.15</v>
      </c>
      <c r="T36" s="46" t="s">
        <v>187</v>
      </c>
      <c r="U36" s="47">
        <f>+IF(T36='Tabla Valoración controles'!$D$9,'Tabla Valoración controles'!$F$9,IF(P36=FORMULAS!$A$10,0,'Tabla Valoración controles'!$F$10))</f>
        <v>0</v>
      </c>
      <c r="V36" s="46" t="s">
        <v>278</v>
      </c>
      <c r="W36" s="47">
        <f>+IF(V36='Tabla Valoración controles'!$D$9,'Tabla Valoración controles'!$F$9,IF(R36=FORMULAS!$A$10,0,'Tabla Valoración controles'!$F$10))</f>
        <v>0</v>
      </c>
      <c r="X36" s="46" t="s">
        <v>189</v>
      </c>
      <c r="Y36" s="47">
        <f>+IF(X36='Tabla Valoración controles'!$D$13,'Tabla Valoración controles'!$F$13,'Tabla Valoración controles'!$F$14)</f>
        <v>0</v>
      </c>
      <c r="Z36" s="48">
        <f t="shared" si="5"/>
        <v>0.4</v>
      </c>
      <c r="AA36" s="49" t="s">
        <v>190</v>
      </c>
      <c r="AB36" s="50" t="e">
        <f>+IF(AA36=[2]CONTROLES!$C$50,[2]CONTROLES!$D$50,[2]CONTROLES!$D$51)</f>
        <v>#REF!</v>
      </c>
      <c r="AC36" s="49" t="s">
        <v>191</v>
      </c>
      <c r="AD36" s="50" t="e">
        <f>+IF(AC36=[2]CONTROLES!$C$52,[2]CONTROLES!$D$52,[2]CONTROLES!$D$53)</f>
        <v>#REF!</v>
      </c>
      <c r="AE36" s="49" t="s">
        <v>192</v>
      </c>
      <c r="AF36" s="50" t="e">
        <f>+IF(AE36=[2]CONTROLES!$C$54,[2]CONTROLES!$D$54,[2]CONTROLES!$D$55)</f>
        <v>#REF!</v>
      </c>
      <c r="AG36" s="49" t="s">
        <v>227</v>
      </c>
      <c r="AH36" s="50" t="e">
        <f>+IF(AG36=[2]CONTROLES!$C$56,[2]CONTROLES!$D$56,IF(AG36=[2]CONTROLES!$C$57,[2]CONTROLES!$D$57,[2]CONTROLES!$D$58))</f>
        <v>#REF!</v>
      </c>
      <c r="AI36" s="49" t="s">
        <v>194</v>
      </c>
      <c r="AJ36" s="50" t="e">
        <f>+IF(AI36=[2]CONTROLES!$C$59,[2]CONTROLES!$D$59,[2]CONTROLES!$D$60)</f>
        <v>#REF!</v>
      </c>
      <c r="AK36" s="49" t="s">
        <v>195</v>
      </c>
      <c r="AL36" s="50" t="e">
        <f>+IF(AK36=[2]CONTROLES!$C$61,[2]CONTROLES!$D$61,[2]CONTROLES!$D$62)</f>
        <v>#REF!</v>
      </c>
      <c r="AM36" s="49" t="s">
        <v>196</v>
      </c>
      <c r="AN36" s="51" t="e">
        <f>+IF(AM36=[2]CONTROLES!$C$63,[2]CONTROLES!$D$63,IF(AM36=[2]CONTROLES!$C$64,[2]CONTROLES!$D$64,[2]CONTROLES!$D$65))</f>
        <v>#REF!</v>
      </c>
      <c r="AO36" s="51" t="e">
        <f t="shared" si="2"/>
        <v>#REF!</v>
      </c>
      <c r="AP36" s="52" t="str">
        <f t="shared" si="3"/>
        <v/>
      </c>
      <c r="AQ36" s="53" t="s">
        <v>197</v>
      </c>
      <c r="AR36" s="77" t="str">
        <f>VLOOKUP(AQ36,FORMULAS!$A$77:$B$82,2,0)</f>
        <v>Rara vez</v>
      </c>
      <c r="AS36" s="78" t="str">
        <f>+K36</f>
        <v>Mayor</v>
      </c>
      <c r="AT36" s="86" t="str">
        <f>CONCATENATE(AS36,"-",AR36)</f>
        <v>Mayor-Rara vez</v>
      </c>
      <c r="AU36" s="64" t="str">
        <f>VLOOKUP(AT36,FORMULAS!$I$77:$J$97,2,0)</f>
        <v>Alto</v>
      </c>
      <c r="AV36" s="64" t="s">
        <v>198</v>
      </c>
      <c r="AW36" s="53" t="s">
        <v>279</v>
      </c>
      <c r="AX36" s="53" t="s">
        <v>266</v>
      </c>
      <c r="AY36" s="53" t="s">
        <v>252</v>
      </c>
      <c r="AZ36" s="54">
        <v>45323</v>
      </c>
      <c r="BA36" s="54">
        <v>45656</v>
      </c>
      <c r="BB36" s="53" t="s">
        <v>267</v>
      </c>
      <c r="BC36" s="53" t="s">
        <v>268</v>
      </c>
      <c r="BD36" s="67" t="s">
        <v>233</v>
      </c>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80" t="s">
        <v>205</v>
      </c>
      <c r="CX36" s="81" t="s">
        <v>280</v>
      </c>
      <c r="CY36" s="82" t="s">
        <v>239</v>
      </c>
      <c r="CZ36" s="83" t="s">
        <v>239</v>
      </c>
      <c r="DA36" s="82" t="s">
        <v>239</v>
      </c>
      <c r="DB36" s="82" t="s">
        <v>239</v>
      </c>
      <c r="DC36" s="82" t="s">
        <v>210</v>
      </c>
      <c r="DD36" s="82" t="s">
        <v>239</v>
      </c>
      <c r="DE36" s="82" t="s">
        <v>239</v>
      </c>
      <c r="DF36" s="87">
        <v>45667</v>
      </c>
      <c r="DG36" s="60" t="s">
        <v>215</v>
      </c>
      <c r="DH36" s="57" t="s">
        <v>270</v>
      </c>
      <c r="DI36" s="57" t="s">
        <v>241</v>
      </c>
      <c r="DJ36" s="57" t="s">
        <v>271</v>
      </c>
      <c r="DK36" s="57" t="s">
        <v>272</v>
      </c>
      <c r="DL36" s="57" t="s">
        <v>241</v>
      </c>
      <c r="DM36" s="60" t="s">
        <v>215</v>
      </c>
      <c r="DN36" s="61">
        <v>45671</v>
      </c>
      <c r="DO36" s="62" t="s">
        <v>273</v>
      </c>
      <c r="DP36" s="62" t="s">
        <v>746</v>
      </c>
      <c r="DQ36" s="62" t="s">
        <v>274</v>
      </c>
      <c r="DR36" s="62">
        <v>0</v>
      </c>
    </row>
    <row r="37" spans="1:122" ht="39.75" hidden="1" customHeight="1">
      <c r="A37" s="276"/>
      <c r="B37" s="276"/>
      <c r="C37" s="276"/>
      <c r="D37" s="276"/>
      <c r="E37" s="276"/>
      <c r="F37" s="276"/>
      <c r="G37" s="276"/>
      <c r="H37" s="273"/>
      <c r="I37" s="270"/>
      <c r="J37" s="267"/>
      <c r="K37" s="270"/>
      <c r="L37" s="267"/>
      <c r="M37" s="276"/>
      <c r="N37" s="44"/>
      <c r="O37" s="63"/>
      <c r="P37" s="46"/>
      <c r="Q37" s="47">
        <f>+IF(P37='Tabla Valoración controles'!$D$4,'Tabla Valoración controles'!$F$4,IF('Mapa Corrupcion'!P37='Tabla Valoración controles'!$D$5,'Tabla Valoración controles'!$F$5,IF(P37=FORMULAS!$A$10,0,'Tabla Valoración controles'!$F$6)))</f>
        <v>0.1</v>
      </c>
      <c r="R37" s="46"/>
      <c r="S37" s="47">
        <f>+IF(R37='Tabla Valoración controles'!$D$7,'Tabla Valoración controles'!$F$7,IF(P37=FORMULAS!$A$10,0,'Tabla Valoración controles'!$F$8))</f>
        <v>0.15</v>
      </c>
      <c r="T37" s="46"/>
      <c r="U37" s="47">
        <f>+IF(T37='Tabla Valoración controles'!$D$9,'Tabla Valoración controles'!$F$9,IF(P37=FORMULAS!$A$10,0,'Tabla Valoración controles'!$F$10))</f>
        <v>0</v>
      </c>
      <c r="V37" s="46"/>
      <c r="W37" s="47">
        <f>+IF(V37='Tabla Valoración controles'!$D$9,'Tabla Valoración controles'!$F$9,IF(R37=FORMULAS!$A$10,0,'Tabla Valoración controles'!$F$10))</f>
        <v>0</v>
      </c>
      <c r="X37" s="46"/>
      <c r="Y37" s="47">
        <f>+IF(X37='Tabla Valoración controles'!$D$13,'Tabla Valoración controles'!$F$13,'Tabla Valoración controles'!$F$14)</f>
        <v>0</v>
      </c>
      <c r="Z37" s="48">
        <f t="shared" si="5"/>
        <v>0.25</v>
      </c>
      <c r="AA37" s="49"/>
      <c r="AB37" s="50" t="e">
        <f>+IF(AA37=[2]CONTROLES!$C$50,[2]CONTROLES!$D$50,[2]CONTROLES!$D$51)</f>
        <v>#REF!</v>
      </c>
      <c r="AC37" s="49"/>
      <c r="AD37" s="50" t="e">
        <f>+IF(AC37=[2]CONTROLES!$C$52,[2]CONTROLES!$D$52,[2]CONTROLES!$D$53)</f>
        <v>#REF!</v>
      </c>
      <c r="AE37" s="49"/>
      <c r="AF37" s="50" t="e">
        <f>+IF(AE37=[2]CONTROLES!$C$54,[2]CONTROLES!$D$54,[2]CONTROLES!$D$55)</f>
        <v>#REF!</v>
      </c>
      <c r="AG37" s="49"/>
      <c r="AH37" s="50" t="e">
        <f>+IF(AG37=[2]CONTROLES!$C$56,[2]CONTROLES!$D$56,IF(AG37=[2]CONTROLES!$C$57,[2]CONTROLES!$D$57,[2]CONTROLES!$D$58))</f>
        <v>#REF!</v>
      </c>
      <c r="AI37" s="49"/>
      <c r="AJ37" s="50" t="e">
        <f>+IF(AI37=[2]CONTROLES!$C$59,[2]CONTROLES!$D$59,[2]CONTROLES!$D$60)</f>
        <v>#REF!</v>
      </c>
      <c r="AK37" s="49"/>
      <c r="AL37" s="50" t="e">
        <f>+IF(AK37=[2]CONTROLES!$C$61,[2]CONTROLES!$D$61,[2]CONTROLES!$D$62)</f>
        <v>#REF!</v>
      </c>
      <c r="AM37" s="49"/>
      <c r="AN37" s="51" t="e">
        <f>+IF(AM37=[2]CONTROLES!$C$63,[2]CONTROLES!$D$63,IF(AM37=[2]CONTROLES!$C$64,[2]CONTROLES!$D$64,[2]CONTROLES!$D$65))</f>
        <v>#REF!</v>
      </c>
      <c r="AO37" s="51" t="e">
        <f t="shared" si="2"/>
        <v>#REF!</v>
      </c>
      <c r="AP37" s="52" t="str">
        <f t="shared" si="3"/>
        <v/>
      </c>
      <c r="AQ37" s="53"/>
      <c r="AR37" s="77"/>
      <c r="AS37" s="78"/>
      <c r="AT37" s="86"/>
      <c r="AU37" s="64"/>
      <c r="AV37" s="64"/>
      <c r="AW37" s="64"/>
      <c r="AX37" s="64"/>
      <c r="AY37" s="53" t="s">
        <v>218</v>
      </c>
      <c r="AZ37" s="64"/>
      <c r="BA37" s="64"/>
      <c r="BB37" s="64"/>
      <c r="BC37" s="64"/>
      <c r="BD37" s="55" t="s">
        <v>219</v>
      </c>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60"/>
      <c r="DB37" s="56"/>
      <c r="DC37" s="56"/>
      <c r="DD37" s="56"/>
      <c r="DE37" s="56"/>
      <c r="DF37" s="60"/>
      <c r="DG37" s="60"/>
      <c r="DH37" s="60"/>
      <c r="DI37" s="60"/>
      <c r="DJ37" s="60"/>
      <c r="DK37" s="60"/>
      <c r="DL37" s="60"/>
      <c r="DM37" s="60"/>
      <c r="DN37" s="61"/>
      <c r="DO37" s="57"/>
      <c r="DP37" s="62"/>
      <c r="DQ37" s="62"/>
      <c r="DR37" s="62"/>
    </row>
    <row r="38" spans="1:122" ht="39.75" hidden="1" customHeight="1">
      <c r="A38" s="276"/>
      <c r="B38" s="276"/>
      <c r="C38" s="276"/>
      <c r="D38" s="276"/>
      <c r="E38" s="276"/>
      <c r="F38" s="276"/>
      <c r="G38" s="276"/>
      <c r="H38" s="273"/>
      <c r="I38" s="270"/>
      <c r="J38" s="267"/>
      <c r="K38" s="270"/>
      <c r="L38" s="267"/>
      <c r="M38" s="276"/>
      <c r="N38" s="44"/>
      <c r="O38" s="66"/>
      <c r="P38" s="46"/>
      <c r="Q38" s="47">
        <f>+IF(P38='Tabla Valoración controles'!$D$4,'Tabla Valoración controles'!$F$4,IF('Mapa Corrupcion'!P38='Tabla Valoración controles'!$D$5,'Tabla Valoración controles'!$F$5,IF(P38=FORMULAS!$A$10,0,'Tabla Valoración controles'!$F$6)))</f>
        <v>0.1</v>
      </c>
      <c r="R38" s="46"/>
      <c r="S38" s="47">
        <f>+IF(R38='Tabla Valoración controles'!$D$7,'Tabla Valoración controles'!$F$7,IF(P38=FORMULAS!$A$10,0,'Tabla Valoración controles'!$F$8))</f>
        <v>0.15</v>
      </c>
      <c r="T38" s="46"/>
      <c r="U38" s="47">
        <f>+IF(T38='Tabla Valoración controles'!$D$9,'Tabla Valoración controles'!$F$9,IF(P38=FORMULAS!$A$10,0,'Tabla Valoración controles'!$F$10))</f>
        <v>0</v>
      </c>
      <c r="V38" s="46"/>
      <c r="W38" s="47">
        <f>+IF(V38='Tabla Valoración controles'!$D$9,'Tabla Valoración controles'!$F$9,IF(R38=FORMULAS!$A$10,0,'Tabla Valoración controles'!$F$10))</f>
        <v>0</v>
      </c>
      <c r="X38" s="46"/>
      <c r="Y38" s="47">
        <f>+IF(X38='Tabla Valoración controles'!$D$13,'Tabla Valoración controles'!$F$13,'Tabla Valoración controles'!$F$14)</f>
        <v>0</v>
      </c>
      <c r="Z38" s="48">
        <f t="shared" si="5"/>
        <v>0.25</v>
      </c>
      <c r="AA38" s="49"/>
      <c r="AB38" s="50" t="e">
        <f>+IF(AA38=[2]CONTROLES!$C$50,[2]CONTROLES!$D$50,[2]CONTROLES!$D$51)</f>
        <v>#REF!</v>
      </c>
      <c r="AC38" s="49"/>
      <c r="AD38" s="50" t="e">
        <f>+IF(AC38=[2]CONTROLES!$C$52,[2]CONTROLES!$D$52,[2]CONTROLES!$D$53)</f>
        <v>#REF!</v>
      </c>
      <c r="AE38" s="49"/>
      <c r="AF38" s="50" t="e">
        <f>+IF(AE38=[2]CONTROLES!$C$54,[2]CONTROLES!$D$54,[2]CONTROLES!$D$55)</f>
        <v>#REF!</v>
      </c>
      <c r="AG38" s="49"/>
      <c r="AH38" s="50" t="e">
        <f>+IF(AG38=[2]CONTROLES!$C$56,[2]CONTROLES!$D$56,IF(AG38=[2]CONTROLES!$C$57,[2]CONTROLES!$D$57,[2]CONTROLES!$D$58))</f>
        <v>#REF!</v>
      </c>
      <c r="AI38" s="49"/>
      <c r="AJ38" s="50" t="e">
        <f>+IF(AI38=[2]CONTROLES!$C$59,[2]CONTROLES!$D$59,[2]CONTROLES!$D$60)</f>
        <v>#REF!</v>
      </c>
      <c r="AK38" s="49"/>
      <c r="AL38" s="50" t="e">
        <f>+IF(AK38=[2]CONTROLES!$C$61,[2]CONTROLES!$D$61,[2]CONTROLES!$D$62)</f>
        <v>#REF!</v>
      </c>
      <c r="AM38" s="49"/>
      <c r="AN38" s="51" t="e">
        <f>+IF(AM38=[2]CONTROLES!$C$63,[2]CONTROLES!$D$63,IF(AM38=[2]CONTROLES!$C$64,[2]CONTROLES!$D$64,[2]CONTROLES!$D$65))</f>
        <v>#REF!</v>
      </c>
      <c r="AO38" s="51" t="e">
        <f t="shared" si="2"/>
        <v>#REF!</v>
      </c>
      <c r="AP38" s="52" t="str">
        <f t="shared" si="3"/>
        <v/>
      </c>
      <c r="AQ38" s="53"/>
      <c r="AR38" s="77"/>
      <c r="AS38" s="78"/>
      <c r="AT38" s="86"/>
      <c r="AU38" s="64"/>
      <c r="AV38" s="64"/>
      <c r="AW38" s="64"/>
      <c r="AX38" s="64"/>
      <c r="AY38" s="53" t="s">
        <v>218</v>
      </c>
      <c r="AZ38" s="64"/>
      <c r="BA38" s="64"/>
      <c r="BB38" s="64"/>
      <c r="BC38" s="64"/>
      <c r="BD38" s="55" t="s">
        <v>219</v>
      </c>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60"/>
      <c r="DB38" s="56"/>
      <c r="DC38" s="56"/>
      <c r="DD38" s="56"/>
      <c r="DE38" s="56"/>
      <c r="DF38" s="60"/>
      <c r="DG38" s="60"/>
      <c r="DH38" s="60"/>
      <c r="DI38" s="60"/>
      <c r="DJ38" s="60"/>
      <c r="DK38" s="60"/>
      <c r="DL38" s="60"/>
      <c r="DM38" s="60"/>
      <c r="DN38" s="61"/>
      <c r="DO38" s="57"/>
      <c r="DP38" s="62"/>
      <c r="DQ38" s="62"/>
      <c r="DR38" s="62"/>
    </row>
    <row r="39" spans="1:122" ht="39.75" hidden="1" customHeight="1">
      <c r="A39" s="276"/>
      <c r="B39" s="276"/>
      <c r="C39" s="276"/>
      <c r="D39" s="276"/>
      <c r="E39" s="276"/>
      <c r="F39" s="276"/>
      <c r="G39" s="276"/>
      <c r="H39" s="273"/>
      <c r="I39" s="270"/>
      <c r="J39" s="267"/>
      <c r="K39" s="270"/>
      <c r="L39" s="267"/>
      <c r="M39" s="276"/>
      <c r="N39" s="44"/>
      <c r="O39" s="63"/>
      <c r="P39" s="46"/>
      <c r="Q39" s="47">
        <f>+IF(P39='Tabla Valoración controles'!$D$4,'Tabla Valoración controles'!$F$4,IF('Mapa Corrupcion'!P39='Tabla Valoración controles'!$D$5,'Tabla Valoración controles'!$F$5,IF(P39=FORMULAS!$A$10,0,'Tabla Valoración controles'!$F$6)))</f>
        <v>0.1</v>
      </c>
      <c r="R39" s="46"/>
      <c r="S39" s="47">
        <f>+IF(R39='Tabla Valoración controles'!$D$7,'Tabla Valoración controles'!$F$7,IF(P39=FORMULAS!$A$10,0,'Tabla Valoración controles'!$F$8))</f>
        <v>0.15</v>
      </c>
      <c r="T39" s="46"/>
      <c r="U39" s="47">
        <f>+IF(T39='Tabla Valoración controles'!$D$9,'Tabla Valoración controles'!$F$9,IF(P39=FORMULAS!$A$10,0,'Tabla Valoración controles'!$F$10))</f>
        <v>0</v>
      </c>
      <c r="V39" s="46"/>
      <c r="W39" s="47">
        <f>+IF(V39='Tabla Valoración controles'!$D$9,'Tabla Valoración controles'!$F$9,IF(R39=FORMULAS!$A$10,0,'Tabla Valoración controles'!$F$10))</f>
        <v>0</v>
      </c>
      <c r="X39" s="46"/>
      <c r="Y39" s="47">
        <f>+IF(X39='Tabla Valoración controles'!$D$13,'Tabla Valoración controles'!$F$13,'Tabla Valoración controles'!$F$14)</f>
        <v>0</v>
      </c>
      <c r="Z39" s="48">
        <f t="shared" si="5"/>
        <v>0.25</v>
      </c>
      <c r="AA39" s="49"/>
      <c r="AB39" s="50" t="e">
        <f>+IF(AA39=[2]CONTROLES!$C$50,[2]CONTROLES!$D$50,[2]CONTROLES!$D$51)</f>
        <v>#REF!</v>
      </c>
      <c r="AC39" s="49"/>
      <c r="AD39" s="50" t="e">
        <f>+IF(AC39=[2]CONTROLES!$C$52,[2]CONTROLES!$D$52,[2]CONTROLES!$D$53)</f>
        <v>#REF!</v>
      </c>
      <c r="AE39" s="49"/>
      <c r="AF39" s="50" t="e">
        <f>+IF(AE39=[2]CONTROLES!$C$54,[2]CONTROLES!$D$54,[2]CONTROLES!$D$55)</f>
        <v>#REF!</v>
      </c>
      <c r="AG39" s="49"/>
      <c r="AH39" s="50" t="e">
        <f>+IF(AG39=[2]CONTROLES!$C$56,[2]CONTROLES!$D$56,IF(AG39=[2]CONTROLES!$C$57,[2]CONTROLES!$D$57,[2]CONTROLES!$D$58))</f>
        <v>#REF!</v>
      </c>
      <c r="AI39" s="49"/>
      <c r="AJ39" s="50" t="e">
        <f>+IF(AI39=[2]CONTROLES!$C$59,[2]CONTROLES!$D$59,[2]CONTROLES!$D$60)</f>
        <v>#REF!</v>
      </c>
      <c r="AK39" s="49"/>
      <c r="AL39" s="50" t="e">
        <f>+IF(AK39=[2]CONTROLES!$C$61,[2]CONTROLES!$D$61,[2]CONTROLES!$D$62)</f>
        <v>#REF!</v>
      </c>
      <c r="AM39" s="49"/>
      <c r="AN39" s="51" t="e">
        <f>+IF(AM39=[2]CONTROLES!$C$63,[2]CONTROLES!$D$63,IF(AM39=[2]CONTROLES!$C$64,[2]CONTROLES!$D$64,[2]CONTROLES!$D$65))</f>
        <v>#REF!</v>
      </c>
      <c r="AO39" s="51" t="e">
        <f t="shared" si="2"/>
        <v>#REF!</v>
      </c>
      <c r="AP39" s="52" t="str">
        <f t="shared" si="3"/>
        <v/>
      </c>
      <c r="AQ39" s="53"/>
      <c r="AR39" s="77"/>
      <c r="AS39" s="78"/>
      <c r="AT39" s="86"/>
      <c r="AU39" s="64"/>
      <c r="AV39" s="64"/>
      <c r="AW39" s="64"/>
      <c r="AX39" s="64"/>
      <c r="AY39" s="53" t="s">
        <v>218</v>
      </c>
      <c r="AZ39" s="64"/>
      <c r="BA39" s="64"/>
      <c r="BB39" s="64"/>
      <c r="BC39" s="64"/>
      <c r="BD39" s="55" t="s">
        <v>219</v>
      </c>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60"/>
      <c r="DB39" s="56"/>
      <c r="DC39" s="56"/>
      <c r="DD39" s="56"/>
      <c r="DE39" s="56"/>
      <c r="DF39" s="60"/>
      <c r="DG39" s="60"/>
      <c r="DH39" s="60"/>
      <c r="DI39" s="60"/>
      <c r="DJ39" s="60"/>
      <c r="DK39" s="60"/>
      <c r="DL39" s="60"/>
      <c r="DM39" s="60"/>
      <c r="DN39" s="61"/>
      <c r="DO39" s="57"/>
      <c r="DP39" s="62"/>
      <c r="DQ39" s="62"/>
      <c r="DR39" s="62"/>
    </row>
    <row r="40" spans="1:122" ht="39.75" hidden="1" customHeight="1">
      <c r="A40" s="276"/>
      <c r="B40" s="276"/>
      <c r="C40" s="276"/>
      <c r="D40" s="276"/>
      <c r="E40" s="276"/>
      <c r="F40" s="276"/>
      <c r="G40" s="276"/>
      <c r="H40" s="273"/>
      <c r="I40" s="270"/>
      <c r="J40" s="267"/>
      <c r="K40" s="270"/>
      <c r="L40" s="267"/>
      <c r="M40" s="276"/>
      <c r="N40" s="44"/>
      <c r="O40" s="63"/>
      <c r="P40" s="46"/>
      <c r="Q40" s="47">
        <f>+IF(P40='Tabla Valoración controles'!$D$4,'Tabla Valoración controles'!$F$4,IF('Mapa Corrupcion'!P40='Tabla Valoración controles'!$D$5,'Tabla Valoración controles'!$F$5,IF(P40=FORMULAS!$A$10,0,'Tabla Valoración controles'!$F$6)))</f>
        <v>0.1</v>
      </c>
      <c r="R40" s="46"/>
      <c r="S40" s="47">
        <f>+IF(R40='Tabla Valoración controles'!$D$7,'Tabla Valoración controles'!$F$7,IF(P40=FORMULAS!$A$10,0,'Tabla Valoración controles'!$F$8))</f>
        <v>0.15</v>
      </c>
      <c r="T40" s="46"/>
      <c r="U40" s="47">
        <f>+IF(T40='Tabla Valoración controles'!$D$9,'Tabla Valoración controles'!$F$9,IF(P40=FORMULAS!$A$10,0,'Tabla Valoración controles'!$F$10))</f>
        <v>0</v>
      </c>
      <c r="V40" s="46"/>
      <c r="W40" s="47">
        <f>+IF(V40='Tabla Valoración controles'!$D$9,'Tabla Valoración controles'!$F$9,IF(R40=FORMULAS!$A$10,0,'Tabla Valoración controles'!$F$10))</f>
        <v>0</v>
      </c>
      <c r="X40" s="46"/>
      <c r="Y40" s="47">
        <f>+IF(X40='Tabla Valoración controles'!$D$13,'Tabla Valoración controles'!$F$13,'Tabla Valoración controles'!$F$14)</f>
        <v>0</v>
      </c>
      <c r="Z40" s="48">
        <f t="shared" si="5"/>
        <v>0.25</v>
      </c>
      <c r="AA40" s="49"/>
      <c r="AB40" s="50" t="e">
        <f>+IF(AA40=[2]CONTROLES!$C$50,[2]CONTROLES!$D$50,[2]CONTROLES!$D$51)</f>
        <v>#REF!</v>
      </c>
      <c r="AC40" s="49"/>
      <c r="AD40" s="50" t="e">
        <f>+IF(AC40=[2]CONTROLES!$C$52,[2]CONTROLES!$D$52,[2]CONTROLES!$D$53)</f>
        <v>#REF!</v>
      </c>
      <c r="AE40" s="49"/>
      <c r="AF40" s="50" t="e">
        <f>+IF(AE40=[2]CONTROLES!$C$54,[2]CONTROLES!$D$54,[2]CONTROLES!$D$55)</f>
        <v>#REF!</v>
      </c>
      <c r="AG40" s="49"/>
      <c r="AH40" s="50" t="e">
        <f>+IF(AG40=[2]CONTROLES!$C$56,[2]CONTROLES!$D$56,IF(AG40=[2]CONTROLES!$C$57,[2]CONTROLES!$D$57,[2]CONTROLES!$D$58))</f>
        <v>#REF!</v>
      </c>
      <c r="AI40" s="49"/>
      <c r="AJ40" s="50" t="e">
        <f>+IF(AI40=[2]CONTROLES!$C$59,[2]CONTROLES!$D$59,[2]CONTROLES!$D$60)</f>
        <v>#REF!</v>
      </c>
      <c r="AK40" s="49"/>
      <c r="AL40" s="50" t="e">
        <f>+IF(AK40=[2]CONTROLES!$C$61,[2]CONTROLES!$D$61,[2]CONTROLES!$D$62)</f>
        <v>#REF!</v>
      </c>
      <c r="AM40" s="49"/>
      <c r="AN40" s="51" t="e">
        <f>+IF(AM40=[2]CONTROLES!$C$63,[2]CONTROLES!$D$63,IF(AM40=[2]CONTROLES!$C$64,[2]CONTROLES!$D$64,[2]CONTROLES!$D$65))</f>
        <v>#REF!</v>
      </c>
      <c r="AO40" s="51" t="e">
        <f t="shared" si="2"/>
        <v>#REF!</v>
      </c>
      <c r="AP40" s="52" t="str">
        <f t="shared" si="3"/>
        <v/>
      </c>
      <c r="AQ40" s="53"/>
      <c r="AR40" s="77"/>
      <c r="AS40" s="78"/>
      <c r="AT40" s="86"/>
      <c r="AU40" s="64"/>
      <c r="AV40" s="64"/>
      <c r="AW40" s="64"/>
      <c r="AX40" s="64"/>
      <c r="AY40" s="53" t="s">
        <v>218</v>
      </c>
      <c r="AZ40" s="64"/>
      <c r="BA40" s="64"/>
      <c r="BB40" s="64"/>
      <c r="BC40" s="64"/>
      <c r="BD40" s="55" t="s">
        <v>219</v>
      </c>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60"/>
      <c r="DB40" s="56"/>
      <c r="DC40" s="56"/>
      <c r="DD40" s="56"/>
      <c r="DE40" s="56"/>
      <c r="DF40" s="60"/>
      <c r="DG40" s="60"/>
      <c r="DH40" s="60"/>
      <c r="DI40" s="60"/>
      <c r="DJ40" s="60"/>
      <c r="DK40" s="60"/>
      <c r="DL40" s="60"/>
      <c r="DM40" s="60"/>
      <c r="DN40" s="61"/>
      <c r="DO40" s="57"/>
      <c r="DP40" s="62"/>
      <c r="DQ40" s="62"/>
      <c r="DR40" s="62"/>
    </row>
    <row r="41" spans="1:122" ht="39.75" hidden="1" customHeight="1">
      <c r="A41" s="277"/>
      <c r="B41" s="277"/>
      <c r="C41" s="277"/>
      <c r="D41" s="277"/>
      <c r="E41" s="277"/>
      <c r="F41" s="277"/>
      <c r="G41" s="277"/>
      <c r="H41" s="274"/>
      <c r="I41" s="271"/>
      <c r="J41" s="268"/>
      <c r="K41" s="271"/>
      <c r="L41" s="268"/>
      <c r="M41" s="277"/>
      <c r="N41" s="44"/>
      <c r="O41" s="63"/>
      <c r="P41" s="46"/>
      <c r="Q41" s="47">
        <f>+IF(P41='Tabla Valoración controles'!$D$4,'Tabla Valoración controles'!$F$4,IF('Mapa Corrupcion'!P41='Tabla Valoración controles'!$D$5,'Tabla Valoración controles'!$F$5,IF(P41=FORMULAS!$A$10,0,'Tabla Valoración controles'!$F$6)))</f>
        <v>0.1</v>
      </c>
      <c r="R41" s="46"/>
      <c r="S41" s="47">
        <f>+IF(R41='Tabla Valoración controles'!$D$7,'Tabla Valoración controles'!$F$7,IF(P41=FORMULAS!$A$10,0,'Tabla Valoración controles'!$F$8))</f>
        <v>0.15</v>
      </c>
      <c r="T41" s="46"/>
      <c r="U41" s="47">
        <f>+IF(T41='Tabla Valoración controles'!$D$9,'Tabla Valoración controles'!$F$9,IF(P41=FORMULAS!$A$10,0,'Tabla Valoración controles'!$F$10))</f>
        <v>0</v>
      </c>
      <c r="V41" s="46"/>
      <c r="W41" s="47">
        <f>+IF(V41='Tabla Valoración controles'!$D$9,'Tabla Valoración controles'!$F$9,IF(R41=FORMULAS!$A$10,0,'Tabla Valoración controles'!$F$10))</f>
        <v>0</v>
      </c>
      <c r="X41" s="46"/>
      <c r="Y41" s="47">
        <f>+IF(X41='Tabla Valoración controles'!$D$13,'Tabla Valoración controles'!$F$13,'Tabla Valoración controles'!$F$14)</f>
        <v>0</v>
      </c>
      <c r="Z41" s="48">
        <f t="shared" si="5"/>
        <v>0.25</v>
      </c>
      <c r="AA41" s="49"/>
      <c r="AB41" s="50" t="e">
        <f>+IF(AA41=[2]CONTROLES!$C$50,[2]CONTROLES!$D$50,[2]CONTROLES!$D$51)</f>
        <v>#REF!</v>
      </c>
      <c r="AC41" s="49"/>
      <c r="AD41" s="50" t="e">
        <f>+IF(AC41=[2]CONTROLES!$C$52,[2]CONTROLES!$D$52,[2]CONTROLES!$D$53)</f>
        <v>#REF!</v>
      </c>
      <c r="AE41" s="49"/>
      <c r="AF41" s="50" t="e">
        <f>+IF(AE41=[2]CONTROLES!$C$54,[2]CONTROLES!$D$54,[2]CONTROLES!$D$55)</f>
        <v>#REF!</v>
      </c>
      <c r="AG41" s="49"/>
      <c r="AH41" s="50" t="e">
        <f>+IF(AG41=[2]CONTROLES!$C$56,[2]CONTROLES!$D$56,IF(AG41=[2]CONTROLES!$C$57,[2]CONTROLES!$D$57,[2]CONTROLES!$D$58))</f>
        <v>#REF!</v>
      </c>
      <c r="AI41" s="49"/>
      <c r="AJ41" s="50" t="e">
        <f>+IF(AI41=[2]CONTROLES!$C$59,[2]CONTROLES!$D$59,[2]CONTROLES!$D$60)</f>
        <v>#REF!</v>
      </c>
      <c r="AK41" s="49"/>
      <c r="AL41" s="50" t="e">
        <f>+IF(AK41=[2]CONTROLES!$C$61,[2]CONTROLES!$D$61,[2]CONTROLES!$D$62)</f>
        <v>#REF!</v>
      </c>
      <c r="AM41" s="49"/>
      <c r="AN41" s="51" t="e">
        <f>+IF(AM41=[2]CONTROLES!$C$63,[2]CONTROLES!$D$63,IF(AM41=[2]CONTROLES!$C$64,[2]CONTROLES!$D$64,[2]CONTROLES!$D$65))</f>
        <v>#REF!</v>
      </c>
      <c r="AO41" s="51" t="e">
        <f t="shared" si="2"/>
        <v>#REF!</v>
      </c>
      <c r="AP41" s="52" t="str">
        <f t="shared" si="3"/>
        <v/>
      </c>
      <c r="AQ41" s="53"/>
      <c r="AR41" s="77"/>
      <c r="AS41" s="78"/>
      <c r="AT41" s="86"/>
      <c r="AU41" s="64"/>
      <c r="AV41" s="64"/>
      <c r="AW41" s="64"/>
      <c r="AX41" s="64"/>
      <c r="AY41" s="53" t="s">
        <v>218</v>
      </c>
      <c r="AZ41" s="64"/>
      <c r="BA41" s="64"/>
      <c r="BB41" s="64"/>
      <c r="BC41" s="64"/>
      <c r="BD41" s="55" t="s">
        <v>219</v>
      </c>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60"/>
      <c r="DB41" s="56"/>
      <c r="DC41" s="56"/>
      <c r="DD41" s="56"/>
      <c r="DE41" s="56"/>
      <c r="DF41" s="60"/>
      <c r="DG41" s="60"/>
      <c r="DH41" s="60"/>
      <c r="DI41" s="60"/>
      <c r="DJ41" s="60"/>
      <c r="DK41" s="60"/>
      <c r="DL41" s="60"/>
      <c r="DM41" s="60"/>
      <c r="DN41" s="61"/>
      <c r="DO41" s="57"/>
      <c r="DP41" s="62"/>
      <c r="DQ41" s="62"/>
      <c r="DR41" s="62"/>
    </row>
    <row r="42" spans="1:122" ht="111" customHeight="1">
      <c r="A42" s="278">
        <v>6</v>
      </c>
      <c r="B42" s="279" t="s">
        <v>281</v>
      </c>
      <c r="C42" s="280" t="str">
        <f>VLOOKUP(B42,FORMULAS!A$30:B$46,2,0)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42" s="280" t="str">
        <f>VLOOKUP(B42,FORMULAS!A$30:C$46,3,0)</f>
        <v>Director de Mejoramiento de Vivienda</v>
      </c>
      <c r="E42" s="280" t="s">
        <v>282</v>
      </c>
      <c r="F42" s="280" t="s">
        <v>283</v>
      </c>
      <c r="G42" s="280" t="s">
        <v>284</v>
      </c>
      <c r="H42" s="272" t="s">
        <v>183</v>
      </c>
      <c r="I42" s="269" t="str">
        <f>VLOOKUP(H42,FORMULAS!$A$77:$B$82,2,0)</f>
        <v>Improbable</v>
      </c>
      <c r="J42" s="266" t="str">
        <f>+I42</f>
        <v>Improbable</v>
      </c>
      <c r="K42" s="269" t="str">
        <f>VLOOKUP(A42,'Impacto Ri Inhe'!$B$5:$AF$41,31,1)</f>
        <v>Mayor</v>
      </c>
      <c r="L42" s="266" t="str">
        <f>CONCATENATE(K42,"-",J42)</f>
        <v>Mayor-Improbable</v>
      </c>
      <c r="M42" s="275" t="str">
        <f>VLOOKUP(L42,FORMULAS!$I$77:$J$97,2,0)</f>
        <v>Alto</v>
      </c>
      <c r="N42" s="44">
        <v>1</v>
      </c>
      <c r="O42" s="88" t="s">
        <v>285</v>
      </c>
      <c r="P42" s="46" t="s">
        <v>185</v>
      </c>
      <c r="Q42" s="47">
        <f>+IF(P42='Tabla Valoración controles'!$D$4,'Tabla Valoración controles'!$F$4,IF('Mapa Corrupcion'!P42='Tabla Valoración controles'!$D$5,'Tabla Valoración controles'!$F$5,IF(P42=FORMULAS!$A$10,0,'Tabla Valoración controles'!$F$6)))</f>
        <v>0.25</v>
      </c>
      <c r="R42" s="46" t="s">
        <v>186</v>
      </c>
      <c r="S42" s="47">
        <f>+IF(R42='Tabla Valoración controles'!$D$7,'Tabla Valoración controles'!$F$7,IF(P42=FORMULAS!$A$10,0,'Tabla Valoración controles'!$F$8))</f>
        <v>0.15</v>
      </c>
      <c r="T42" s="46" t="s">
        <v>187</v>
      </c>
      <c r="U42" s="47">
        <f>+IF(T42='Tabla Valoración controles'!$D$9,'Tabla Valoración controles'!$F$9,IF(P42=FORMULAS!$A$10,0,'Tabla Valoración controles'!$F$10))</f>
        <v>0</v>
      </c>
      <c r="V42" s="46" t="s">
        <v>278</v>
      </c>
      <c r="W42" s="47">
        <f>+IF(V42='Tabla Valoración controles'!$D$9,'Tabla Valoración controles'!$F$9,IF(R42=FORMULAS!$A$10,0,'Tabla Valoración controles'!$F$10))</f>
        <v>0</v>
      </c>
      <c r="X42" s="46" t="s">
        <v>189</v>
      </c>
      <c r="Y42" s="47">
        <f>+IF(X42='Tabla Valoración controles'!$D$13,'Tabla Valoración controles'!$F$13,'Tabla Valoración controles'!$F$14)</f>
        <v>0</v>
      </c>
      <c r="Z42" s="48">
        <f t="shared" si="5"/>
        <v>0.4</v>
      </c>
      <c r="AA42" s="49" t="s">
        <v>190</v>
      </c>
      <c r="AB42" s="50" t="e">
        <f>+IF(AA42=[2]CONTROLES!$C$50,[2]CONTROLES!$D$50,[2]CONTROLES!$D$51)</f>
        <v>#REF!</v>
      </c>
      <c r="AC42" s="49" t="s">
        <v>191</v>
      </c>
      <c r="AD42" s="50" t="e">
        <f>+IF(AC42=[2]CONTROLES!$C$52,[2]CONTROLES!$D$52,[2]CONTROLES!$D$53)</f>
        <v>#REF!</v>
      </c>
      <c r="AE42" s="49" t="s">
        <v>192</v>
      </c>
      <c r="AF42" s="50" t="e">
        <f>+IF(AE42=[2]CONTROLES!$C$54,[2]CONTROLES!$D$54,[2]CONTROLES!$D$55)</f>
        <v>#REF!</v>
      </c>
      <c r="AG42" s="49" t="s">
        <v>227</v>
      </c>
      <c r="AH42" s="50" t="e">
        <f>+IF(AG42=[2]CONTROLES!$C$56,[2]CONTROLES!$D$56,IF(AG42=[2]CONTROLES!$C$57,[2]CONTROLES!$D$57,[2]CONTROLES!$D$58))</f>
        <v>#REF!</v>
      </c>
      <c r="AI42" s="49" t="s">
        <v>194</v>
      </c>
      <c r="AJ42" s="50" t="e">
        <f>+IF(AI42=[2]CONTROLES!$C$59,[2]CONTROLES!$D$59,[2]CONTROLES!$D$60)</f>
        <v>#REF!</v>
      </c>
      <c r="AK42" s="49" t="s">
        <v>195</v>
      </c>
      <c r="AL42" s="50" t="e">
        <f>+IF(AK42=[2]CONTROLES!$C$61,[2]CONTROLES!$D$61,[2]CONTROLES!$D$62)</f>
        <v>#REF!</v>
      </c>
      <c r="AM42" s="49" t="s">
        <v>196</v>
      </c>
      <c r="AN42" s="51" t="e">
        <f>+IF(AM42=[2]CONTROLES!$C$63,[2]CONTROLES!$D$63,IF(AM42=[2]CONTROLES!$C$64,[2]CONTROLES!$D$64,[2]CONTROLES!$D$65))</f>
        <v>#REF!</v>
      </c>
      <c r="AO42" s="51" t="e">
        <f t="shared" si="2"/>
        <v>#REF!</v>
      </c>
      <c r="AP42" s="52" t="str">
        <f t="shared" si="3"/>
        <v/>
      </c>
      <c r="AQ42" s="53" t="s">
        <v>197</v>
      </c>
      <c r="AR42" s="278" t="str">
        <f>VLOOKUP(AQ42,FORMULAS!$A$77:$B$82,2,0)</f>
        <v>Rara vez</v>
      </c>
      <c r="AS42" s="282" t="str">
        <f>+K42</f>
        <v>Mayor</v>
      </c>
      <c r="AT42" s="283" t="str">
        <f>CONCATENATE(AS42,"-",AR42)</f>
        <v>Mayor-Rara vez</v>
      </c>
      <c r="AU42" s="275" t="str">
        <f>VLOOKUP(AT42,FORMULAS!$I$77:$J$97,2,0)</f>
        <v>Alto</v>
      </c>
      <c r="AV42" s="275" t="s">
        <v>198</v>
      </c>
      <c r="AW42" s="88" t="s">
        <v>286</v>
      </c>
      <c r="AX42" s="57" t="s">
        <v>287</v>
      </c>
      <c r="AY42" s="57" t="s">
        <v>201</v>
      </c>
      <c r="AZ42" s="89">
        <v>45323</v>
      </c>
      <c r="BA42" s="89">
        <v>45656</v>
      </c>
      <c r="BB42" s="57" t="s">
        <v>288</v>
      </c>
      <c r="BC42" s="57" t="s">
        <v>289</v>
      </c>
      <c r="BD42" s="67" t="s">
        <v>233</v>
      </c>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60"/>
      <c r="DB42" s="56"/>
      <c r="DC42" s="56"/>
      <c r="DD42" s="56"/>
      <c r="DE42" s="56"/>
      <c r="DF42" s="60"/>
      <c r="DG42" s="60"/>
      <c r="DH42" s="60"/>
      <c r="DI42" s="60"/>
      <c r="DJ42" s="60"/>
      <c r="DK42" s="60"/>
      <c r="DL42" s="60"/>
      <c r="DM42" s="60"/>
      <c r="DN42" s="61">
        <v>45671</v>
      </c>
      <c r="DO42" s="62" t="s">
        <v>273</v>
      </c>
      <c r="DP42" s="62" t="s">
        <v>746</v>
      </c>
      <c r="DQ42" s="62" t="s">
        <v>274</v>
      </c>
      <c r="DR42" s="62">
        <v>0</v>
      </c>
    </row>
    <row r="43" spans="1:122" ht="81.75" customHeight="1">
      <c r="A43" s="276"/>
      <c r="B43" s="276"/>
      <c r="C43" s="276"/>
      <c r="D43" s="276"/>
      <c r="E43" s="276"/>
      <c r="F43" s="276"/>
      <c r="G43" s="276"/>
      <c r="H43" s="273"/>
      <c r="I43" s="270"/>
      <c r="J43" s="267"/>
      <c r="K43" s="270"/>
      <c r="L43" s="267"/>
      <c r="M43" s="276"/>
      <c r="N43" s="44">
        <v>2</v>
      </c>
      <c r="O43" s="88" t="s">
        <v>293</v>
      </c>
      <c r="P43" s="46" t="s">
        <v>185</v>
      </c>
      <c r="Q43" s="47">
        <f>+IF(P43='Tabla Valoración controles'!$D$4,'Tabla Valoración controles'!$F$4,IF('Mapa Corrupcion'!P43='Tabla Valoración controles'!$D$5,'Tabla Valoración controles'!$F$5,IF(P43=FORMULAS!$A$10,0,'Tabla Valoración controles'!$F$6)))</f>
        <v>0.25</v>
      </c>
      <c r="R43" s="46" t="s">
        <v>186</v>
      </c>
      <c r="S43" s="47">
        <f>+IF(R43='Tabla Valoración controles'!$D$7,'Tabla Valoración controles'!$F$7,IF(P43=FORMULAS!$A$10,0,'Tabla Valoración controles'!$F$8))</f>
        <v>0.15</v>
      </c>
      <c r="T43" s="46" t="s">
        <v>187</v>
      </c>
      <c r="U43" s="47">
        <f>+IF(T43='Tabla Valoración controles'!$D$9,'Tabla Valoración controles'!$F$9,IF(P43=FORMULAS!$A$10,0,'Tabla Valoración controles'!$F$10))</f>
        <v>0</v>
      </c>
      <c r="V43" s="46" t="s">
        <v>278</v>
      </c>
      <c r="W43" s="47">
        <f>+IF(V43='Tabla Valoración controles'!$D$9,'Tabla Valoración controles'!$F$9,IF(R43=FORMULAS!$A$10,0,'Tabla Valoración controles'!$F$10))</f>
        <v>0</v>
      </c>
      <c r="X43" s="46" t="s">
        <v>189</v>
      </c>
      <c r="Y43" s="47">
        <f>+IF(X43='Tabla Valoración controles'!$D$13,'Tabla Valoración controles'!$F$13,'Tabla Valoración controles'!$F$14)</f>
        <v>0</v>
      </c>
      <c r="Z43" s="48">
        <f t="shared" si="5"/>
        <v>0.4</v>
      </c>
      <c r="AA43" s="49" t="s">
        <v>190</v>
      </c>
      <c r="AB43" s="50" t="e">
        <f>+IF(AA43=[2]CONTROLES!$C$50,[2]CONTROLES!$D$50,[2]CONTROLES!$D$51)</f>
        <v>#REF!</v>
      </c>
      <c r="AC43" s="49" t="s">
        <v>191</v>
      </c>
      <c r="AD43" s="50" t="e">
        <f>+IF(AC43=[2]CONTROLES!$C$52,[2]CONTROLES!$D$52,[2]CONTROLES!$D$53)</f>
        <v>#REF!</v>
      </c>
      <c r="AE43" s="49" t="s">
        <v>192</v>
      </c>
      <c r="AF43" s="50" t="e">
        <f>+IF(AE43=[2]CONTROLES!$C$54,[2]CONTROLES!$D$54,[2]CONTROLES!$D$55)</f>
        <v>#REF!</v>
      </c>
      <c r="AG43" s="49" t="s">
        <v>227</v>
      </c>
      <c r="AH43" s="50" t="e">
        <f>+IF(AG43=[2]CONTROLES!$C$56,[2]CONTROLES!$D$56,IF(AG43=[2]CONTROLES!$C$57,[2]CONTROLES!$D$57,[2]CONTROLES!$D$58))</f>
        <v>#REF!</v>
      </c>
      <c r="AI43" s="49" t="s">
        <v>194</v>
      </c>
      <c r="AJ43" s="50" t="e">
        <f>+IF(AI43=[2]CONTROLES!$C$59,[2]CONTROLES!$D$59,[2]CONTROLES!$D$60)</f>
        <v>#REF!</v>
      </c>
      <c r="AK43" s="49" t="s">
        <v>195</v>
      </c>
      <c r="AL43" s="50" t="e">
        <f>+IF(AK43=[2]CONTROLES!$C$61,[2]CONTROLES!$D$61,[2]CONTROLES!$D$62)</f>
        <v>#REF!</v>
      </c>
      <c r="AM43" s="49" t="s">
        <v>196</v>
      </c>
      <c r="AN43" s="51" t="e">
        <f>+IF(AM43=[2]CONTROLES!$C$63,[2]CONTROLES!$D$63,IF(AM43=[2]CONTROLES!$C$64,[2]CONTROLES!$D$64,[2]CONTROLES!$D$65))</f>
        <v>#REF!</v>
      </c>
      <c r="AO43" s="51" t="e">
        <f t="shared" si="2"/>
        <v>#REF!</v>
      </c>
      <c r="AP43" s="52" t="str">
        <f t="shared" si="3"/>
        <v/>
      </c>
      <c r="AQ43" s="53" t="s">
        <v>197</v>
      </c>
      <c r="AR43" s="276"/>
      <c r="AS43" s="276"/>
      <c r="AT43" s="276"/>
      <c r="AU43" s="276"/>
      <c r="AV43" s="276"/>
      <c r="AW43" s="88" t="s">
        <v>294</v>
      </c>
      <c r="AX43" s="57" t="s">
        <v>287</v>
      </c>
      <c r="AY43" s="57" t="s">
        <v>201</v>
      </c>
      <c r="AZ43" s="89">
        <v>45323</v>
      </c>
      <c r="BA43" s="89">
        <v>45656</v>
      </c>
      <c r="BB43" s="57" t="s">
        <v>295</v>
      </c>
      <c r="BC43" s="57" t="s">
        <v>289</v>
      </c>
      <c r="BD43" s="67" t="s">
        <v>233</v>
      </c>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60"/>
      <c r="DB43" s="56"/>
      <c r="DC43" s="56"/>
      <c r="DD43" s="56"/>
      <c r="DE43" s="56"/>
      <c r="DF43" s="60"/>
      <c r="DG43" s="60"/>
      <c r="DH43" s="60"/>
      <c r="DI43" s="60"/>
      <c r="DJ43" s="60"/>
      <c r="DK43" s="60"/>
      <c r="DL43" s="60"/>
      <c r="DM43" s="60"/>
      <c r="DN43" s="61">
        <v>45671</v>
      </c>
      <c r="DO43" s="62" t="s">
        <v>273</v>
      </c>
      <c r="DP43" s="62" t="s">
        <v>746</v>
      </c>
      <c r="DQ43" s="62" t="s">
        <v>274</v>
      </c>
      <c r="DR43" s="62">
        <v>0</v>
      </c>
    </row>
    <row r="44" spans="1:122" ht="67.5" customHeight="1">
      <c r="A44" s="276"/>
      <c r="B44" s="276"/>
      <c r="C44" s="276"/>
      <c r="D44" s="276"/>
      <c r="E44" s="276"/>
      <c r="F44" s="276"/>
      <c r="G44" s="276"/>
      <c r="H44" s="273"/>
      <c r="I44" s="270"/>
      <c r="J44" s="267"/>
      <c r="K44" s="270"/>
      <c r="L44" s="267"/>
      <c r="M44" s="276"/>
      <c r="N44" s="44">
        <v>3</v>
      </c>
      <c r="O44" s="90" t="s">
        <v>296</v>
      </c>
      <c r="P44" s="46" t="s">
        <v>185</v>
      </c>
      <c r="Q44" s="47">
        <f>+IF(P44='Tabla Valoración controles'!$D$4,'Tabla Valoración controles'!$F$4,IF('Mapa Corrupcion'!P44='Tabla Valoración controles'!$D$5,'Tabla Valoración controles'!$F$5,IF(P44=FORMULAS!$A$10,0,'Tabla Valoración controles'!$F$6)))</f>
        <v>0.25</v>
      </c>
      <c r="R44" s="46" t="s">
        <v>186</v>
      </c>
      <c r="S44" s="47">
        <f>+IF(R44='Tabla Valoración controles'!$D$7,'Tabla Valoración controles'!$F$7,IF(P44=FORMULAS!$A$10,0,'Tabla Valoración controles'!$F$8))</f>
        <v>0.15</v>
      </c>
      <c r="T44" s="46" t="s">
        <v>187</v>
      </c>
      <c r="U44" s="47">
        <f>+IF(T44='Tabla Valoración controles'!$D$9,'Tabla Valoración controles'!$F$9,IF(P44=FORMULAS!$A$10,0,'Tabla Valoración controles'!$F$10))</f>
        <v>0</v>
      </c>
      <c r="V44" s="46" t="s">
        <v>278</v>
      </c>
      <c r="W44" s="47">
        <f>+IF(V44='Tabla Valoración controles'!$D$9,'Tabla Valoración controles'!$F$9,IF(R44=FORMULAS!$A$10,0,'Tabla Valoración controles'!$F$10))</f>
        <v>0</v>
      </c>
      <c r="X44" s="46" t="s">
        <v>189</v>
      </c>
      <c r="Y44" s="47">
        <f>+IF(X44='Tabla Valoración controles'!$D$13,'Tabla Valoración controles'!$F$13,'Tabla Valoración controles'!$F$14)</f>
        <v>0</v>
      </c>
      <c r="Z44" s="48">
        <f t="shared" si="5"/>
        <v>0.4</v>
      </c>
      <c r="AA44" s="49" t="s">
        <v>190</v>
      </c>
      <c r="AB44" s="50" t="e">
        <f>+IF(AA44=[2]CONTROLES!$C$50,[2]CONTROLES!$D$50,[2]CONTROLES!$D$51)</f>
        <v>#REF!</v>
      </c>
      <c r="AC44" s="49" t="s">
        <v>191</v>
      </c>
      <c r="AD44" s="50" t="e">
        <f>+IF(AC44=[2]CONTROLES!$C$52,[2]CONTROLES!$D$52,[2]CONTROLES!$D$53)</f>
        <v>#REF!</v>
      </c>
      <c r="AE44" s="49" t="s">
        <v>192</v>
      </c>
      <c r="AF44" s="50" t="e">
        <f>+IF(AE44=[2]CONTROLES!$C$54,[2]CONTROLES!$D$54,[2]CONTROLES!$D$55)</f>
        <v>#REF!</v>
      </c>
      <c r="AG44" s="49" t="s">
        <v>227</v>
      </c>
      <c r="AH44" s="50" t="e">
        <f>+IF(AG44=[2]CONTROLES!$C$56,[2]CONTROLES!$D$56,IF(AG44=[2]CONTROLES!$C$57,[2]CONTROLES!$D$57,[2]CONTROLES!$D$58))</f>
        <v>#REF!</v>
      </c>
      <c r="AI44" s="49" t="s">
        <v>194</v>
      </c>
      <c r="AJ44" s="50" t="e">
        <f>+IF(AI44=[2]CONTROLES!$C$59,[2]CONTROLES!$D$59,[2]CONTROLES!$D$60)</f>
        <v>#REF!</v>
      </c>
      <c r="AK44" s="49" t="s">
        <v>195</v>
      </c>
      <c r="AL44" s="50" t="e">
        <f>+IF(AK44=[2]CONTROLES!$C$61,[2]CONTROLES!$D$61,[2]CONTROLES!$D$62)</f>
        <v>#REF!</v>
      </c>
      <c r="AM44" s="49" t="s">
        <v>196</v>
      </c>
      <c r="AN44" s="51" t="e">
        <f>+IF(AM44=[2]CONTROLES!$C$63,[2]CONTROLES!$D$63,IF(AM44=[2]CONTROLES!$C$64,[2]CONTROLES!$D$64,[2]CONTROLES!$D$65))</f>
        <v>#REF!</v>
      </c>
      <c r="AO44" s="51" t="e">
        <f t="shared" si="2"/>
        <v>#REF!</v>
      </c>
      <c r="AP44" s="52" t="str">
        <f t="shared" si="3"/>
        <v/>
      </c>
      <c r="AQ44" s="53" t="s">
        <v>197</v>
      </c>
      <c r="AR44" s="276"/>
      <c r="AS44" s="276"/>
      <c r="AT44" s="276"/>
      <c r="AU44" s="276"/>
      <c r="AV44" s="276"/>
      <c r="AW44" s="91" t="s">
        <v>297</v>
      </c>
      <c r="AX44" s="57" t="s">
        <v>287</v>
      </c>
      <c r="AY44" s="57" t="s">
        <v>298</v>
      </c>
      <c r="AZ44" s="89">
        <v>45323</v>
      </c>
      <c r="BA44" s="89">
        <v>45656</v>
      </c>
      <c r="BB44" s="67" t="s">
        <v>299</v>
      </c>
      <c r="BC44" s="67" t="s">
        <v>300</v>
      </c>
      <c r="BD44" s="67" t="s">
        <v>233</v>
      </c>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60"/>
      <c r="DB44" s="56"/>
      <c r="DC44" s="56"/>
      <c r="DD44" s="56"/>
      <c r="DE44" s="56"/>
      <c r="DF44" s="60"/>
      <c r="DG44" s="60"/>
      <c r="DH44" s="60"/>
      <c r="DI44" s="60"/>
      <c r="DJ44" s="60"/>
      <c r="DK44" s="60"/>
      <c r="DL44" s="60"/>
      <c r="DM44" s="60"/>
      <c r="DN44" s="61">
        <v>45671</v>
      </c>
      <c r="DO44" s="62" t="s">
        <v>290</v>
      </c>
      <c r="DP44" s="62" t="s">
        <v>291</v>
      </c>
      <c r="DQ44" s="62" t="s">
        <v>292</v>
      </c>
      <c r="DR44" s="62">
        <v>0</v>
      </c>
    </row>
    <row r="45" spans="1:122" ht="74.25" customHeight="1">
      <c r="A45" s="276"/>
      <c r="B45" s="276"/>
      <c r="C45" s="276"/>
      <c r="D45" s="276"/>
      <c r="E45" s="276"/>
      <c r="F45" s="276"/>
      <c r="G45" s="276"/>
      <c r="H45" s="273"/>
      <c r="I45" s="270"/>
      <c r="J45" s="267"/>
      <c r="K45" s="270"/>
      <c r="L45" s="267"/>
      <c r="M45" s="276"/>
      <c r="N45" s="44"/>
      <c r="O45" s="63"/>
      <c r="P45" s="46"/>
      <c r="Q45" s="47">
        <f>+IF(P45='Tabla Valoración controles'!$D$4,'Tabla Valoración controles'!$F$4,IF('Mapa Corrupcion'!P45='Tabla Valoración controles'!$D$5,'Tabla Valoración controles'!$F$5,IF(P45=FORMULAS!$A$10,0,'Tabla Valoración controles'!$F$6)))</f>
        <v>0.1</v>
      </c>
      <c r="R45" s="46"/>
      <c r="S45" s="47">
        <f>+IF(R45='Tabla Valoración controles'!$D$7,'Tabla Valoración controles'!$F$7,IF(P45=FORMULAS!$A$10,0,'Tabla Valoración controles'!$F$8))</f>
        <v>0.15</v>
      </c>
      <c r="T45" s="46"/>
      <c r="U45" s="47">
        <f>+IF(T45='Tabla Valoración controles'!$D$9,'Tabla Valoración controles'!$F$9,IF(P45=FORMULAS!$A$10,0,'Tabla Valoración controles'!$F$10))</f>
        <v>0</v>
      </c>
      <c r="V45" s="46"/>
      <c r="W45" s="47">
        <f>+IF(V45='Tabla Valoración controles'!$D$9,'Tabla Valoración controles'!$F$9,IF(R45=FORMULAS!$A$10,0,'Tabla Valoración controles'!$F$10))</f>
        <v>0</v>
      </c>
      <c r="X45" s="46"/>
      <c r="Y45" s="47"/>
      <c r="Z45" s="48"/>
      <c r="AA45" s="49"/>
      <c r="AB45" s="50"/>
      <c r="AC45" s="49"/>
      <c r="AD45" s="50"/>
      <c r="AE45" s="49"/>
      <c r="AF45" s="50"/>
      <c r="AG45" s="49"/>
      <c r="AH45" s="50"/>
      <c r="AI45" s="49"/>
      <c r="AJ45" s="50"/>
      <c r="AK45" s="49"/>
      <c r="AL45" s="50"/>
      <c r="AM45" s="49"/>
      <c r="AN45" s="51"/>
      <c r="AO45" s="51"/>
      <c r="AP45" s="52" t="str">
        <f t="shared" si="3"/>
        <v>Débil</v>
      </c>
      <c r="AQ45" s="53"/>
      <c r="AR45" s="276"/>
      <c r="AS45" s="276"/>
      <c r="AT45" s="276"/>
      <c r="AU45" s="276"/>
      <c r="AV45" s="276"/>
      <c r="AW45" s="91" t="s">
        <v>301</v>
      </c>
      <c r="AX45" s="57" t="s">
        <v>287</v>
      </c>
      <c r="AY45" s="57" t="s">
        <v>252</v>
      </c>
      <c r="AZ45" s="89">
        <v>45323</v>
      </c>
      <c r="BA45" s="89">
        <v>45656</v>
      </c>
      <c r="BB45" s="67" t="s">
        <v>302</v>
      </c>
      <c r="BC45" s="67" t="s">
        <v>303</v>
      </c>
      <c r="BD45" s="67" t="s">
        <v>233</v>
      </c>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60"/>
      <c r="DB45" s="56"/>
      <c r="DC45" s="56"/>
      <c r="DD45" s="56"/>
      <c r="DE45" s="56"/>
      <c r="DF45" s="60"/>
      <c r="DG45" s="60"/>
      <c r="DH45" s="60"/>
      <c r="DI45" s="60"/>
      <c r="DJ45" s="60"/>
      <c r="DK45" s="60"/>
      <c r="DL45" s="60"/>
      <c r="DM45" s="60"/>
      <c r="DN45" s="61">
        <v>45671</v>
      </c>
      <c r="DO45" s="62" t="s">
        <v>273</v>
      </c>
      <c r="DP45" s="62" t="s">
        <v>746</v>
      </c>
      <c r="DQ45" s="62" t="s">
        <v>274</v>
      </c>
      <c r="DR45" s="62">
        <v>0</v>
      </c>
    </row>
    <row r="46" spans="1:122" ht="38.25" hidden="1" customHeight="1">
      <c r="A46" s="276"/>
      <c r="B46" s="276"/>
      <c r="C46" s="276"/>
      <c r="D46" s="276"/>
      <c r="E46" s="276"/>
      <c r="F46" s="276"/>
      <c r="G46" s="276"/>
      <c r="H46" s="273"/>
      <c r="I46" s="270"/>
      <c r="J46" s="267"/>
      <c r="K46" s="270"/>
      <c r="L46" s="267"/>
      <c r="M46" s="276"/>
      <c r="N46" s="44"/>
      <c r="O46" s="63"/>
      <c r="P46" s="46"/>
      <c r="Q46" s="47">
        <f>+IF(P46='Tabla Valoración controles'!$D$4,'Tabla Valoración controles'!$F$4,IF('Mapa Corrupcion'!P46='Tabla Valoración controles'!$D$5,'Tabla Valoración controles'!$F$5,IF(P46=FORMULAS!$A$10,0,'Tabla Valoración controles'!$F$6)))</f>
        <v>0.1</v>
      </c>
      <c r="R46" s="46"/>
      <c r="S46" s="47">
        <f>+IF(R46='Tabla Valoración controles'!$D$7,'Tabla Valoración controles'!$F$7,IF(P46=FORMULAS!$A$10,0,'Tabla Valoración controles'!$F$8))</f>
        <v>0.15</v>
      </c>
      <c r="T46" s="46"/>
      <c r="U46" s="47">
        <f>+IF(T46='Tabla Valoración controles'!$D$9,'Tabla Valoración controles'!$F$9,IF(P46=FORMULAS!$A$10,0,'Tabla Valoración controles'!$F$10))</f>
        <v>0</v>
      </c>
      <c r="V46" s="46"/>
      <c r="W46" s="47">
        <f>+IF(V46='Tabla Valoración controles'!$D$9,'Tabla Valoración controles'!$F$9,IF(R46=FORMULAS!$A$10,0,'Tabla Valoración controles'!$F$10))</f>
        <v>0</v>
      </c>
      <c r="X46" s="46"/>
      <c r="Y46" s="47">
        <f>+IF(X46='Tabla Valoración controles'!$D$13,'Tabla Valoración controles'!$F$13,'Tabla Valoración controles'!$F$14)</f>
        <v>0</v>
      </c>
      <c r="Z46" s="48">
        <f t="shared" ref="Z46:Z108" si="6">+Q46+S46+U46</f>
        <v>0.25</v>
      </c>
      <c r="AA46" s="49"/>
      <c r="AB46" s="50" t="e">
        <f>+IF(AA46=[2]CONTROLES!$C$50,[2]CONTROLES!$D$50,[2]CONTROLES!$D$51)</f>
        <v>#REF!</v>
      </c>
      <c r="AC46" s="49"/>
      <c r="AD46" s="50" t="e">
        <f>+IF(AC46=[2]CONTROLES!$C$52,[2]CONTROLES!$D$52,[2]CONTROLES!$D$53)</f>
        <v>#REF!</v>
      </c>
      <c r="AE46" s="49"/>
      <c r="AF46" s="50" t="e">
        <f>+IF(AE46=[2]CONTROLES!$C$54,[2]CONTROLES!$D$54,[2]CONTROLES!$D$55)</f>
        <v>#REF!</v>
      </c>
      <c r="AG46" s="49"/>
      <c r="AH46" s="50" t="e">
        <f>+IF(AG46=[2]CONTROLES!$C$56,[2]CONTROLES!$D$56,IF(AG46=[2]CONTROLES!$C$57,[2]CONTROLES!$D$57,[2]CONTROLES!$D$58))</f>
        <v>#REF!</v>
      </c>
      <c r="AI46" s="49"/>
      <c r="AJ46" s="50" t="e">
        <f>+IF(AI46=[2]CONTROLES!$C$59,[2]CONTROLES!$D$59,[2]CONTROLES!$D$60)</f>
        <v>#REF!</v>
      </c>
      <c r="AK46" s="49"/>
      <c r="AL46" s="50" t="e">
        <f>+IF(AK46=[2]CONTROLES!$C$61,[2]CONTROLES!$D$61,[2]CONTROLES!$D$62)</f>
        <v>#REF!</v>
      </c>
      <c r="AM46" s="49"/>
      <c r="AN46" s="51" t="e">
        <f>+IF(AM46=[2]CONTROLES!$C$63,[2]CONTROLES!$D$63,IF(AM46=[2]CONTROLES!$C$64,[2]CONTROLES!$D$64,[2]CONTROLES!$D$65))</f>
        <v>#REF!</v>
      </c>
      <c r="AO46" s="51" t="e">
        <f t="shared" ref="AO46:AO108" si="7">+AB46+AD46+AF46+AH46+AJ46+AL46+AN46</f>
        <v>#REF!</v>
      </c>
      <c r="AP46" s="52" t="str">
        <f t="shared" si="3"/>
        <v/>
      </c>
      <c r="AQ46" s="53"/>
      <c r="AR46" s="276"/>
      <c r="AS46" s="276"/>
      <c r="AT46" s="276"/>
      <c r="AU46" s="276"/>
      <c r="AV46" s="276"/>
      <c r="AW46" s="64"/>
      <c r="AX46" s="64"/>
      <c r="AY46" s="53" t="s">
        <v>218</v>
      </c>
      <c r="AZ46" s="64"/>
      <c r="BA46" s="64"/>
      <c r="BB46" s="64"/>
      <c r="BC46" s="64"/>
      <c r="BD46" s="55" t="s">
        <v>219</v>
      </c>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60"/>
      <c r="DB46" s="56"/>
      <c r="DC46" s="56"/>
      <c r="DD46" s="56"/>
      <c r="DE46" s="56"/>
      <c r="DF46" s="60"/>
      <c r="DG46" s="60"/>
      <c r="DH46" s="60"/>
      <c r="DI46" s="60"/>
      <c r="DJ46" s="60"/>
      <c r="DK46" s="60"/>
      <c r="DL46" s="60"/>
      <c r="DM46" s="60"/>
      <c r="DN46" s="61">
        <v>45671</v>
      </c>
      <c r="DO46" s="62" t="s">
        <v>290</v>
      </c>
      <c r="DP46" s="62" t="s">
        <v>291</v>
      </c>
      <c r="DQ46" s="62" t="s">
        <v>292</v>
      </c>
      <c r="DR46" s="62">
        <v>0</v>
      </c>
    </row>
    <row r="47" spans="1:122" ht="51.75" hidden="1" customHeight="1">
      <c r="A47" s="277"/>
      <c r="B47" s="277"/>
      <c r="C47" s="277"/>
      <c r="D47" s="277"/>
      <c r="E47" s="277"/>
      <c r="F47" s="277"/>
      <c r="G47" s="277"/>
      <c r="H47" s="274"/>
      <c r="I47" s="271"/>
      <c r="J47" s="268"/>
      <c r="K47" s="271"/>
      <c r="L47" s="268"/>
      <c r="M47" s="277"/>
      <c r="N47" s="44"/>
      <c r="O47" s="63"/>
      <c r="P47" s="46"/>
      <c r="Q47" s="47">
        <f>+IF(P47='Tabla Valoración controles'!$D$4,'Tabla Valoración controles'!$F$4,IF('Mapa Corrupcion'!P47='Tabla Valoración controles'!$D$5,'Tabla Valoración controles'!$F$5,IF(P47=FORMULAS!$A$10,0,'Tabla Valoración controles'!$F$6)))</f>
        <v>0.1</v>
      </c>
      <c r="R47" s="46"/>
      <c r="S47" s="47">
        <f>+IF(R47='Tabla Valoración controles'!$D$7,'Tabla Valoración controles'!$F$7,IF(P47=FORMULAS!$A$10,0,'Tabla Valoración controles'!$F$8))</f>
        <v>0.15</v>
      </c>
      <c r="T47" s="46"/>
      <c r="U47" s="47">
        <f>+IF(T47='Tabla Valoración controles'!$D$9,'Tabla Valoración controles'!$F$9,IF(P47=FORMULAS!$A$10,0,'Tabla Valoración controles'!$F$10))</f>
        <v>0</v>
      </c>
      <c r="V47" s="46"/>
      <c r="W47" s="47">
        <f>+IF(V47='Tabla Valoración controles'!$D$9,'Tabla Valoración controles'!$F$9,IF(R47=FORMULAS!$A$10,0,'Tabla Valoración controles'!$F$10))</f>
        <v>0</v>
      </c>
      <c r="X47" s="46"/>
      <c r="Y47" s="47">
        <f>+IF(X47='Tabla Valoración controles'!$D$13,'Tabla Valoración controles'!$F$13,'Tabla Valoración controles'!$F$14)</f>
        <v>0</v>
      </c>
      <c r="Z47" s="48">
        <f t="shared" si="6"/>
        <v>0.25</v>
      </c>
      <c r="AA47" s="49"/>
      <c r="AB47" s="50" t="e">
        <f>+IF(AA47=[2]CONTROLES!$C$50,[2]CONTROLES!$D$50,[2]CONTROLES!$D$51)</f>
        <v>#REF!</v>
      </c>
      <c r="AC47" s="49"/>
      <c r="AD47" s="50" t="e">
        <f>+IF(AC47=[2]CONTROLES!$C$52,[2]CONTROLES!$D$52,[2]CONTROLES!$D$53)</f>
        <v>#REF!</v>
      </c>
      <c r="AE47" s="49"/>
      <c r="AF47" s="50" t="e">
        <f>+IF(AE47=[2]CONTROLES!$C$54,[2]CONTROLES!$D$54,[2]CONTROLES!$D$55)</f>
        <v>#REF!</v>
      </c>
      <c r="AG47" s="49"/>
      <c r="AH47" s="50" t="e">
        <f>+IF(AG47=[2]CONTROLES!$C$56,[2]CONTROLES!$D$56,IF(AG47=[2]CONTROLES!$C$57,[2]CONTROLES!$D$57,[2]CONTROLES!$D$58))</f>
        <v>#REF!</v>
      </c>
      <c r="AI47" s="49"/>
      <c r="AJ47" s="50" t="e">
        <f>+IF(AI47=[2]CONTROLES!$C$59,[2]CONTROLES!$D$59,[2]CONTROLES!$D$60)</f>
        <v>#REF!</v>
      </c>
      <c r="AK47" s="49"/>
      <c r="AL47" s="50" t="e">
        <f>+IF(AK47=[2]CONTROLES!$C$61,[2]CONTROLES!$D$61,[2]CONTROLES!$D$62)</f>
        <v>#REF!</v>
      </c>
      <c r="AM47" s="49"/>
      <c r="AN47" s="51" t="e">
        <f>+IF(AM47=[2]CONTROLES!$C$63,[2]CONTROLES!$D$63,IF(AM47=[2]CONTROLES!$C$64,[2]CONTROLES!$D$64,[2]CONTROLES!$D$65))</f>
        <v>#REF!</v>
      </c>
      <c r="AO47" s="51" t="e">
        <f t="shared" si="7"/>
        <v>#REF!</v>
      </c>
      <c r="AP47" s="52" t="str">
        <f t="shared" si="3"/>
        <v/>
      </c>
      <c r="AQ47" s="53"/>
      <c r="AR47" s="277"/>
      <c r="AS47" s="277"/>
      <c r="AT47" s="277"/>
      <c r="AU47" s="277"/>
      <c r="AV47" s="277"/>
      <c r="AW47" s="64"/>
      <c r="AX47" s="64"/>
      <c r="AY47" s="53" t="s">
        <v>218</v>
      </c>
      <c r="AZ47" s="64"/>
      <c r="BA47" s="64"/>
      <c r="BB47" s="64"/>
      <c r="BC47" s="64"/>
      <c r="BD47" s="55" t="s">
        <v>219</v>
      </c>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60"/>
      <c r="DB47" s="56"/>
      <c r="DC47" s="56"/>
      <c r="DD47" s="56"/>
      <c r="DE47" s="56"/>
      <c r="DF47" s="60"/>
      <c r="DG47" s="60"/>
      <c r="DH47" s="60"/>
      <c r="DI47" s="60"/>
      <c r="DJ47" s="60"/>
      <c r="DK47" s="60"/>
      <c r="DL47" s="60"/>
      <c r="DM47" s="60"/>
      <c r="DN47" s="61">
        <v>45671</v>
      </c>
      <c r="DO47" s="62" t="s">
        <v>290</v>
      </c>
      <c r="DP47" s="62" t="s">
        <v>291</v>
      </c>
      <c r="DQ47" s="62" t="s">
        <v>292</v>
      </c>
      <c r="DR47" s="62">
        <v>0</v>
      </c>
    </row>
    <row r="48" spans="1:122" ht="136.5" customHeight="1">
      <c r="A48" s="278">
        <v>7</v>
      </c>
      <c r="B48" s="279" t="s">
        <v>281</v>
      </c>
      <c r="C48" s="280" t="str">
        <f>VLOOKUP(B48,FORMULAS!A$30:B$46,2,0)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48" s="280" t="str">
        <f>VLOOKUP(B48,FORMULAS!A$30:C$46,3,0)</f>
        <v>Director de Mejoramiento de Vivienda</v>
      </c>
      <c r="E48" s="280" t="s">
        <v>304</v>
      </c>
      <c r="F48" s="280" t="s">
        <v>305</v>
      </c>
      <c r="G48" s="280" t="s">
        <v>306</v>
      </c>
      <c r="H48" s="272" t="s">
        <v>183</v>
      </c>
      <c r="I48" s="269" t="str">
        <f>VLOOKUP(H48,FORMULAS!$A$77:$B$82,2,0)</f>
        <v>Improbable</v>
      </c>
      <c r="J48" s="266" t="str">
        <f>+I48</f>
        <v>Improbable</v>
      </c>
      <c r="K48" s="269" t="str">
        <f>VLOOKUP(A48,'Impacto Ri Inhe'!$B$5:$AF$41,31,1)</f>
        <v>Mayor</v>
      </c>
      <c r="L48" s="266" t="str">
        <f>CONCATENATE(K48,"-",J48)</f>
        <v>Mayor-Improbable</v>
      </c>
      <c r="M48" s="275" t="str">
        <f>VLOOKUP(L48,FORMULAS!$I$77:$J$97,2,0)</f>
        <v>Alto</v>
      </c>
      <c r="N48" s="60">
        <v>1</v>
      </c>
      <c r="O48" s="88" t="s">
        <v>307</v>
      </c>
      <c r="P48" s="46" t="s">
        <v>185</v>
      </c>
      <c r="Q48" s="47">
        <f>+IF(P48='Tabla Valoración controles'!$D$4,'Tabla Valoración controles'!$F$4,IF('Mapa Corrupcion'!P48='Tabla Valoración controles'!$D$5,'Tabla Valoración controles'!$F$5,IF(P48=FORMULAS!$A$10,0,'Tabla Valoración controles'!$F$6)))</f>
        <v>0.25</v>
      </c>
      <c r="R48" s="46" t="s">
        <v>186</v>
      </c>
      <c r="S48" s="47">
        <f>+IF(R48='Tabla Valoración controles'!$D$7,'Tabla Valoración controles'!$F$7,IF(P48=FORMULAS!$A$10,0,'Tabla Valoración controles'!$F$8))</f>
        <v>0.15</v>
      </c>
      <c r="T48" s="46" t="s">
        <v>226</v>
      </c>
      <c r="U48" s="47">
        <f>+IF(T48='Tabla Valoración controles'!$D$9,'Tabla Valoración controles'!$F$9,IF(P48=FORMULAS!$A$10,0,'Tabla Valoración controles'!$F$10))</f>
        <v>0</v>
      </c>
      <c r="V48" s="46" t="s">
        <v>188</v>
      </c>
      <c r="W48" s="47">
        <f>+IF(V48='Tabla Valoración controles'!$D$9,'Tabla Valoración controles'!$F$9,IF(R48=FORMULAS!$A$10,0,'Tabla Valoración controles'!$F$10))</f>
        <v>0</v>
      </c>
      <c r="X48" s="46" t="s">
        <v>189</v>
      </c>
      <c r="Y48" s="47">
        <f>+IF(X48='Tabla Valoración controles'!$D$13,'Tabla Valoración controles'!$F$13,'Tabla Valoración controles'!$F$14)</f>
        <v>0</v>
      </c>
      <c r="Z48" s="48">
        <f t="shared" si="6"/>
        <v>0.4</v>
      </c>
      <c r="AA48" s="49" t="s">
        <v>190</v>
      </c>
      <c r="AB48" s="50" t="e">
        <f>+IF(AA48=[2]CONTROLES!$C$50,[2]CONTROLES!$D$50,[2]CONTROLES!$D$51)</f>
        <v>#REF!</v>
      </c>
      <c r="AC48" s="49" t="s">
        <v>191</v>
      </c>
      <c r="AD48" s="50" t="e">
        <f>+IF(AC48=[2]CONTROLES!$C$52,[2]CONTROLES!$D$52,[2]CONTROLES!$D$53)</f>
        <v>#REF!</v>
      </c>
      <c r="AE48" s="49" t="s">
        <v>192</v>
      </c>
      <c r="AF48" s="50" t="e">
        <f>+IF(AE48=[2]CONTROLES!$C$54,[2]CONTROLES!$D$54,[2]CONTROLES!$D$55)</f>
        <v>#REF!</v>
      </c>
      <c r="AG48" s="49" t="s">
        <v>227</v>
      </c>
      <c r="AH48" s="50" t="e">
        <f>+IF(AG48=[2]CONTROLES!$C$56,[2]CONTROLES!$D$56,IF(AG48=[2]CONTROLES!$C$57,[2]CONTROLES!$D$57,[2]CONTROLES!$D$58))</f>
        <v>#REF!</v>
      </c>
      <c r="AI48" s="49" t="s">
        <v>194</v>
      </c>
      <c r="AJ48" s="50" t="e">
        <f>+IF(AI48=[2]CONTROLES!$C$59,[2]CONTROLES!$D$59,[2]CONTROLES!$D$60)</f>
        <v>#REF!</v>
      </c>
      <c r="AK48" s="49" t="s">
        <v>195</v>
      </c>
      <c r="AL48" s="50" t="e">
        <f>+IF(AK48=[2]CONTROLES!$C$61,[2]CONTROLES!$D$61,[2]CONTROLES!$D$62)</f>
        <v>#REF!</v>
      </c>
      <c r="AM48" s="49" t="s">
        <v>196</v>
      </c>
      <c r="AN48" s="51" t="e">
        <f>+IF(AM48=[2]CONTROLES!$C$63,[2]CONTROLES!$D$63,IF(AM48=[2]CONTROLES!$C$64,[2]CONTROLES!$D$64,[2]CONTROLES!$D$65))</f>
        <v>#REF!</v>
      </c>
      <c r="AO48" s="51" t="e">
        <f t="shared" si="7"/>
        <v>#REF!</v>
      </c>
      <c r="AP48" s="52" t="str">
        <f t="shared" si="3"/>
        <v/>
      </c>
      <c r="AQ48" s="53" t="s">
        <v>197</v>
      </c>
      <c r="AR48" s="278" t="str">
        <f>VLOOKUP(AQ48,FORMULAS!$A$77:$B$82,2,0)</f>
        <v>Rara vez</v>
      </c>
      <c r="AS48" s="282" t="str">
        <f>+K48</f>
        <v>Mayor</v>
      </c>
      <c r="AT48" s="283" t="str">
        <f>CONCATENATE(AS48,"-",AR48)</f>
        <v>Mayor-Rara vez</v>
      </c>
      <c r="AU48" s="275" t="str">
        <f>VLOOKUP(AT48,FORMULAS!$I$77:$J$97,2,0)</f>
        <v>Alto</v>
      </c>
      <c r="AV48" s="275" t="s">
        <v>198</v>
      </c>
      <c r="AW48" s="88" t="s">
        <v>308</v>
      </c>
      <c r="AX48" s="57" t="s">
        <v>287</v>
      </c>
      <c r="AY48" s="57" t="s">
        <v>309</v>
      </c>
      <c r="AZ48" s="89">
        <v>45323</v>
      </c>
      <c r="BA48" s="89">
        <v>45656</v>
      </c>
      <c r="BB48" s="57" t="s">
        <v>310</v>
      </c>
      <c r="BC48" s="57" t="s">
        <v>311</v>
      </c>
      <c r="BD48" s="92" t="s">
        <v>233</v>
      </c>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60"/>
      <c r="DB48" s="56"/>
      <c r="DC48" s="56"/>
      <c r="DD48" s="56"/>
      <c r="DE48" s="56"/>
      <c r="DF48" s="60"/>
      <c r="DG48" s="60"/>
      <c r="DH48" s="60"/>
      <c r="DI48" s="60"/>
      <c r="DJ48" s="60"/>
      <c r="DK48" s="60"/>
      <c r="DL48" s="60"/>
      <c r="DM48" s="60"/>
      <c r="DN48" s="61">
        <v>45671</v>
      </c>
      <c r="DO48" s="62" t="s">
        <v>273</v>
      </c>
      <c r="DP48" s="62" t="s">
        <v>746</v>
      </c>
      <c r="DQ48" s="62" t="s">
        <v>274</v>
      </c>
      <c r="DR48" s="62">
        <v>0</v>
      </c>
    </row>
    <row r="49" spans="1:122" ht="136.5" customHeight="1">
      <c r="A49" s="276"/>
      <c r="B49" s="276"/>
      <c r="C49" s="276"/>
      <c r="D49" s="276"/>
      <c r="E49" s="276"/>
      <c r="F49" s="276"/>
      <c r="G49" s="276"/>
      <c r="H49" s="273"/>
      <c r="I49" s="270"/>
      <c r="J49" s="267"/>
      <c r="K49" s="270"/>
      <c r="L49" s="267"/>
      <c r="M49" s="276"/>
      <c r="N49" s="60">
        <v>2</v>
      </c>
      <c r="O49" s="90" t="s">
        <v>312</v>
      </c>
      <c r="P49" s="46" t="s">
        <v>185</v>
      </c>
      <c r="Q49" s="47">
        <f>+IF(P49='Tabla Valoración controles'!$D$4,'Tabla Valoración controles'!$F$4,IF('Mapa Corrupcion'!P49='Tabla Valoración controles'!$D$5,'Tabla Valoración controles'!$F$5,IF(P49=FORMULAS!$A$10,0,'Tabla Valoración controles'!$F$6)))</f>
        <v>0.25</v>
      </c>
      <c r="R49" s="46" t="s">
        <v>186</v>
      </c>
      <c r="S49" s="47">
        <f>+IF(R49='Tabla Valoración controles'!$D$7,'Tabla Valoración controles'!$F$7,IF(P49=FORMULAS!$A$10,0,'Tabla Valoración controles'!$F$8))</f>
        <v>0.15</v>
      </c>
      <c r="T49" s="46" t="s">
        <v>226</v>
      </c>
      <c r="U49" s="47">
        <f>+IF(T49='Tabla Valoración controles'!$D$9,'Tabla Valoración controles'!$F$9,IF(P49=FORMULAS!$A$10,0,'Tabla Valoración controles'!$F$10))</f>
        <v>0</v>
      </c>
      <c r="V49" s="46" t="s">
        <v>188</v>
      </c>
      <c r="W49" s="47">
        <f>+IF(V49='Tabla Valoración controles'!$D$9,'Tabla Valoración controles'!$F$9,IF(R49=FORMULAS!$A$10,0,'Tabla Valoración controles'!$F$10))</f>
        <v>0</v>
      </c>
      <c r="X49" s="46" t="s">
        <v>189</v>
      </c>
      <c r="Y49" s="47">
        <f>+IF(X49='Tabla Valoración controles'!$D$13,'Tabla Valoración controles'!$F$13,'Tabla Valoración controles'!$F$14)</f>
        <v>0</v>
      </c>
      <c r="Z49" s="48">
        <f t="shared" si="6"/>
        <v>0.4</v>
      </c>
      <c r="AA49" s="49" t="s">
        <v>190</v>
      </c>
      <c r="AB49" s="50" t="e">
        <f>+IF(AA49=[2]CONTROLES!$C$50,[2]CONTROLES!$D$50,[2]CONTROLES!$D$51)</f>
        <v>#REF!</v>
      </c>
      <c r="AC49" s="49" t="s">
        <v>191</v>
      </c>
      <c r="AD49" s="50" t="e">
        <f>+IF(AC49=[2]CONTROLES!$C$52,[2]CONTROLES!$D$52,[2]CONTROLES!$D$53)</f>
        <v>#REF!</v>
      </c>
      <c r="AE49" s="49" t="s">
        <v>192</v>
      </c>
      <c r="AF49" s="50" t="e">
        <f>+IF(AE49=[2]CONTROLES!$C$54,[2]CONTROLES!$D$54,[2]CONTROLES!$D$55)</f>
        <v>#REF!</v>
      </c>
      <c r="AG49" s="49" t="s">
        <v>227</v>
      </c>
      <c r="AH49" s="50" t="e">
        <f>+IF(AG49=[2]CONTROLES!$C$56,[2]CONTROLES!$D$56,IF(AG49=[2]CONTROLES!$C$57,[2]CONTROLES!$D$57,[2]CONTROLES!$D$58))</f>
        <v>#REF!</v>
      </c>
      <c r="AI49" s="49" t="s">
        <v>194</v>
      </c>
      <c r="AJ49" s="50" t="e">
        <f>+IF(AI49=[2]CONTROLES!$C$59,[2]CONTROLES!$D$59,[2]CONTROLES!$D$60)</f>
        <v>#REF!</v>
      </c>
      <c r="AK49" s="49" t="s">
        <v>195</v>
      </c>
      <c r="AL49" s="50" t="e">
        <f>+IF(AK49=[2]CONTROLES!$C$61,[2]CONTROLES!$D$61,[2]CONTROLES!$D$62)</f>
        <v>#REF!</v>
      </c>
      <c r="AM49" s="49" t="s">
        <v>196</v>
      </c>
      <c r="AN49" s="51" t="e">
        <f>+IF(AM49=[2]CONTROLES!$C$63,[2]CONTROLES!$D$63,IF(AM49=[2]CONTROLES!$C$64,[2]CONTROLES!$D$64,[2]CONTROLES!$D$65))</f>
        <v>#REF!</v>
      </c>
      <c r="AO49" s="51" t="e">
        <f t="shared" si="7"/>
        <v>#REF!</v>
      </c>
      <c r="AP49" s="52" t="str">
        <f t="shared" si="3"/>
        <v/>
      </c>
      <c r="AQ49" s="53" t="s">
        <v>197</v>
      </c>
      <c r="AR49" s="276"/>
      <c r="AS49" s="276"/>
      <c r="AT49" s="276"/>
      <c r="AU49" s="276"/>
      <c r="AV49" s="276"/>
      <c r="AW49" s="64"/>
      <c r="AX49" s="64"/>
      <c r="AY49" s="53" t="s">
        <v>218</v>
      </c>
      <c r="AZ49" s="64"/>
      <c r="BA49" s="64"/>
      <c r="BB49" s="64"/>
      <c r="BC49" s="64"/>
      <c r="BD49" s="55" t="s">
        <v>219</v>
      </c>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60"/>
      <c r="DB49" s="56"/>
      <c r="DC49" s="56"/>
      <c r="DD49" s="56"/>
      <c r="DE49" s="56"/>
      <c r="DF49" s="60"/>
      <c r="DG49" s="60"/>
      <c r="DH49" s="60"/>
      <c r="DI49" s="60"/>
      <c r="DJ49" s="60"/>
      <c r="DK49" s="60"/>
      <c r="DL49" s="60"/>
      <c r="DM49" s="60"/>
      <c r="DN49" s="61">
        <v>45671</v>
      </c>
      <c r="DO49" s="62" t="s">
        <v>273</v>
      </c>
      <c r="DP49" s="62" t="s">
        <v>746</v>
      </c>
      <c r="DQ49" s="62" t="s">
        <v>274</v>
      </c>
      <c r="DR49" s="62">
        <v>0</v>
      </c>
    </row>
    <row r="50" spans="1:122" ht="39.75" hidden="1" customHeight="1">
      <c r="A50" s="276"/>
      <c r="B50" s="276"/>
      <c r="C50" s="276"/>
      <c r="D50" s="276"/>
      <c r="E50" s="276"/>
      <c r="F50" s="276"/>
      <c r="G50" s="276"/>
      <c r="H50" s="273"/>
      <c r="I50" s="270"/>
      <c r="J50" s="267"/>
      <c r="K50" s="270"/>
      <c r="L50" s="267"/>
      <c r="M50" s="276"/>
      <c r="N50" s="44"/>
      <c r="O50" s="63"/>
      <c r="P50" s="46"/>
      <c r="Q50" s="47">
        <f>+IF(P50='Tabla Valoración controles'!$D$4,'Tabla Valoración controles'!$F$4,IF('Mapa Corrupcion'!P50='Tabla Valoración controles'!$D$5,'Tabla Valoración controles'!$F$5,IF(P50=FORMULAS!$A$10,0,'Tabla Valoración controles'!$F$6)))</f>
        <v>0.1</v>
      </c>
      <c r="R50" s="46"/>
      <c r="S50" s="47">
        <f>+IF(R50='Tabla Valoración controles'!$D$7,'Tabla Valoración controles'!$F$7,IF(P50=FORMULAS!$A$10,0,'Tabla Valoración controles'!$F$8))</f>
        <v>0.15</v>
      </c>
      <c r="T50" s="46"/>
      <c r="U50" s="47">
        <f>+IF(T50='Tabla Valoración controles'!$D$9,'Tabla Valoración controles'!$F$9,IF(P50=FORMULAS!$A$10,0,'Tabla Valoración controles'!$F$10))</f>
        <v>0</v>
      </c>
      <c r="V50" s="46"/>
      <c r="W50" s="47">
        <f>+IF(V50='Tabla Valoración controles'!$D$9,'Tabla Valoración controles'!$F$9,IF(R50=FORMULAS!$A$10,0,'Tabla Valoración controles'!$F$10))</f>
        <v>0</v>
      </c>
      <c r="X50" s="46"/>
      <c r="Y50" s="47">
        <f>+IF(X50='Tabla Valoración controles'!$D$13,'Tabla Valoración controles'!$F$13,'Tabla Valoración controles'!$F$14)</f>
        <v>0</v>
      </c>
      <c r="Z50" s="48">
        <f t="shared" si="6"/>
        <v>0.25</v>
      </c>
      <c r="AA50" s="49"/>
      <c r="AB50" s="50" t="e">
        <f>+IF(AA50=[2]CONTROLES!$C$50,[2]CONTROLES!$D$50,[2]CONTROLES!$D$51)</f>
        <v>#REF!</v>
      </c>
      <c r="AC50" s="49"/>
      <c r="AD50" s="50" t="e">
        <f>+IF(AC50=[2]CONTROLES!$C$52,[2]CONTROLES!$D$52,[2]CONTROLES!$D$53)</f>
        <v>#REF!</v>
      </c>
      <c r="AE50" s="49"/>
      <c r="AF50" s="50" t="e">
        <f>+IF(AE50=[2]CONTROLES!$C$54,[2]CONTROLES!$D$54,[2]CONTROLES!$D$55)</f>
        <v>#REF!</v>
      </c>
      <c r="AG50" s="49"/>
      <c r="AH50" s="50" t="e">
        <f>+IF(AG50=[2]CONTROLES!$C$56,[2]CONTROLES!$D$56,IF(AG50=[2]CONTROLES!$C$57,[2]CONTROLES!$D$57,[2]CONTROLES!$D$58))</f>
        <v>#REF!</v>
      </c>
      <c r="AI50" s="49"/>
      <c r="AJ50" s="50" t="e">
        <f>+IF(AI50=[2]CONTROLES!$C$59,[2]CONTROLES!$D$59,[2]CONTROLES!$D$60)</f>
        <v>#REF!</v>
      </c>
      <c r="AK50" s="49"/>
      <c r="AL50" s="50" t="e">
        <f>+IF(AK50=[2]CONTROLES!$C$61,[2]CONTROLES!$D$61,[2]CONTROLES!$D$62)</f>
        <v>#REF!</v>
      </c>
      <c r="AM50" s="49"/>
      <c r="AN50" s="51" t="e">
        <f>+IF(AM50=[2]CONTROLES!$C$63,[2]CONTROLES!$D$63,IF(AM50=[2]CONTROLES!$C$64,[2]CONTROLES!$D$64,[2]CONTROLES!$D$65))</f>
        <v>#REF!</v>
      </c>
      <c r="AO50" s="51" t="e">
        <f t="shared" si="7"/>
        <v>#REF!</v>
      </c>
      <c r="AP50" s="52" t="str">
        <f t="shared" si="3"/>
        <v/>
      </c>
      <c r="AQ50" s="53"/>
      <c r="AR50" s="276"/>
      <c r="AS50" s="276"/>
      <c r="AT50" s="276"/>
      <c r="AU50" s="276"/>
      <c r="AV50" s="276"/>
      <c r="AW50" s="64"/>
      <c r="AX50" s="64"/>
      <c r="AY50" s="53" t="s">
        <v>218</v>
      </c>
      <c r="AZ50" s="64"/>
      <c r="BA50" s="64"/>
      <c r="BB50" s="64"/>
      <c r="BC50" s="64"/>
      <c r="BD50" s="55" t="s">
        <v>219</v>
      </c>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60"/>
      <c r="DB50" s="56"/>
      <c r="DC50" s="56"/>
      <c r="DD50" s="56"/>
      <c r="DE50" s="56"/>
      <c r="DF50" s="60"/>
      <c r="DG50" s="60"/>
      <c r="DH50" s="60"/>
      <c r="DI50" s="60"/>
      <c r="DJ50" s="60"/>
      <c r="DK50" s="60"/>
      <c r="DL50" s="60"/>
      <c r="DM50" s="60"/>
      <c r="DN50" s="61">
        <v>45671</v>
      </c>
      <c r="DO50" s="62" t="s">
        <v>290</v>
      </c>
      <c r="DP50" s="62" t="s">
        <v>291</v>
      </c>
      <c r="DQ50" s="62" t="s">
        <v>292</v>
      </c>
      <c r="DR50" s="62">
        <v>0</v>
      </c>
    </row>
    <row r="51" spans="1:122" ht="39.75" hidden="1" customHeight="1">
      <c r="A51" s="276"/>
      <c r="B51" s="276"/>
      <c r="C51" s="276"/>
      <c r="D51" s="276"/>
      <c r="E51" s="276"/>
      <c r="F51" s="276"/>
      <c r="G51" s="276"/>
      <c r="H51" s="273"/>
      <c r="I51" s="270"/>
      <c r="J51" s="267"/>
      <c r="K51" s="270"/>
      <c r="L51" s="267"/>
      <c r="M51" s="276"/>
      <c r="N51" s="44"/>
      <c r="O51" s="63"/>
      <c r="P51" s="46"/>
      <c r="Q51" s="47">
        <f>+IF(P51='Tabla Valoración controles'!$D$4,'Tabla Valoración controles'!$F$4,IF('Mapa Corrupcion'!P51='Tabla Valoración controles'!$D$5,'Tabla Valoración controles'!$F$5,IF(P51=FORMULAS!$A$10,0,'Tabla Valoración controles'!$F$6)))</f>
        <v>0.1</v>
      </c>
      <c r="R51" s="46"/>
      <c r="S51" s="47">
        <f>+IF(R51='Tabla Valoración controles'!$D$7,'Tabla Valoración controles'!$F$7,IF(P51=FORMULAS!$A$10,0,'Tabla Valoración controles'!$F$8))</f>
        <v>0.15</v>
      </c>
      <c r="T51" s="46"/>
      <c r="U51" s="47">
        <f>+IF(T51='Tabla Valoración controles'!$D$9,'Tabla Valoración controles'!$F$9,IF(P51=FORMULAS!$A$10,0,'Tabla Valoración controles'!$F$10))</f>
        <v>0</v>
      </c>
      <c r="V51" s="46"/>
      <c r="W51" s="47">
        <f>+IF(V51='Tabla Valoración controles'!$D$9,'Tabla Valoración controles'!$F$9,IF(R51=FORMULAS!$A$10,0,'Tabla Valoración controles'!$F$10))</f>
        <v>0</v>
      </c>
      <c r="X51" s="46"/>
      <c r="Y51" s="47">
        <f>+IF(X51='Tabla Valoración controles'!$D$13,'Tabla Valoración controles'!$F$13,'Tabla Valoración controles'!$F$14)</f>
        <v>0</v>
      </c>
      <c r="Z51" s="48">
        <f t="shared" si="6"/>
        <v>0.25</v>
      </c>
      <c r="AA51" s="49"/>
      <c r="AB51" s="50" t="e">
        <f>+IF(AA51=[2]CONTROLES!$C$50,[2]CONTROLES!$D$50,[2]CONTROLES!$D$51)</f>
        <v>#REF!</v>
      </c>
      <c r="AC51" s="49"/>
      <c r="AD51" s="50" t="e">
        <f>+IF(AC51=[2]CONTROLES!$C$52,[2]CONTROLES!$D$52,[2]CONTROLES!$D$53)</f>
        <v>#REF!</v>
      </c>
      <c r="AE51" s="49"/>
      <c r="AF51" s="50" t="e">
        <f>+IF(AE51=[2]CONTROLES!$C$54,[2]CONTROLES!$D$54,[2]CONTROLES!$D$55)</f>
        <v>#REF!</v>
      </c>
      <c r="AG51" s="49"/>
      <c r="AH51" s="50" t="e">
        <f>+IF(AG51=[2]CONTROLES!$C$56,[2]CONTROLES!$D$56,IF(AG51=[2]CONTROLES!$C$57,[2]CONTROLES!$D$57,[2]CONTROLES!$D$58))</f>
        <v>#REF!</v>
      </c>
      <c r="AI51" s="49"/>
      <c r="AJ51" s="50" t="e">
        <f>+IF(AI51=[2]CONTROLES!$C$59,[2]CONTROLES!$D$59,[2]CONTROLES!$D$60)</f>
        <v>#REF!</v>
      </c>
      <c r="AK51" s="49"/>
      <c r="AL51" s="50" t="e">
        <f>+IF(AK51=[2]CONTROLES!$C$61,[2]CONTROLES!$D$61,[2]CONTROLES!$D$62)</f>
        <v>#REF!</v>
      </c>
      <c r="AM51" s="49"/>
      <c r="AN51" s="51" t="e">
        <f>+IF(AM51=[2]CONTROLES!$C$63,[2]CONTROLES!$D$63,IF(AM51=[2]CONTROLES!$C$64,[2]CONTROLES!$D$64,[2]CONTROLES!$D$65))</f>
        <v>#REF!</v>
      </c>
      <c r="AO51" s="51" t="e">
        <f t="shared" si="7"/>
        <v>#REF!</v>
      </c>
      <c r="AP51" s="52" t="str">
        <f t="shared" si="3"/>
        <v/>
      </c>
      <c r="AQ51" s="53"/>
      <c r="AR51" s="276"/>
      <c r="AS51" s="276"/>
      <c r="AT51" s="276"/>
      <c r="AU51" s="276"/>
      <c r="AV51" s="276"/>
      <c r="AW51" s="64"/>
      <c r="AX51" s="64"/>
      <c r="AY51" s="53" t="s">
        <v>218</v>
      </c>
      <c r="AZ51" s="64"/>
      <c r="BA51" s="64"/>
      <c r="BB51" s="64"/>
      <c r="BC51" s="64"/>
      <c r="BD51" s="55" t="s">
        <v>219</v>
      </c>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60"/>
      <c r="DB51" s="56"/>
      <c r="DC51" s="56"/>
      <c r="DD51" s="56"/>
      <c r="DE51" s="56"/>
      <c r="DF51" s="60"/>
      <c r="DG51" s="60"/>
      <c r="DH51" s="60"/>
      <c r="DI51" s="60"/>
      <c r="DJ51" s="60"/>
      <c r="DK51" s="60"/>
      <c r="DL51" s="60"/>
      <c r="DM51" s="60"/>
      <c r="DN51" s="61">
        <v>45671</v>
      </c>
      <c r="DO51" s="62" t="s">
        <v>290</v>
      </c>
      <c r="DP51" s="62" t="s">
        <v>291</v>
      </c>
      <c r="DQ51" s="62" t="s">
        <v>292</v>
      </c>
      <c r="DR51" s="62">
        <v>0</v>
      </c>
    </row>
    <row r="52" spans="1:122" ht="39.75" hidden="1" customHeight="1">
      <c r="A52" s="276"/>
      <c r="B52" s="276"/>
      <c r="C52" s="276"/>
      <c r="D52" s="276"/>
      <c r="E52" s="276"/>
      <c r="F52" s="276"/>
      <c r="G52" s="276"/>
      <c r="H52" s="273"/>
      <c r="I52" s="270"/>
      <c r="J52" s="267"/>
      <c r="K52" s="270"/>
      <c r="L52" s="267"/>
      <c r="M52" s="276"/>
      <c r="N52" s="44"/>
      <c r="O52" s="63"/>
      <c r="P52" s="46"/>
      <c r="Q52" s="47">
        <f>+IF(P52='Tabla Valoración controles'!$D$4,'Tabla Valoración controles'!$F$4,IF('Mapa Corrupcion'!P52='Tabla Valoración controles'!$D$5,'Tabla Valoración controles'!$F$5,IF(P52=FORMULAS!$A$10,0,'Tabla Valoración controles'!$F$6)))</f>
        <v>0.1</v>
      </c>
      <c r="R52" s="46"/>
      <c r="S52" s="47">
        <f>+IF(R52='Tabla Valoración controles'!$D$7,'Tabla Valoración controles'!$F$7,IF(P52=FORMULAS!$A$10,0,'Tabla Valoración controles'!$F$8))</f>
        <v>0.15</v>
      </c>
      <c r="T52" s="46"/>
      <c r="U52" s="47">
        <f>+IF(T52='Tabla Valoración controles'!$D$9,'Tabla Valoración controles'!$F$9,IF(P52=FORMULAS!$A$10,0,'Tabla Valoración controles'!$F$10))</f>
        <v>0</v>
      </c>
      <c r="V52" s="46"/>
      <c r="W52" s="47">
        <f>+IF(V52='Tabla Valoración controles'!$D$9,'Tabla Valoración controles'!$F$9,IF(R52=FORMULAS!$A$10,0,'Tabla Valoración controles'!$F$10))</f>
        <v>0</v>
      </c>
      <c r="X52" s="46"/>
      <c r="Y52" s="47">
        <f>+IF(X52='Tabla Valoración controles'!$D$13,'Tabla Valoración controles'!$F$13,'Tabla Valoración controles'!$F$14)</f>
        <v>0</v>
      </c>
      <c r="Z52" s="48">
        <f t="shared" si="6"/>
        <v>0.25</v>
      </c>
      <c r="AA52" s="49"/>
      <c r="AB52" s="50" t="e">
        <f>+IF(AA52=[2]CONTROLES!$C$50,[2]CONTROLES!$D$50,[2]CONTROLES!$D$51)</f>
        <v>#REF!</v>
      </c>
      <c r="AC52" s="49"/>
      <c r="AD52" s="50" t="e">
        <f>+IF(AC52=[2]CONTROLES!$C$52,[2]CONTROLES!$D$52,[2]CONTROLES!$D$53)</f>
        <v>#REF!</v>
      </c>
      <c r="AE52" s="49"/>
      <c r="AF52" s="50" t="e">
        <f>+IF(AE52=[2]CONTROLES!$C$54,[2]CONTROLES!$D$54,[2]CONTROLES!$D$55)</f>
        <v>#REF!</v>
      </c>
      <c r="AG52" s="49"/>
      <c r="AH52" s="50" t="e">
        <f>+IF(AG52=[2]CONTROLES!$C$56,[2]CONTROLES!$D$56,IF(AG52=[2]CONTROLES!$C$57,[2]CONTROLES!$D$57,[2]CONTROLES!$D$58))</f>
        <v>#REF!</v>
      </c>
      <c r="AI52" s="49"/>
      <c r="AJ52" s="50" t="e">
        <f>+IF(AI52=[2]CONTROLES!$C$59,[2]CONTROLES!$D$59,[2]CONTROLES!$D$60)</f>
        <v>#REF!</v>
      </c>
      <c r="AK52" s="49"/>
      <c r="AL52" s="50" t="e">
        <f>+IF(AK52=[2]CONTROLES!$C$61,[2]CONTROLES!$D$61,[2]CONTROLES!$D$62)</f>
        <v>#REF!</v>
      </c>
      <c r="AM52" s="49"/>
      <c r="AN52" s="51" t="e">
        <f>+IF(AM52=[2]CONTROLES!$C$63,[2]CONTROLES!$D$63,IF(AM52=[2]CONTROLES!$C$64,[2]CONTROLES!$D$64,[2]CONTROLES!$D$65))</f>
        <v>#REF!</v>
      </c>
      <c r="AO52" s="51" t="e">
        <f t="shared" si="7"/>
        <v>#REF!</v>
      </c>
      <c r="AP52" s="52" t="str">
        <f t="shared" si="3"/>
        <v/>
      </c>
      <c r="AQ52" s="53"/>
      <c r="AR52" s="276"/>
      <c r="AS52" s="276"/>
      <c r="AT52" s="276"/>
      <c r="AU52" s="276"/>
      <c r="AV52" s="276"/>
      <c r="AW52" s="64"/>
      <c r="AX52" s="64"/>
      <c r="AY52" s="53" t="s">
        <v>218</v>
      </c>
      <c r="AZ52" s="64"/>
      <c r="BA52" s="64"/>
      <c r="BB52" s="64"/>
      <c r="BC52" s="64"/>
      <c r="BD52" s="55" t="s">
        <v>219</v>
      </c>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60"/>
      <c r="DB52" s="56"/>
      <c r="DC52" s="56"/>
      <c r="DD52" s="56"/>
      <c r="DE52" s="56"/>
      <c r="DF52" s="60"/>
      <c r="DG52" s="60"/>
      <c r="DH52" s="60"/>
      <c r="DI52" s="60"/>
      <c r="DJ52" s="60"/>
      <c r="DK52" s="60"/>
      <c r="DL52" s="60"/>
      <c r="DM52" s="60"/>
      <c r="DN52" s="61">
        <v>45671</v>
      </c>
      <c r="DO52" s="62" t="s">
        <v>290</v>
      </c>
      <c r="DP52" s="62" t="s">
        <v>291</v>
      </c>
      <c r="DQ52" s="62" t="s">
        <v>292</v>
      </c>
      <c r="DR52" s="62">
        <v>0</v>
      </c>
    </row>
    <row r="53" spans="1:122" ht="39.75" hidden="1" customHeight="1">
      <c r="A53" s="277"/>
      <c r="B53" s="277"/>
      <c r="C53" s="277"/>
      <c r="D53" s="277"/>
      <c r="E53" s="277"/>
      <c r="F53" s="277"/>
      <c r="G53" s="277"/>
      <c r="H53" s="274"/>
      <c r="I53" s="271"/>
      <c r="J53" s="268"/>
      <c r="K53" s="271"/>
      <c r="L53" s="268"/>
      <c r="M53" s="277"/>
      <c r="N53" s="44"/>
      <c r="O53" s="63"/>
      <c r="P53" s="46"/>
      <c r="Q53" s="47">
        <f>+IF(P53='Tabla Valoración controles'!$D$4,'Tabla Valoración controles'!$F$4,IF('Mapa Corrupcion'!P53='Tabla Valoración controles'!$D$5,'Tabla Valoración controles'!$F$5,IF(P53=FORMULAS!$A$10,0,'Tabla Valoración controles'!$F$6)))</f>
        <v>0.1</v>
      </c>
      <c r="R53" s="46"/>
      <c r="S53" s="47">
        <f>+IF(R53='Tabla Valoración controles'!$D$7,'Tabla Valoración controles'!$F$7,IF(P53=FORMULAS!$A$10,0,'Tabla Valoración controles'!$F$8))</f>
        <v>0.15</v>
      </c>
      <c r="T53" s="46"/>
      <c r="U53" s="47">
        <f>+IF(T53='Tabla Valoración controles'!$D$9,'Tabla Valoración controles'!$F$9,IF(P53=FORMULAS!$A$10,0,'Tabla Valoración controles'!$F$10))</f>
        <v>0</v>
      </c>
      <c r="V53" s="46"/>
      <c r="W53" s="47">
        <f>+IF(V53='Tabla Valoración controles'!$D$9,'Tabla Valoración controles'!$F$9,IF(R53=FORMULAS!$A$10,0,'Tabla Valoración controles'!$F$10))</f>
        <v>0</v>
      </c>
      <c r="X53" s="46"/>
      <c r="Y53" s="47">
        <f>+IF(X53='Tabla Valoración controles'!$D$13,'Tabla Valoración controles'!$F$13,'Tabla Valoración controles'!$F$14)</f>
        <v>0</v>
      </c>
      <c r="Z53" s="48">
        <f t="shared" si="6"/>
        <v>0.25</v>
      </c>
      <c r="AA53" s="49"/>
      <c r="AB53" s="50" t="e">
        <f>+IF(AA53=[2]CONTROLES!$C$50,[2]CONTROLES!$D$50,[2]CONTROLES!$D$51)</f>
        <v>#REF!</v>
      </c>
      <c r="AC53" s="49"/>
      <c r="AD53" s="50" t="e">
        <f>+IF(AC53=[2]CONTROLES!$C$52,[2]CONTROLES!$D$52,[2]CONTROLES!$D$53)</f>
        <v>#REF!</v>
      </c>
      <c r="AE53" s="49"/>
      <c r="AF53" s="50" t="e">
        <f>+IF(AE53=[2]CONTROLES!$C$54,[2]CONTROLES!$D$54,[2]CONTROLES!$D$55)</f>
        <v>#REF!</v>
      </c>
      <c r="AG53" s="49"/>
      <c r="AH53" s="50" t="e">
        <f>+IF(AG53=[2]CONTROLES!$C$56,[2]CONTROLES!$D$56,IF(AG53=[2]CONTROLES!$C$57,[2]CONTROLES!$D$57,[2]CONTROLES!$D$58))</f>
        <v>#REF!</v>
      </c>
      <c r="AI53" s="49"/>
      <c r="AJ53" s="50" t="e">
        <f>+IF(AI53=[2]CONTROLES!$C$59,[2]CONTROLES!$D$59,[2]CONTROLES!$D$60)</f>
        <v>#REF!</v>
      </c>
      <c r="AK53" s="49"/>
      <c r="AL53" s="50" t="e">
        <f>+IF(AK53=[2]CONTROLES!$C$61,[2]CONTROLES!$D$61,[2]CONTROLES!$D$62)</f>
        <v>#REF!</v>
      </c>
      <c r="AM53" s="49"/>
      <c r="AN53" s="51" t="e">
        <f>+IF(AM53=[2]CONTROLES!$C$63,[2]CONTROLES!$D$63,IF(AM53=[2]CONTROLES!$C$64,[2]CONTROLES!$D$64,[2]CONTROLES!$D$65))</f>
        <v>#REF!</v>
      </c>
      <c r="AO53" s="51" t="e">
        <f t="shared" si="7"/>
        <v>#REF!</v>
      </c>
      <c r="AP53" s="52" t="str">
        <f t="shared" si="3"/>
        <v/>
      </c>
      <c r="AQ53" s="53"/>
      <c r="AR53" s="277"/>
      <c r="AS53" s="277"/>
      <c r="AT53" s="277"/>
      <c r="AU53" s="277"/>
      <c r="AV53" s="277"/>
      <c r="AW53" s="64"/>
      <c r="AX53" s="64"/>
      <c r="AY53" s="53" t="s">
        <v>218</v>
      </c>
      <c r="AZ53" s="64"/>
      <c r="BA53" s="64"/>
      <c r="BB53" s="64"/>
      <c r="BC53" s="64"/>
      <c r="BD53" s="55" t="s">
        <v>219</v>
      </c>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60"/>
      <c r="DB53" s="56"/>
      <c r="DC53" s="56"/>
      <c r="DD53" s="56"/>
      <c r="DE53" s="56"/>
      <c r="DF53" s="60"/>
      <c r="DG53" s="60"/>
      <c r="DH53" s="60"/>
      <c r="DI53" s="60"/>
      <c r="DJ53" s="60"/>
      <c r="DK53" s="60"/>
      <c r="DL53" s="60"/>
      <c r="DM53" s="60"/>
      <c r="DN53" s="61">
        <v>45671</v>
      </c>
      <c r="DO53" s="62" t="s">
        <v>290</v>
      </c>
      <c r="DP53" s="62" t="s">
        <v>291</v>
      </c>
      <c r="DQ53" s="62" t="s">
        <v>292</v>
      </c>
      <c r="DR53" s="62">
        <v>0</v>
      </c>
    </row>
    <row r="54" spans="1:122" ht="102.75" customHeight="1">
      <c r="A54" s="278">
        <v>8</v>
      </c>
      <c r="B54" s="279" t="s">
        <v>281</v>
      </c>
      <c r="C54" s="280" t="str">
        <f>VLOOKUP(B54,FORMULAS!A$30:B$46,2,0)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54" s="280" t="str">
        <f>VLOOKUP(B54,FORMULAS!A$30:C$46,3,0)</f>
        <v>Director de Mejoramiento de Vivienda</v>
      </c>
      <c r="E54" s="280" t="s">
        <v>313</v>
      </c>
      <c r="F54" s="280" t="s">
        <v>314</v>
      </c>
      <c r="G54" s="280" t="s">
        <v>315</v>
      </c>
      <c r="H54" s="272" t="s">
        <v>183</v>
      </c>
      <c r="I54" s="269" t="str">
        <f>VLOOKUP(H54,FORMULAS!$A$77:$B$82,2,0)</f>
        <v>Improbable</v>
      </c>
      <c r="J54" s="266" t="str">
        <f>+I54</f>
        <v>Improbable</v>
      </c>
      <c r="K54" s="269" t="str">
        <f>VLOOKUP(A54,'Impacto Ri Inhe'!$B$5:$AF$41,31,1)</f>
        <v>Mayor</v>
      </c>
      <c r="L54" s="266" t="str">
        <f>CONCATENATE(K54,"-",J54)</f>
        <v>Mayor-Improbable</v>
      </c>
      <c r="M54" s="275" t="str">
        <f>VLOOKUP(L54,FORMULAS!$I$77:$J$97,2,0)</f>
        <v>Alto</v>
      </c>
      <c r="N54" s="60">
        <v>1</v>
      </c>
      <c r="O54" s="88" t="s">
        <v>316</v>
      </c>
      <c r="P54" s="46" t="s">
        <v>185</v>
      </c>
      <c r="Q54" s="47">
        <f>+IF(P54='Tabla Valoración controles'!$D$4,'Tabla Valoración controles'!$F$4,IF('Mapa Corrupcion'!P54='Tabla Valoración controles'!$D$5,'Tabla Valoración controles'!$F$5,IF(P54=FORMULAS!$A$10,0,'Tabla Valoración controles'!$F$6)))</f>
        <v>0.25</v>
      </c>
      <c r="R54" s="46" t="s">
        <v>186</v>
      </c>
      <c r="S54" s="47">
        <f>+IF(R54='Tabla Valoración controles'!$D$7,'Tabla Valoración controles'!$F$7,IF(P54=FORMULAS!$A$10,0,'Tabla Valoración controles'!$F$8))</f>
        <v>0.15</v>
      </c>
      <c r="T54" s="46" t="s">
        <v>187</v>
      </c>
      <c r="U54" s="47">
        <f>+IF(T54='Tabla Valoración controles'!$D$9,'Tabla Valoración controles'!$F$9,IF(P54=FORMULAS!$A$10,0,'Tabla Valoración controles'!$F$10))</f>
        <v>0</v>
      </c>
      <c r="V54" s="46" t="s">
        <v>188</v>
      </c>
      <c r="W54" s="47">
        <f>+IF(V54='Tabla Valoración controles'!$D$9,'Tabla Valoración controles'!$F$9,IF(R54=FORMULAS!$A$10,0,'Tabla Valoración controles'!$F$10))</f>
        <v>0</v>
      </c>
      <c r="X54" s="46" t="s">
        <v>189</v>
      </c>
      <c r="Y54" s="47">
        <f>+IF(X54='Tabla Valoración controles'!$D$13,'Tabla Valoración controles'!$F$13,'Tabla Valoración controles'!$F$14)</f>
        <v>0</v>
      </c>
      <c r="Z54" s="48">
        <f t="shared" si="6"/>
        <v>0.4</v>
      </c>
      <c r="AA54" s="49" t="s">
        <v>190</v>
      </c>
      <c r="AB54" s="50" t="e">
        <f>+IF(AA54=[2]CONTROLES!$C$50,[2]CONTROLES!$D$50,[2]CONTROLES!$D$51)</f>
        <v>#REF!</v>
      </c>
      <c r="AC54" s="49" t="s">
        <v>191</v>
      </c>
      <c r="AD54" s="50" t="e">
        <f>+IF(AC54=[2]CONTROLES!$C$52,[2]CONTROLES!$D$52,[2]CONTROLES!$D$53)</f>
        <v>#REF!</v>
      </c>
      <c r="AE54" s="49" t="s">
        <v>192</v>
      </c>
      <c r="AF54" s="50" t="e">
        <f>+IF(AE54=[2]CONTROLES!$C$54,[2]CONTROLES!$D$54,[2]CONTROLES!$D$55)</f>
        <v>#REF!</v>
      </c>
      <c r="AG54" s="49" t="s">
        <v>227</v>
      </c>
      <c r="AH54" s="50" t="e">
        <f>+IF(AG54=[2]CONTROLES!$C$56,[2]CONTROLES!$D$56,IF(AG54=[2]CONTROLES!$C$57,[2]CONTROLES!$D$57,[2]CONTROLES!$D$58))</f>
        <v>#REF!</v>
      </c>
      <c r="AI54" s="49" t="s">
        <v>194</v>
      </c>
      <c r="AJ54" s="50" t="e">
        <f>+IF(AI54=[2]CONTROLES!$C$59,[2]CONTROLES!$D$59,[2]CONTROLES!$D$60)</f>
        <v>#REF!</v>
      </c>
      <c r="AK54" s="49" t="s">
        <v>195</v>
      </c>
      <c r="AL54" s="50" t="e">
        <f>+IF(AK54=[2]CONTROLES!$C$61,[2]CONTROLES!$D$61,[2]CONTROLES!$D$62)</f>
        <v>#REF!</v>
      </c>
      <c r="AM54" s="49" t="s">
        <v>196</v>
      </c>
      <c r="AN54" s="51" t="e">
        <f>+IF(AM54=[2]CONTROLES!$C$63,[2]CONTROLES!$D$63,IF(AM54=[2]CONTROLES!$C$64,[2]CONTROLES!$D$64,[2]CONTROLES!$D$65))</f>
        <v>#REF!</v>
      </c>
      <c r="AO54" s="51" t="e">
        <f t="shared" si="7"/>
        <v>#REF!</v>
      </c>
      <c r="AP54" s="52" t="str">
        <f t="shared" si="3"/>
        <v/>
      </c>
      <c r="AQ54" s="53" t="s">
        <v>197</v>
      </c>
      <c r="AR54" s="278" t="str">
        <f>VLOOKUP(AQ54,FORMULAS!$A$77:$B$82,2,0)</f>
        <v>Rara vez</v>
      </c>
      <c r="AS54" s="282" t="str">
        <f>+K54</f>
        <v>Mayor</v>
      </c>
      <c r="AT54" s="283" t="str">
        <f>CONCATENATE(AS54,"-",AR54)</f>
        <v>Mayor-Rara vez</v>
      </c>
      <c r="AU54" s="275" t="str">
        <f>VLOOKUP(AT54,FORMULAS!$I$77:$J$97,2,0)</f>
        <v>Alto</v>
      </c>
      <c r="AV54" s="275" t="s">
        <v>198</v>
      </c>
      <c r="AW54" s="57" t="s">
        <v>317</v>
      </c>
      <c r="AX54" s="57" t="s">
        <v>287</v>
      </c>
      <c r="AY54" s="57" t="s">
        <v>201</v>
      </c>
      <c r="AZ54" s="89">
        <v>45323</v>
      </c>
      <c r="BA54" s="89">
        <v>45656</v>
      </c>
      <c r="BB54" s="57" t="s">
        <v>288</v>
      </c>
      <c r="BC54" s="57" t="s">
        <v>318</v>
      </c>
      <c r="BD54" s="67" t="s">
        <v>233</v>
      </c>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60"/>
      <c r="DB54" s="56"/>
      <c r="DC54" s="56"/>
      <c r="DD54" s="56"/>
      <c r="DE54" s="56"/>
      <c r="DF54" s="60"/>
      <c r="DG54" s="60"/>
      <c r="DH54" s="60"/>
      <c r="DI54" s="60"/>
      <c r="DJ54" s="60"/>
      <c r="DK54" s="60"/>
      <c r="DL54" s="60"/>
      <c r="DM54" s="60"/>
      <c r="DN54" s="61">
        <v>45671</v>
      </c>
      <c r="DO54" s="62" t="s">
        <v>273</v>
      </c>
      <c r="DP54" s="62" t="s">
        <v>746</v>
      </c>
      <c r="DQ54" s="62" t="s">
        <v>274</v>
      </c>
      <c r="DR54" s="62">
        <v>0</v>
      </c>
    </row>
    <row r="55" spans="1:122" ht="102.75" customHeight="1">
      <c r="A55" s="276"/>
      <c r="B55" s="276"/>
      <c r="C55" s="276"/>
      <c r="D55" s="276"/>
      <c r="E55" s="276"/>
      <c r="F55" s="276"/>
      <c r="G55" s="276"/>
      <c r="H55" s="273"/>
      <c r="I55" s="270"/>
      <c r="J55" s="267"/>
      <c r="K55" s="270"/>
      <c r="L55" s="267"/>
      <c r="M55" s="276"/>
      <c r="N55" s="60">
        <v>2</v>
      </c>
      <c r="O55" s="88" t="s">
        <v>319</v>
      </c>
      <c r="P55" s="46" t="s">
        <v>185</v>
      </c>
      <c r="Q55" s="47">
        <f>+IF(P55='Tabla Valoración controles'!$D$4,'Tabla Valoración controles'!$F$4,IF('Mapa Corrupcion'!P55='Tabla Valoración controles'!$D$5,'Tabla Valoración controles'!$F$5,IF(P55=FORMULAS!$A$10,0,'Tabla Valoración controles'!$F$6)))</f>
        <v>0.25</v>
      </c>
      <c r="R55" s="46" t="s">
        <v>186</v>
      </c>
      <c r="S55" s="47">
        <f>+IF(R55='Tabla Valoración controles'!$D$7,'Tabla Valoración controles'!$F$7,IF(P55=FORMULAS!$A$10,0,'Tabla Valoración controles'!$F$8))</f>
        <v>0.15</v>
      </c>
      <c r="T55" s="46" t="s">
        <v>187</v>
      </c>
      <c r="U55" s="47">
        <f>+IF(T55='Tabla Valoración controles'!$D$9,'Tabla Valoración controles'!$F$9,IF(P55=FORMULAS!$A$10,0,'Tabla Valoración controles'!$F$10))</f>
        <v>0</v>
      </c>
      <c r="V55" s="46" t="s">
        <v>278</v>
      </c>
      <c r="W55" s="47">
        <f>+IF(V55='Tabla Valoración controles'!$D$9,'Tabla Valoración controles'!$F$9,IF(R55=FORMULAS!$A$10,0,'Tabla Valoración controles'!$F$10))</f>
        <v>0</v>
      </c>
      <c r="X55" s="46" t="s">
        <v>189</v>
      </c>
      <c r="Y55" s="47">
        <f>+IF(X55='Tabla Valoración controles'!$D$13,'Tabla Valoración controles'!$F$13,'Tabla Valoración controles'!$F$14)</f>
        <v>0</v>
      </c>
      <c r="Z55" s="48">
        <f t="shared" si="6"/>
        <v>0.4</v>
      </c>
      <c r="AA55" s="49" t="s">
        <v>190</v>
      </c>
      <c r="AB55" s="50" t="e">
        <f>+IF(AA55=[2]CONTROLES!$C$50,[2]CONTROLES!$D$50,[2]CONTROLES!$D$51)</f>
        <v>#REF!</v>
      </c>
      <c r="AC55" s="49" t="s">
        <v>191</v>
      </c>
      <c r="AD55" s="50" t="e">
        <f>+IF(AC55=[2]CONTROLES!$C$52,[2]CONTROLES!$D$52,[2]CONTROLES!$D$53)</f>
        <v>#REF!</v>
      </c>
      <c r="AE55" s="49" t="s">
        <v>192</v>
      </c>
      <c r="AF55" s="50" t="e">
        <f>+IF(AE55=[2]CONTROLES!$C$54,[2]CONTROLES!$D$54,[2]CONTROLES!$D$55)</f>
        <v>#REF!</v>
      </c>
      <c r="AG55" s="49" t="s">
        <v>227</v>
      </c>
      <c r="AH55" s="50" t="e">
        <f>+IF(AG55=[2]CONTROLES!$C$56,[2]CONTROLES!$D$56,IF(AG55=[2]CONTROLES!$C$57,[2]CONTROLES!$D$57,[2]CONTROLES!$D$58))</f>
        <v>#REF!</v>
      </c>
      <c r="AI55" s="49" t="s">
        <v>194</v>
      </c>
      <c r="AJ55" s="50" t="e">
        <f>+IF(AI55=[2]CONTROLES!$C$59,[2]CONTROLES!$D$59,[2]CONTROLES!$D$60)</f>
        <v>#REF!</v>
      </c>
      <c r="AK55" s="49" t="s">
        <v>195</v>
      </c>
      <c r="AL55" s="50" t="e">
        <f>+IF(AK55=[2]CONTROLES!$C$61,[2]CONTROLES!$D$61,[2]CONTROLES!$D$62)</f>
        <v>#REF!</v>
      </c>
      <c r="AM55" s="49" t="s">
        <v>196</v>
      </c>
      <c r="AN55" s="51" t="e">
        <f>+IF(AM55=[2]CONTROLES!$C$63,[2]CONTROLES!$D$63,IF(AM55=[2]CONTROLES!$C$64,[2]CONTROLES!$D$64,[2]CONTROLES!$D$65))</f>
        <v>#REF!</v>
      </c>
      <c r="AO55" s="51" t="e">
        <f t="shared" si="7"/>
        <v>#REF!</v>
      </c>
      <c r="AP55" s="52" t="str">
        <f t="shared" si="3"/>
        <v/>
      </c>
      <c r="AQ55" s="53" t="s">
        <v>197</v>
      </c>
      <c r="AR55" s="276"/>
      <c r="AS55" s="276"/>
      <c r="AT55" s="276"/>
      <c r="AU55" s="276"/>
      <c r="AV55" s="276"/>
      <c r="AW55" s="57" t="s">
        <v>320</v>
      </c>
      <c r="AX55" s="57" t="s">
        <v>287</v>
      </c>
      <c r="AY55" s="57" t="s">
        <v>201</v>
      </c>
      <c r="AZ55" s="89">
        <v>45323</v>
      </c>
      <c r="BA55" s="89">
        <v>45656</v>
      </c>
      <c r="BB55" s="57" t="s">
        <v>321</v>
      </c>
      <c r="BC55" s="57" t="s">
        <v>322</v>
      </c>
      <c r="BD55" s="67" t="s">
        <v>233</v>
      </c>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60"/>
      <c r="DB55" s="56"/>
      <c r="DC55" s="56"/>
      <c r="DD55" s="56"/>
      <c r="DE55" s="56"/>
      <c r="DF55" s="60"/>
      <c r="DG55" s="60"/>
      <c r="DH55" s="60"/>
      <c r="DI55" s="60"/>
      <c r="DJ55" s="60"/>
      <c r="DK55" s="60"/>
      <c r="DL55" s="60"/>
      <c r="DM55" s="60"/>
      <c r="DN55" s="61">
        <v>45671</v>
      </c>
      <c r="DO55" s="62" t="s">
        <v>273</v>
      </c>
      <c r="DP55" s="62" t="s">
        <v>746</v>
      </c>
      <c r="DQ55" s="62" t="s">
        <v>274</v>
      </c>
      <c r="DR55" s="62">
        <v>0</v>
      </c>
    </row>
    <row r="56" spans="1:122" ht="102.75" customHeight="1">
      <c r="A56" s="276"/>
      <c r="B56" s="276"/>
      <c r="C56" s="276"/>
      <c r="D56" s="276"/>
      <c r="E56" s="276"/>
      <c r="F56" s="276"/>
      <c r="G56" s="276"/>
      <c r="H56" s="273"/>
      <c r="I56" s="270"/>
      <c r="J56" s="267"/>
      <c r="K56" s="270"/>
      <c r="L56" s="267"/>
      <c r="M56" s="276"/>
      <c r="N56" s="44"/>
      <c r="O56" s="63"/>
      <c r="P56" s="46"/>
      <c r="Q56" s="47">
        <f>+IF(P56='Tabla Valoración controles'!$D$4,'Tabla Valoración controles'!$F$4,IF('Mapa Corrupcion'!P56='Tabla Valoración controles'!$D$5,'Tabla Valoración controles'!$F$5,IF(P56=FORMULAS!$A$10,0,'Tabla Valoración controles'!$F$6)))</f>
        <v>0.1</v>
      </c>
      <c r="R56" s="46"/>
      <c r="S56" s="47">
        <f>+IF(R56='Tabla Valoración controles'!$D$7,'Tabla Valoración controles'!$F$7,IF(P56=FORMULAS!$A$10,0,'Tabla Valoración controles'!$F$8))</f>
        <v>0.15</v>
      </c>
      <c r="T56" s="46"/>
      <c r="U56" s="47">
        <f>+IF(T56='Tabla Valoración controles'!$D$9,'Tabla Valoración controles'!$F$9,IF(P56=FORMULAS!$A$10,0,'Tabla Valoración controles'!$F$10))</f>
        <v>0</v>
      </c>
      <c r="V56" s="46"/>
      <c r="W56" s="47">
        <f>+IF(V56='Tabla Valoración controles'!$D$9,'Tabla Valoración controles'!$F$9,IF(R56=FORMULAS!$A$10,0,'Tabla Valoración controles'!$F$10))</f>
        <v>0</v>
      </c>
      <c r="X56" s="46"/>
      <c r="Y56" s="47">
        <f>+IF(X56='Tabla Valoración controles'!$D$13,'Tabla Valoración controles'!$F$13,'Tabla Valoración controles'!$F$14)</f>
        <v>0</v>
      </c>
      <c r="Z56" s="48">
        <f t="shared" si="6"/>
        <v>0.25</v>
      </c>
      <c r="AA56" s="49"/>
      <c r="AB56" s="50" t="e">
        <f>+IF(AA56=[2]CONTROLES!$C$50,[2]CONTROLES!$D$50,[2]CONTROLES!$D$51)</f>
        <v>#REF!</v>
      </c>
      <c r="AC56" s="49"/>
      <c r="AD56" s="50" t="e">
        <f>+IF(AC56=[2]CONTROLES!$C$52,[2]CONTROLES!$D$52,[2]CONTROLES!$D$53)</f>
        <v>#REF!</v>
      </c>
      <c r="AE56" s="49"/>
      <c r="AF56" s="50" t="e">
        <f>+IF(AE56=[2]CONTROLES!$C$54,[2]CONTROLES!$D$54,[2]CONTROLES!$D$55)</f>
        <v>#REF!</v>
      </c>
      <c r="AG56" s="49"/>
      <c r="AH56" s="50" t="e">
        <f>+IF(AG56=[2]CONTROLES!$C$56,[2]CONTROLES!$D$56,IF(AG56=[2]CONTROLES!$C$57,[2]CONTROLES!$D$57,[2]CONTROLES!$D$58))</f>
        <v>#REF!</v>
      </c>
      <c r="AI56" s="49"/>
      <c r="AJ56" s="50" t="e">
        <f>+IF(AI56=[2]CONTROLES!$C$59,[2]CONTROLES!$D$59,[2]CONTROLES!$D$60)</f>
        <v>#REF!</v>
      </c>
      <c r="AK56" s="49"/>
      <c r="AL56" s="50" t="e">
        <f>+IF(AK56=[2]CONTROLES!$C$61,[2]CONTROLES!$D$61,[2]CONTROLES!$D$62)</f>
        <v>#REF!</v>
      </c>
      <c r="AM56" s="49"/>
      <c r="AN56" s="51" t="e">
        <f>+IF(AM56=[2]CONTROLES!$C$63,[2]CONTROLES!$D$63,IF(AM56=[2]CONTROLES!$C$64,[2]CONTROLES!$D$64,[2]CONTROLES!$D$65))</f>
        <v>#REF!</v>
      </c>
      <c r="AO56" s="51" t="e">
        <f t="shared" si="7"/>
        <v>#REF!</v>
      </c>
      <c r="AP56" s="52" t="str">
        <f t="shared" si="3"/>
        <v/>
      </c>
      <c r="AQ56" s="53"/>
      <c r="AR56" s="276"/>
      <c r="AS56" s="276"/>
      <c r="AT56" s="276"/>
      <c r="AU56" s="276"/>
      <c r="AV56" s="276"/>
      <c r="AW56" s="58" t="s">
        <v>323</v>
      </c>
      <c r="AX56" s="57" t="s">
        <v>287</v>
      </c>
      <c r="AY56" s="57" t="s">
        <v>252</v>
      </c>
      <c r="AZ56" s="89">
        <v>45323</v>
      </c>
      <c r="BA56" s="89">
        <v>45656</v>
      </c>
      <c r="BB56" s="57" t="s">
        <v>324</v>
      </c>
      <c r="BC56" s="58" t="s">
        <v>325</v>
      </c>
      <c r="BD56" s="67" t="s">
        <v>233</v>
      </c>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60"/>
      <c r="DB56" s="56"/>
      <c r="DC56" s="56"/>
      <c r="DD56" s="56"/>
      <c r="DE56" s="56"/>
      <c r="DF56" s="60"/>
      <c r="DG56" s="60"/>
      <c r="DH56" s="60"/>
      <c r="DI56" s="60"/>
      <c r="DJ56" s="60"/>
      <c r="DK56" s="60"/>
      <c r="DL56" s="60"/>
      <c r="DM56" s="60"/>
      <c r="DN56" s="61">
        <v>45671</v>
      </c>
      <c r="DO56" s="62" t="s">
        <v>273</v>
      </c>
      <c r="DP56" s="62" t="s">
        <v>746</v>
      </c>
      <c r="DQ56" s="62" t="s">
        <v>274</v>
      </c>
      <c r="DR56" s="62">
        <v>0</v>
      </c>
    </row>
    <row r="57" spans="1:122" ht="39.75" hidden="1" customHeight="1">
      <c r="A57" s="276"/>
      <c r="B57" s="276"/>
      <c r="C57" s="276"/>
      <c r="D57" s="276"/>
      <c r="E57" s="276"/>
      <c r="F57" s="276"/>
      <c r="G57" s="276"/>
      <c r="H57" s="273"/>
      <c r="I57" s="270"/>
      <c r="J57" s="267"/>
      <c r="K57" s="270"/>
      <c r="L57" s="267"/>
      <c r="M57" s="276"/>
      <c r="N57" s="44"/>
      <c r="O57" s="63"/>
      <c r="P57" s="46"/>
      <c r="Q57" s="47">
        <f>+IF(P57='Tabla Valoración controles'!$D$4,'Tabla Valoración controles'!$F$4,IF('Mapa Corrupcion'!P57='Tabla Valoración controles'!$D$5,'Tabla Valoración controles'!$F$5,IF(P57=FORMULAS!$A$10,0,'Tabla Valoración controles'!$F$6)))</f>
        <v>0.1</v>
      </c>
      <c r="R57" s="46"/>
      <c r="S57" s="47">
        <f>+IF(R57='Tabla Valoración controles'!$D$7,'Tabla Valoración controles'!$F$7,IF(P57=FORMULAS!$A$10,0,'Tabla Valoración controles'!$F$8))</f>
        <v>0.15</v>
      </c>
      <c r="T57" s="46"/>
      <c r="U57" s="47">
        <f>+IF(T57='Tabla Valoración controles'!$D$9,'Tabla Valoración controles'!$F$9,IF(P57=FORMULAS!$A$10,0,'Tabla Valoración controles'!$F$10))</f>
        <v>0</v>
      </c>
      <c r="V57" s="46"/>
      <c r="W57" s="47">
        <f>+IF(V57='Tabla Valoración controles'!$D$9,'Tabla Valoración controles'!$F$9,IF(R57=FORMULAS!$A$10,0,'Tabla Valoración controles'!$F$10))</f>
        <v>0</v>
      </c>
      <c r="X57" s="46"/>
      <c r="Y57" s="47">
        <f>+IF(X57='Tabla Valoración controles'!$D$13,'Tabla Valoración controles'!$F$13,'Tabla Valoración controles'!$F$14)</f>
        <v>0</v>
      </c>
      <c r="Z57" s="48">
        <f t="shared" si="6"/>
        <v>0.25</v>
      </c>
      <c r="AA57" s="49"/>
      <c r="AB57" s="50" t="e">
        <f>+IF(AA57=[2]CONTROLES!$C$50,[2]CONTROLES!$D$50,[2]CONTROLES!$D$51)</f>
        <v>#REF!</v>
      </c>
      <c r="AC57" s="49"/>
      <c r="AD57" s="50" t="e">
        <f>+IF(AC57=[2]CONTROLES!$C$52,[2]CONTROLES!$D$52,[2]CONTROLES!$D$53)</f>
        <v>#REF!</v>
      </c>
      <c r="AE57" s="49"/>
      <c r="AF57" s="50" t="e">
        <f>+IF(AE57=[2]CONTROLES!$C$54,[2]CONTROLES!$D$54,[2]CONTROLES!$D$55)</f>
        <v>#REF!</v>
      </c>
      <c r="AG57" s="49"/>
      <c r="AH57" s="50" t="e">
        <f>+IF(AG57=[2]CONTROLES!$C$56,[2]CONTROLES!$D$56,IF(AG57=[2]CONTROLES!$C$57,[2]CONTROLES!$D$57,[2]CONTROLES!$D$58))</f>
        <v>#REF!</v>
      </c>
      <c r="AI57" s="49"/>
      <c r="AJ57" s="50" t="e">
        <f>+IF(AI57=[2]CONTROLES!$C$59,[2]CONTROLES!$D$59,[2]CONTROLES!$D$60)</f>
        <v>#REF!</v>
      </c>
      <c r="AK57" s="49"/>
      <c r="AL57" s="50" t="e">
        <f>+IF(AK57=[2]CONTROLES!$C$61,[2]CONTROLES!$D$61,[2]CONTROLES!$D$62)</f>
        <v>#REF!</v>
      </c>
      <c r="AM57" s="49"/>
      <c r="AN57" s="51" t="e">
        <f>+IF(AM57=[2]CONTROLES!$C$63,[2]CONTROLES!$D$63,IF(AM57=[2]CONTROLES!$C$64,[2]CONTROLES!$D$64,[2]CONTROLES!$D$65))</f>
        <v>#REF!</v>
      </c>
      <c r="AO57" s="51" t="e">
        <f t="shared" si="7"/>
        <v>#REF!</v>
      </c>
      <c r="AP57" s="52" t="str">
        <f t="shared" si="3"/>
        <v/>
      </c>
      <c r="AQ57" s="53"/>
      <c r="AR57" s="276"/>
      <c r="AS57" s="276"/>
      <c r="AT57" s="276"/>
      <c r="AU57" s="276"/>
      <c r="AV57" s="276"/>
      <c r="AW57" s="64"/>
      <c r="AX57" s="64"/>
      <c r="AY57" s="53" t="s">
        <v>218</v>
      </c>
      <c r="AZ57" s="64"/>
      <c r="BA57" s="64"/>
      <c r="BB57" s="64"/>
      <c r="BC57" s="64"/>
      <c r="BD57" s="55" t="s">
        <v>219</v>
      </c>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60"/>
      <c r="DB57" s="56"/>
      <c r="DC57" s="56"/>
      <c r="DD57" s="56"/>
      <c r="DE57" s="56"/>
      <c r="DF57" s="60"/>
      <c r="DG57" s="60"/>
      <c r="DH57" s="60"/>
      <c r="DI57" s="60"/>
      <c r="DJ57" s="60"/>
      <c r="DK57" s="60"/>
      <c r="DL57" s="60"/>
      <c r="DM57" s="60"/>
      <c r="DN57" s="61">
        <v>45671</v>
      </c>
      <c r="DO57" s="62" t="s">
        <v>290</v>
      </c>
      <c r="DP57" s="62" t="s">
        <v>291</v>
      </c>
      <c r="DQ57" s="62" t="s">
        <v>292</v>
      </c>
      <c r="DR57" s="62">
        <v>0</v>
      </c>
    </row>
    <row r="58" spans="1:122" ht="39.75" hidden="1" customHeight="1">
      <c r="A58" s="276"/>
      <c r="B58" s="276"/>
      <c r="C58" s="276"/>
      <c r="D58" s="276"/>
      <c r="E58" s="276"/>
      <c r="F58" s="276"/>
      <c r="G58" s="276"/>
      <c r="H58" s="273"/>
      <c r="I58" s="270"/>
      <c r="J58" s="267"/>
      <c r="K58" s="270"/>
      <c r="L58" s="267"/>
      <c r="M58" s="276"/>
      <c r="N58" s="44"/>
      <c r="O58" s="63"/>
      <c r="P58" s="46"/>
      <c r="Q58" s="47">
        <f>+IF(P58='Tabla Valoración controles'!$D$4,'Tabla Valoración controles'!$F$4,IF('Mapa Corrupcion'!P58='Tabla Valoración controles'!$D$5,'Tabla Valoración controles'!$F$5,IF(P58=FORMULAS!$A$10,0,'Tabla Valoración controles'!$F$6)))</f>
        <v>0.1</v>
      </c>
      <c r="R58" s="46"/>
      <c r="S58" s="47">
        <f>+IF(R58='Tabla Valoración controles'!$D$7,'Tabla Valoración controles'!$F$7,IF(P58=FORMULAS!$A$10,0,'Tabla Valoración controles'!$F$8))</f>
        <v>0.15</v>
      </c>
      <c r="T58" s="46"/>
      <c r="U58" s="47">
        <f>+IF(T58='Tabla Valoración controles'!$D$9,'Tabla Valoración controles'!$F$9,IF(P58=FORMULAS!$A$10,0,'Tabla Valoración controles'!$F$10))</f>
        <v>0</v>
      </c>
      <c r="V58" s="46"/>
      <c r="W58" s="47">
        <f>+IF(V58='Tabla Valoración controles'!$D$9,'Tabla Valoración controles'!$F$9,IF(R58=FORMULAS!$A$10,0,'Tabla Valoración controles'!$F$10))</f>
        <v>0</v>
      </c>
      <c r="X58" s="46"/>
      <c r="Y58" s="47">
        <f>+IF(X58='Tabla Valoración controles'!$D$13,'Tabla Valoración controles'!$F$13,'Tabla Valoración controles'!$F$14)</f>
        <v>0</v>
      </c>
      <c r="Z58" s="48">
        <f t="shared" si="6"/>
        <v>0.25</v>
      </c>
      <c r="AA58" s="49"/>
      <c r="AB58" s="50" t="e">
        <f>+IF(AA58=[2]CONTROLES!$C$50,[2]CONTROLES!$D$50,[2]CONTROLES!$D$51)</f>
        <v>#REF!</v>
      </c>
      <c r="AC58" s="49"/>
      <c r="AD58" s="50" t="e">
        <f>+IF(AC58=[2]CONTROLES!$C$52,[2]CONTROLES!$D$52,[2]CONTROLES!$D$53)</f>
        <v>#REF!</v>
      </c>
      <c r="AE58" s="49"/>
      <c r="AF58" s="50" t="e">
        <f>+IF(AE58=[2]CONTROLES!$C$54,[2]CONTROLES!$D$54,[2]CONTROLES!$D$55)</f>
        <v>#REF!</v>
      </c>
      <c r="AG58" s="49"/>
      <c r="AH58" s="50" t="e">
        <f>+IF(AG58=[2]CONTROLES!$C$56,[2]CONTROLES!$D$56,IF(AG58=[2]CONTROLES!$C$57,[2]CONTROLES!$D$57,[2]CONTROLES!$D$58))</f>
        <v>#REF!</v>
      </c>
      <c r="AI58" s="49"/>
      <c r="AJ58" s="50" t="e">
        <f>+IF(AI58=[2]CONTROLES!$C$59,[2]CONTROLES!$D$59,[2]CONTROLES!$D$60)</f>
        <v>#REF!</v>
      </c>
      <c r="AK58" s="49"/>
      <c r="AL58" s="50" t="e">
        <f>+IF(AK58=[2]CONTROLES!$C$61,[2]CONTROLES!$D$61,[2]CONTROLES!$D$62)</f>
        <v>#REF!</v>
      </c>
      <c r="AM58" s="49"/>
      <c r="AN58" s="51" t="e">
        <f>+IF(AM58=[2]CONTROLES!$C$63,[2]CONTROLES!$D$63,IF(AM58=[2]CONTROLES!$C$64,[2]CONTROLES!$D$64,[2]CONTROLES!$D$65))</f>
        <v>#REF!</v>
      </c>
      <c r="AO58" s="51" t="e">
        <f t="shared" si="7"/>
        <v>#REF!</v>
      </c>
      <c r="AP58" s="52" t="str">
        <f t="shared" si="3"/>
        <v/>
      </c>
      <c r="AQ58" s="53"/>
      <c r="AR58" s="276"/>
      <c r="AS58" s="276"/>
      <c r="AT58" s="276"/>
      <c r="AU58" s="276"/>
      <c r="AV58" s="276"/>
      <c r="AW58" s="64"/>
      <c r="AX58" s="64"/>
      <c r="AY58" s="53" t="s">
        <v>218</v>
      </c>
      <c r="AZ58" s="64"/>
      <c r="BA58" s="64"/>
      <c r="BB58" s="64"/>
      <c r="BC58" s="64"/>
      <c r="BD58" s="55" t="s">
        <v>219</v>
      </c>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60"/>
      <c r="DB58" s="56"/>
      <c r="DC58" s="56"/>
      <c r="DD58" s="56"/>
      <c r="DE58" s="56"/>
      <c r="DF58" s="60"/>
      <c r="DG58" s="60"/>
      <c r="DH58" s="60"/>
      <c r="DI58" s="60"/>
      <c r="DJ58" s="60"/>
      <c r="DK58" s="60"/>
      <c r="DL58" s="60"/>
      <c r="DM58" s="60"/>
      <c r="DN58" s="61">
        <v>45671</v>
      </c>
      <c r="DO58" s="62" t="s">
        <v>290</v>
      </c>
      <c r="DP58" s="62" t="s">
        <v>291</v>
      </c>
      <c r="DQ58" s="62" t="s">
        <v>292</v>
      </c>
      <c r="DR58" s="62">
        <v>0</v>
      </c>
    </row>
    <row r="59" spans="1:122" ht="39.75" hidden="1" customHeight="1">
      <c r="A59" s="277"/>
      <c r="B59" s="277"/>
      <c r="C59" s="277"/>
      <c r="D59" s="277"/>
      <c r="E59" s="277"/>
      <c r="F59" s="277"/>
      <c r="G59" s="277"/>
      <c r="H59" s="274"/>
      <c r="I59" s="271"/>
      <c r="J59" s="268"/>
      <c r="K59" s="271"/>
      <c r="L59" s="268"/>
      <c r="M59" s="277"/>
      <c r="N59" s="44"/>
      <c r="O59" s="63"/>
      <c r="P59" s="46"/>
      <c r="Q59" s="47">
        <f>+IF(P59='Tabla Valoración controles'!$D$4,'Tabla Valoración controles'!$F$4,IF('Mapa Corrupcion'!P59='Tabla Valoración controles'!$D$5,'Tabla Valoración controles'!$F$5,IF(P59=FORMULAS!$A$10,0,'Tabla Valoración controles'!$F$6)))</f>
        <v>0.1</v>
      </c>
      <c r="R59" s="46"/>
      <c r="S59" s="47">
        <f>+IF(R59='Tabla Valoración controles'!$D$7,'Tabla Valoración controles'!$F$7,IF(P59=FORMULAS!$A$10,0,'Tabla Valoración controles'!$F$8))</f>
        <v>0.15</v>
      </c>
      <c r="T59" s="46"/>
      <c r="U59" s="47">
        <f>+IF(T59='Tabla Valoración controles'!$D$9,'Tabla Valoración controles'!$F$9,IF(P59=FORMULAS!$A$10,0,'Tabla Valoración controles'!$F$10))</f>
        <v>0</v>
      </c>
      <c r="V59" s="46"/>
      <c r="W59" s="47">
        <f>+IF(V59='Tabla Valoración controles'!$D$9,'Tabla Valoración controles'!$F$9,IF(R59=FORMULAS!$A$10,0,'Tabla Valoración controles'!$F$10))</f>
        <v>0</v>
      </c>
      <c r="X59" s="46"/>
      <c r="Y59" s="47">
        <f>+IF(X59='Tabla Valoración controles'!$D$13,'Tabla Valoración controles'!$F$13,'Tabla Valoración controles'!$F$14)</f>
        <v>0</v>
      </c>
      <c r="Z59" s="48">
        <f t="shared" si="6"/>
        <v>0.25</v>
      </c>
      <c r="AA59" s="49"/>
      <c r="AB59" s="50" t="e">
        <f>+IF(AA59=[2]CONTROLES!$C$50,[2]CONTROLES!$D$50,[2]CONTROLES!$D$51)</f>
        <v>#REF!</v>
      </c>
      <c r="AC59" s="49"/>
      <c r="AD59" s="50" t="e">
        <f>+IF(AC59=[2]CONTROLES!$C$52,[2]CONTROLES!$D$52,[2]CONTROLES!$D$53)</f>
        <v>#REF!</v>
      </c>
      <c r="AE59" s="49"/>
      <c r="AF59" s="50" t="e">
        <f>+IF(AE59=[2]CONTROLES!$C$54,[2]CONTROLES!$D$54,[2]CONTROLES!$D$55)</f>
        <v>#REF!</v>
      </c>
      <c r="AG59" s="49"/>
      <c r="AH59" s="50" t="e">
        <f>+IF(AG59=[2]CONTROLES!$C$56,[2]CONTROLES!$D$56,IF(AG59=[2]CONTROLES!$C$57,[2]CONTROLES!$D$57,[2]CONTROLES!$D$58))</f>
        <v>#REF!</v>
      </c>
      <c r="AI59" s="49"/>
      <c r="AJ59" s="50" t="e">
        <f>+IF(AI59=[2]CONTROLES!$C$59,[2]CONTROLES!$D$59,[2]CONTROLES!$D$60)</f>
        <v>#REF!</v>
      </c>
      <c r="AK59" s="49"/>
      <c r="AL59" s="50" t="e">
        <f>+IF(AK59=[2]CONTROLES!$C$61,[2]CONTROLES!$D$61,[2]CONTROLES!$D$62)</f>
        <v>#REF!</v>
      </c>
      <c r="AM59" s="49"/>
      <c r="AN59" s="51" t="e">
        <f>+IF(AM59=[2]CONTROLES!$C$63,[2]CONTROLES!$D$63,IF(AM59=[2]CONTROLES!$C$64,[2]CONTROLES!$D$64,[2]CONTROLES!$D$65))</f>
        <v>#REF!</v>
      </c>
      <c r="AO59" s="51" t="e">
        <f t="shared" si="7"/>
        <v>#REF!</v>
      </c>
      <c r="AP59" s="52" t="str">
        <f t="shared" si="3"/>
        <v/>
      </c>
      <c r="AQ59" s="53"/>
      <c r="AR59" s="277"/>
      <c r="AS59" s="277"/>
      <c r="AT59" s="277"/>
      <c r="AU59" s="277"/>
      <c r="AV59" s="277"/>
      <c r="AW59" s="64"/>
      <c r="AX59" s="64"/>
      <c r="AY59" s="53" t="s">
        <v>218</v>
      </c>
      <c r="AZ59" s="64"/>
      <c r="BA59" s="64"/>
      <c r="BB59" s="64"/>
      <c r="BC59" s="64"/>
      <c r="BD59" s="55" t="s">
        <v>219</v>
      </c>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60"/>
      <c r="DB59" s="56"/>
      <c r="DC59" s="56"/>
      <c r="DD59" s="56"/>
      <c r="DE59" s="56"/>
      <c r="DF59" s="60"/>
      <c r="DG59" s="60"/>
      <c r="DH59" s="60"/>
      <c r="DI59" s="60"/>
      <c r="DJ59" s="60"/>
      <c r="DK59" s="60"/>
      <c r="DL59" s="60"/>
      <c r="DM59" s="60"/>
      <c r="DN59" s="61">
        <v>45671</v>
      </c>
      <c r="DO59" s="62" t="s">
        <v>290</v>
      </c>
      <c r="DP59" s="62" t="s">
        <v>291</v>
      </c>
      <c r="DQ59" s="62" t="s">
        <v>292</v>
      </c>
      <c r="DR59" s="62">
        <v>0</v>
      </c>
    </row>
    <row r="60" spans="1:122" ht="85.5" customHeight="1">
      <c r="A60" s="278">
        <v>9</v>
      </c>
      <c r="B60" s="279" t="s">
        <v>281</v>
      </c>
      <c r="C60" s="280" t="str">
        <f>VLOOKUP(B60,FORMULAS!A$30:B$46,2,0)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60" s="280" t="str">
        <f>VLOOKUP(B60,FORMULAS!A$30:C$46,3,0)</f>
        <v>Director de Mejoramiento de Vivienda</v>
      </c>
      <c r="E60" s="280" t="s">
        <v>326</v>
      </c>
      <c r="F60" s="280" t="s">
        <v>314</v>
      </c>
      <c r="G60" s="280" t="s">
        <v>327</v>
      </c>
      <c r="H60" s="272" t="s">
        <v>183</v>
      </c>
      <c r="I60" s="269" t="str">
        <f>VLOOKUP(H60,FORMULAS!$A$77:$B$82,2,0)</f>
        <v>Improbable</v>
      </c>
      <c r="J60" s="266" t="str">
        <f>+I60</f>
        <v>Improbable</v>
      </c>
      <c r="K60" s="269" t="str">
        <f>VLOOKUP(A60,'Impacto Ri Inhe'!$B$5:$AF$41,31,1)</f>
        <v>Mayor</v>
      </c>
      <c r="L60" s="266" t="str">
        <f>CONCATENATE(K60,"-",J60)</f>
        <v>Mayor-Improbable</v>
      </c>
      <c r="M60" s="275" t="str">
        <f>VLOOKUP(L60,FORMULAS!$I$77:$J$97,2,0)</f>
        <v>Alto</v>
      </c>
      <c r="N60" s="60">
        <v>1</v>
      </c>
      <c r="O60" s="88" t="s">
        <v>328</v>
      </c>
      <c r="P60" s="46" t="s">
        <v>185</v>
      </c>
      <c r="Q60" s="47">
        <f>+IF(P60='Tabla Valoración controles'!$D$4,'Tabla Valoración controles'!$F$4,IF('Mapa Corrupcion'!P60='Tabla Valoración controles'!$D$5,'Tabla Valoración controles'!$F$5,IF(P60=FORMULAS!$A$10,0,'Tabla Valoración controles'!$F$6)))</f>
        <v>0.25</v>
      </c>
      <c r="R60" s="46" t="s">
        <v>186</v>
      </c>
      <c r="S60" s="47">
        <f>+IF(R60='Tabla Valoración controles'!$D$7,'Tabla Valoración controles'!$F$7,IF(P60=FORMULAS!$A$10,0,'Tabla Valoración controles'!$F$8))</f>
        <v>0.15</v>
      </c>
      <c r="T60" s="46" t="s">
        <v>187</v>
      </c>
      <c r="U60" s="47">
        <f>+IF(T60='Tabla Valoración controles'!$D$9,'Tabla Valoración controles'!$F$9,IF(P60=FORMULAS!$A$10,0,'Tabla Valoración controles'!$F$10))</f>
        <v>0</v>
      </c>
      <c r="V60" s="46" t="s">
        <v>278</v>
      </c>
      <c r="W60" s="47">
        <f>+IF(V60='Tabla Valoración controles'!$D$9,'Tabla Valoración controles'!$F$9,IF(R60=FORMULAS!$A$10,0,'Tabla Valoración controles'!$F$10))</f>
        <v>0</v>
      </c>
      <c r="X60" s="46" t="s">
        <v>189</v>
      </c>
      <c r="Y60" s="47">
        <f>+IF(X60='Tabla Valoración controles'!$D$13,'Tabla Valoración controles'!$F$13,'Tabla Valoración controles'!$F$14)</f>
        <v>0</v>
      </c>
      <c r="Z60" s="48">
        <f t="shared" si="6"/>
        <v>0.4</v>
      </c>
      <c r="AA60" s="49" t="s">
        <v>190</v>
      </c>
      <c r="AB60" s="50" t="e">
        <f>+IF(AA60=[2]CONTROLES!$C$50,[2]CONTROLES!$D$50,[2]CONTROLES!$D$51)</f>
        <v>#REF!</v>
      </c>
      <c r="AC60" s="49" t="s">
        <v>191</v>
      </c>
      <c r="AD60" s="50" t="e">
        <f>+IF(AC60=[2]CONTROLES!$C$52,[2]CONTROLES!$D$52,[2]CONTROLES!$D$53)</f>
        <v>#REF!</v>
      </c>
      <c r="AE60" s="49" t="s">
        <v>192</v>
      </c>
      <c r="AF60" s="50" t="e">
        <f>+IF(AE60=[2]CONTROLES!$C$54,[2]CONTROLES!$D$54,[2]CONTROLES!$D$55)</f>
        <v>#REF!</v>
      </c>
      <c r="AG60" s="49" t="s">
        <v>227</v>
      </c>
      <c r="AH60" s="50" t="e">
        <f>+IF(AG60=[2]CONTROLES!$C$56,[2]CONTROLES!$D$56,IF(AG60=[2]CONTROLES!$C$57,[2]CONTROLES!$D$57,[2]CONTROLES!$D$58))</f>
        <v>#REF!</v>
      </c>
      <c r="AI60" s="49" t="s">
        <v>194</v>
      </c>
      <c r="AJ60" s="50" t="e">
        <f>+IF(AI60=[2]CONTROLES!$C$59,[2]CONTROLES!$D$59,[2]CONTROLES!$D$60)</f>
        <v>#REF!</v>
      </c>
      <c r="AK60" s="49" t="s">
        <v>195</v>
      </c>
      <c r="AL60" s="50" t="e">
        <f>+IF(AK60=[2]CONTROLES!$C$61,[2]CONTROLES!$D$61,[2]CONTROLES!$D$62)</f>
        <v>#REF!</v>
      </c>
      <c r="AM60" s="49" t="s">
        <v>196</v>
      </c>
      <c r="AN60" s="51" t="e">
        <f>+IF(AM60=[2]CONTROLES!$C$63,[2]CONTROLES!$D$63,IF(AM60=[2]CONTROLES!$C$64,[2]CONTROLES!$D$64,[2]CONTROLES!$D$65))</f>
        <v>#REF!</v>
      </c>
      <c r="AO60" s="51" t="e">
        <f t="shared" si="7"/>
        <v>#REF!</v>
      </c>
      <c r="AP60" s="52" t="str">
        <f t="shared" si="3"/>
        <v/>
      </c>
      <c r="AQ60" s="53" t="s">
        <v>197</v>
      </c>
      <c r="AR60" s="278" t="str">
        <f>VLOOKUP(AQ60,FORMULAS!$A$77:$B$82,2,0)</f>
        <v>Rara vez</v>
      </c>
      <c r="AS60" s="282" t="str">
        <f>+K60</f>
        <v>Mayor</v>
      </c>
      <c r="AT60" s="283" t="str">
        <f>CONCATENATE(AS60,"-",AR60)</f>
        <v>Mayor-Rara vez</v>
      </c>
      <c r="AU60" s="275" t="str">
        <f>VLOOKUP(AT60,FORMULAS!$I$77:$J$97,2,0)</f>
        <v>Alto</v>
      </c>
      <c r="AV60" s="275" t="s">
        <v>198</v>
      </c>
      <c r="AW60" s="57" t="s">
        <v>329</v>
      </c>
      <c r="AX60" s="57" t="s">
        <v>287</v>
      </c>
      <c r="AY60" s="57" t="s">
        <v>201</v>
      </c>
      <c r="AZ60" s="89">
        <v>45323</v>
      </c>
      <c r="BA60" s="89">
        <v>45656</v>
      </c>
      <c r="BB60" s="57" t="s">
        <v>330</v>
      </c>
      <c r="BC60" s="57" t="s">
        <v>318</v>
      </c>
      <c r="BD60" s="67" t="s">
        <v>233</v>
      </c>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60"/>
      <c r="DB60" s="56"/>
      <c r="DC60" s="56"/>
      <c r="DD60" s="56"/>
      <c r="DE60" s="56"/>
      <c r="DF60" s="60"/>
      <c r="DG60" s="60"/>
      <c r="DH60" s="60"/>
      <c r="DI60" s="60"/>
      <c r="DJ60" s="60"/>
      <c r="DK60" s="60"/>
      <c r="DL60" s="60"/>
      <c r="DM60" s="60"/>
      <c r="DN60" s="61">
        <v>45671</v>
      </c>
      <c r="DO60" s="62" t="s">
        <v>273</v>
      </c>
      <c r="DP60" s="62" t="s">
        <v>746</v>
      </c>
      <c r="DQ60" s="62" t="s">
        <v>274</v>
      </c>
      <c r="DR60" s="62">
        <v>0</v>
      </c>
    </row>
    <row r="61" spans="1:122" ht="82.5" customHeight="1">
      <c r="A61" s="276"/>
      <c r="B61" s="276"/>
      <c r="C61" s="276"/>
      <c r="D61" s="276"/>
      <c r="E61" s="276"/>
      <c r="F61" s="276"/>
      <c r="G61" s="276"/>
      <c r="H61" s="273"/>
      <c r="I61" s="270"/>
      <c r="J61" s="267"/>
      <c r="K61" s="270"/>
      <c r="L61" s="267"/>
      <c r="M61" s="276"/>
      <c r="N61" s="60">
        <v>2</v>
      </c>
      <c r="O61" s="88" t="s">
        <v>331</v>
      </c>
      <c r="P61" s="46" t="s">
        <v>185</v>
      </c>
      <c r="Q61" s="47">
        <f>+IF(P61='Tabla Valoración controles'!$D$4,'Tabla Valoración controles'!$F$4,IF('Mapa Corrupcion'!P61='Tabla Valoración controles'!$D$5,'Tabla Valoración controles'!$F$5,IF(P61=FORMULAS!$A$10,0,'Tabla Valoración controles'!$F$6)))</f>
        <v>0.25</v>
      </c>
      <c r="R61" s="46" t="s">
        <v>186</v>
      </c>
      <c r="S61" s="47">
        <f>+IF(R61='Tabla Valoración controles'!$D$7,'Tabla Valoración controles'!$F$7,IF(P61=FORMULAS!$A$10,0,'Tabla Valoración controles'!$F$8))</f>
        <v>0.15</v>
      </c>
      <c r="T61" s="46" t="s">
        <v>187</v>
      </c>
      <c r="U61" s="47">
        <f>+IF(T61='Tabla Valoración controles'!$D$9,'Tabla Valoración controles'!$F$9,IF(P61=FORMULAS!$A$10,0,'Tabla Valoración controles'!$F$10))</f>
        <v>0</v>
      </c>
      <c r="V61" s="46" t="s">
        <v>278</v>
      </c>
      <c r="W61" s="47">
        <f>+IF(V61='Tabla Valoración controles'!$D$9,'Tabla Valoración controles'!$F$9,IF(R61=FORMULAS!$A$10,0,'Tabla Valoración controles'!$F$10))</f>
        <v>0</v>
      </c>
      <c r="X61" s="46" t="s">
        <v>189</v>
      </c>
      <c r="Y61" s="47">
        <f>+IF(X61='Tabla Valoración controles'!$D$13,'Tabla Valoración controles'!$F$13,'Tabla Valoración controles'!$F$14)</f>
        <v>0</v>
      </c>
      <c r="Z61" s="48">
        <f t="shared" si="6"/>
        <v>0.4</v>
      </c>
      <c r="AA61" s="49" t="s">
        <v>190</v>
      </c>
      <c r="AB61" s="50" t="e">
        <f>+IF(AA61=[2]CONTROLES!$C$50,[2]CONTROLES!$D$50,[2]CONTROLES!$D$51)</f>
        <v>#REF!</v>
      </c>
      <c r="AC61" s="49" t="s">
        <v>191</v>
      </c>
      <c r="AD61" s="50" t="e">
        <f>+IF(AC61=[2]CONTROLES!$C$52,[2]CONTROLES!$D$52,[2]CONTROLES!$D$53)</f>
        <v>#REF!</v>
      </c>
      <c r="AE61" s="49" t="s">
        <v>192</v>
      </c>
      <c r="AF61" s="50" t="e">
        <f>+IF(AE61=[2]CONTROLES!$C$54,[2]CONTROLES!$D$54,[2]CONTROLES!$D$55)</f>
        <v>#REF!</v>
      </c>
      <c r="AG61" s="49" t="s">
        <v>227</v>
      </c>
      <c r="AH61" s="50" t="e">
        <f>+IF(AG61=[2]CONTROLES!$C$56,[2]CONTROLES!$D$56,IF(AG61=[2]CONTROLES!$C$57,[2]CONTROLES!$D$57,[2]CONTROLES!$D$58))</f>
        <v>#REF!</v>
      </c>
      <c r="AI61" s="49" t="s">
        <v>194</v>
      </c>
      <c r="AJ61" s="50" t="e">
        <f>+IF(AI61=[2]CONTROLES!$C$59,[2]CONTROLES!$D$59,[2]CONTROLES!$D$60)</f>
        <v>#REF!</v>
      </c>
      <c r="AK61" s="49" t="s">
        <v>195</v>
      </c>
      <c r="AL61" s="50" t="e">
        <f>+IF(AK61=[2]CONTROLES!$C$61,[2]CONTROLES!$D$61,[2]CONTROLES!$D$62)</f>
        <v>#REF!</v>
      </c>
      <c r="AM61" s="49" t="s">
        <v>196</v>
      </c>
      <c r="AN61" s="51" t="e">
        <f>+IF(AM61=[2]CONTROLES!$C$63,[2]CONTROLES!$D$63,IF(AM61=[2]CONTROLES!$C$64,[2]CONTROLES!$D$64,[2]CONTROLES!$D$65))</f>
        <v>#REF!</v>
      </c>
      <c r="AO61" s="51" t="e">
        <f t="shared" si="7"/>
        <v>#REF!</v>
      </c>
      <c r="AP61" s="52" t="str">
        <f t="shared" si="3"/>
        <v/>
      </c>
      <c r="AQ61" s="53" t="s">
        <v>197</v>
      </c>
      <c r="AR61" s="276"/>
      <c r="AS61" s="276"/>
      <c r="AT61" s="276"/>
      <c r="AU61" s="276"/>
      <c r="AV61" s="276"/>
      <c r="AW61" s="57" t="s">
        <v>320</v>
      </c>
      <c r="AX61" s="57" t="s">
        <v>287</v>
      </c>
      <c r="AY61" s="57" t="s">
        <v>201</v>
      </c>
      <c r="AZ61" s="89">
        <v>45323</v>
      </c>
      <c r="BA61" s="89">
        <v>45656</v>
      </c>
      <c r="BB61" s="57" t="s">
        <v>321</v>
      </c>
      <c r="BC61" s="57" t="s">
        <v>322</v>
      </c>
      <c r="BD61" s="67" t="s">
        <v>233</v>
      </c>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60"/>
      <c r="DB61" s="56"/>
      <c r="DC61" s="56"/>
      <c r="DD61" s="56"/>
      <c r="DE61" s="56"/>
      <c r="DF61" s="60"/>
      <c r="DG61" s="60"/>
      <c r="DH61" s="60"/>
      <c r="DI61" s="60"/>
      <c r="DJ61" s="60"/>
      <c r="DK61" s="60"/>
      <c r="DL61" s="60"/>
      <c r="DM61" s="60"/>
      <c r="DN61" s="61">
        <v>45671</v>
      </c>
      <c r="DO61" s="62" t="s">
        <v>273</v>
      </c>
      <c r="DP61" s="62" t="s">
        <v>746</v>
      </c>
      <c r="DQ61" s="62" t="s">
        <v>274</v>
      </c>
      <c r="DR61" s="62">
        <v>0</v>
      </c>
    </row>
    <row r="62" spans="1:122" ht="39.75" hidden="1" customHeight="1">
      <c r="A62" s="276"/>
      <c r="B62" s="276"/>
      <c r="C62" s="276"/>
      <c r="D62" s="276"/>
      <c r="E62" s="276"/>
      <c r="F62" s="276"/>
      <c r="G62" s="276"/>
      <c r="H62" s="273"/>
      <c r="I62" s="270"/>
      <c r="J62" s="267"/>
      <c r="K62" s="270"/>
      <c r="L62" s="267"/>
      <c r="M62" s="276"/>
      <c r="N62" s="44"/>
      <c r="O62" s="63"/>
      <c r="P62" s="46"/>
      <c r="Q62" s="47">
        <f>+IF(P62='Tabla Valoración controles'!$D$4,'Tabla Valoración controles'!$F$4,IF('Mapa Corrupcion'!P62='Tabla Valoración controles'!$D$5,'Tabla Valoración controles'!$F$5,IF(P62=FORMULAS!$A$10,0,'Tabla Valoración controles'!$F$6)))</f>
        <v>0.1</v>
      </c>
      <c r="R62" s="46"/>
      <c r="S62" s="47">
        <f>+IF(R62='Tabla Valoración controles'!$D$7,'Tabla Valoración controles'!$F$7,IF(P62=FORMULAS!$A$10,0,'Tabla Valoración controles'!$F$8))</f>
        <v>0.15</v>
      </c>
      <c r="T62" s="46"/>
      <c r="U62" s="47">
        <f>+IF(T62='Tabla Valoración controles'!$D$9,'Tabla Valoración controles'!$F$9,IF(P62=FORMULAS!$A$10,0,'Tabla Valoración controles'!$F$10))</f>
        <v>0</v>
      </c>
      <c r="V62" s="46"/>
      <c r="W62" s="47">
        <f>+IF(V62='Tabla Valoración controles'!$D$9,'Tabla Valoración controles'!$F$9,IF(R62=FORMULAS!$A$10,0,'Tabla Valoración controles'!$F$10))</f>
        <v>0</v>
      </c>
      <c r="X62" s="46"/>
      <c r="Y62" s="47">
        <f>+IF(X62='Tabla Valoración controles'!$D$13,'Tabla Valoración controles'!$F$13,'Tabla Valoración controles'!$F$14)</f>
        <v>0</v>
      </c>
      <c r="Z62" s="48">
        <f t="shared" si="6"/>
        <v>0.25</v>
      </c>
      <c r="AA62" s="49"/>
      <c r="AB62" s="50" t="e">
        <f>+IF(AA62=[2]CONTROLES!$C$50,[2]CONTROLES!$D$50,[2]CONTROLES!$D$51)</f>
        <v>#REF!</v>
      </c>
      <c r="AC62" s="49"/>
      <c r="AD62" s="50" t="e">
        <f>+IF(AC62=[2]CONTROLES!$C$52,[2]CONTROLES!$D$52,[2]CONTROLES!$D$53)</f>
        <v>#REF!</v>
      </c>
      <c r="AE62" s="49"/>
      <c r="AF62" s="50" t="e">
        <f>+IF(AE62=[2]CONTROLES!$C$54,[2]CONTROLES!$D$54,[2]CONTROLES!$D$55)</f>
        <v>#REF!</v>
      </c>
      <c r="AG62" s="49"/>
      <c r="AH62" s="50" t="e">
        <f>+IF(AG62=[2]CONTROLES!$C$56,[2]CONTROLES!$D$56,IF(AG62=[2]CONTROLES!$C$57,[2]CONTROLES!$D$57,[2]CONTROLES!$D$58))</f>
        <v>#REF!</v>
      </c>
      <c r="AI62" s="49"/>
      <c r="AJ62" s="50" t="e">
        <f>+IF(AI62=[2]CONTROLES!$C$59,[2]CONTROLES!$D$59,[2]CONTROLES!$D$60)</f>
        <v>#REF!</v>
      </c>
      <c r="AK62" s="49"/>
      <c r="AL62" s="50" t="e">
        <f>+IF(AK62=[2]CONTROLES!$C$61,[2]CONTROLES!$D$61,[2]CONTROLES!$D$62)</f>
        <v>#REF!</v>
      </c>
      <c r="AM62" s="49"/>
      <c r="AN62" s="51" t="e">
        <f>+IF(AM62=[2]CONTROLES!$C$63,[2]CONTROLES!$D$63,IF(AM62=[2]CONTROLES!$C$64,[2]CONTROLES!$D$64,[2]CONTROLES!$D$65))</f>
        <v>#REF!</v>
      </c>
      <c r="AO62" s="51" t="e">
        <f t="shared" si="7"/>
        <v>#REF!</v>
      </c>
      <c r="AP62" s="52" t="str">
        <f t="shared" si="3"/>
        <v/>
      </c>
      <c r="AQ62" s="53"/>
      <c r="AR62" s="276"/>
      <c r="AS62" s="276"/>
      <c r="AT62" s="276"/>
      <c r="AU62" s="276"/>
      <c r="AV62" s="276"/>
      <c r="AW62" s="64"/>
      <c r="AX62" s="64"/>
      <c r="AY62" s="53" t="s">
        <v>218</v>
      </c>
      <c r="AZ62" s="64"/>
      <c r="BA62" s="64"/>
      <c r="BB62" s="64"/>
      <c r="BC62" s="64"/>
      <c r="BD62" s="55" t="s">
        <v>219</v>
      </c>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60"/>
      <c r="DB62" s="56"/>
      <c r="DC62" s="56"/>
      <c r="DD62" s="56"/>
      <c r="DE62" s="56"/>
      <c r="DF62" s="60"/>
      <c r="DG62" s="60"/>
      <c r="DH62" s="60"/>
      <c r="DI62" s="60"/>
      <c r="DJ62" s="60"/>
      <c r="DK62" s="60"/>
      <c r="DL62" s="60"/>
      <c r="DM62" s="60"/>
      <c r="DN62" s="61"/>
      <c r="DO62" s="57"/>
      <c r="DP62" s="62"/>
      <c r="DQ62" s="62"/>
      <c r="DR62" s="62"/>
    </row>
    <row r="63" spans="1:122" ht="39.75" hidden="1" customHeight="1">
      <c r="A63" s="276"/>
      <c r="B63" s="276"/>
      <c r="C63" s="276"/>
      <c r="D63" s="276"/>
      <c r="E63" s="276"/>
      <c r="F63" s="276"/>
      <c r="G63" s="276"/>
      <c r="H63" s="273"/>
      <c r="I63" s="270"/>
      <c r="J63" s="267"/>
      <c r="K63" s="270"/>
      <c r="L63" s="267"/>
      <c r="M63" s="276"/>
      <c r="N63" s="44"/>
      <c r="O63" s="63"/>
      <c r="P63" s="46"/>
      <c r="Q63" s="47">
        <f>+IF(P63='Tabla Valoración controles'!$D$4,'Tabla Valoración controles'!$F$4,IF('Mapa Corrupcion'!P63='Tabla Valoración controles'!$D$5,'Tabla Valoración controles'!$F$5,IF(P63=FORMULAS!$A$10,0,'Tabla Valoración controles'!$F$6)))</f>
        <v>0.1</v>
      </c>
      <c r="R63" s="46"/>
      <c r="S63" s="47">
        <f>+IF(R63='Tabla Valoración controles'!$D$7,'Tabla Valoración controles'!$F$7,IF(P63=FORMULAS!$A$10,0,'Tabla Valoración controles'!$F$8))</f>
        <v>0.15</v>
      </c>
      <c r="T63" s="46"/>
      <c r="U63" s="47">
        <f>+IF(T63='Tabla Valoración controles'!$D$9,'Tabla Valoración controles'!$F$9,IF(P63=FORMULAS!$A$10,0,'Tabla Valoración controles'!$F$10))</f>
        <v>0</v>
      </c>
      <c r="V63" s="46"/>
      <c r="W63" s="47">
        <f>+IF(V63='Tabla Valoración controles'!$D$9,'Tabla Valoración controles'!$F$9,IF(R63=FORMULAS!$A$10,0,'Tabla Valoración controles'!$F$10))</f>
        <v>0</v>
      </c>
      <c r="X63" s="46"/>
      <c r="Y63" s="47">
        <f>+IF(X63='Tabla Valoración controles'!$D$13,'Tabla Valoración controles'!$F$13,'Tabla Valoración controles'!$F$14)</f>
        <v>0</v>
      </c>
      <c r="Z63" s="48">
        <f t="shared" si="6"/>
        <v>0.25</v>
      </c>
      <c r="AA63" s="49"/>
      <c r="AB63" s="50" t="e">
        <f>+IF(AA63=[2]CONTROLES!$C$50,[2]CONTROLES!$D$50,[2]CONTROLES!$D$51)</f>
        <v>#REF!</v>
      </c>
      <c r="AC63" s="49"/>
      <c r="AD63" s="50" t="e">
        <f>+IF(AC63=[2]CONTROLES!$C$52,[2]CONTROLES!$D$52,[2]CONTROLES!$D$53)</f>
        <v>#REF!</v>
      </c>
      <c r="AE63" s="49"/>
      <c r="AF63" s="50" t="e">
        <f>+IF(AE63=[2]CONTROLES!$C$54,[2]CONTROLES!$D$54,[2]CONTROLES!$D$55)</f>
        <v>#REF!</v>
      </c>
      <c r="AG63" s="49"/>
      <c r="AH63" s="50" t="e">
        <f>+IF(AG63=[2]CONTROLES!$C$56,[2]CONTROLES!$D$56,IF(AG63=[2]CONTROLES!$C$57,[2]CONTROLES!$D$57,[2]CONTROLES!$D$58))</f>
        <v>#REF!</v>
      </c>
      <c r="AI63" s="49"/>
      <c r="AJ63" s="50" t="e">
        <f>+IF(AI63=[2]CONTROLES!$C$59,[2]CONTROLES!$D$59,[2]CONTROLES!$D$60)</f>
        <v>#REF!</v>
      </c>
      <c r="AK63" s="49"/>
      <c r="AL63" s="50" t="e">
        <f>+IF(AK63=[2]CONTROLES!$C$61,[2]CONTROLES!$D$61,[2]CONTROLES!$D$62)</f>
        <v>#REF!</v>
      </c>
      <c r="AM63" s="49"/>
      <c r="AN63" s="51" t="e">
        <f>+IF(AM63=[2]CONTROLES!$C$63,[2]CONTROLES!$D$63,IF(AM63=[2]CONTROLES!$C$64,[2]CONTROLES!$D$64,[2]CONTROLES!$D$65))</f>
        <v>#REF!</v>
      </c>
      <c r="AO63" s="51" t="e">
        <f t="shared" si="7"/>
        <v>#REF!</v>
      </c>
      <c r="AP63" s="52" t="str">
        <f t="shared" si="3"/>
        <v/>
      </c>
      <c r="AQ63" s="53"/>
      <c r="AR63" s="276"/>
      <c r="AS63" s="276"/>
      <c r="AT63" s="276"/>
      <c r="AU63" s="276"/>
      <c r="AV63" s="276"/>
      <c r="AW63" s="64"/>
      <c r="AX63" s="64"/>
      <c r="AY63" s="53" t="s">
        <v>218</v>
      </c>
      <c r="AZ63" s="64"/>
      <c r="BA63" s="64"/>
      <c r="BB63" s="64"/>
      <c r="BC63" s="64"/>
      <c r="BD63" s="64" t="s">
        <v>219</v>
      </c>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60"/>
      <c r="DB63" s="56"/>
      <c r="DC63" s="56"/>
      <c r="DD63" s="56"/>
      <c r="DE63" s="56"/>
      <c r="DF63" s="60"/>
      <c r="DG63" s="60"/>
      <c r="DH63" s="60"/>
      <c r="DI63" s="60"/>
      <c r="DJ63" s="60"/>
      <c r="DK63" s="60"/>
      <c r="DL63" s="60"/>
      <c r="DM63" s="60"/>
      <c r="DN63" s="61"/>
      <c r="DO63" s="57"/>
      <c r="DP63" s="62"/>
      <c r="DQ63" s="62"/>
      <c r="DR63" s="62"/>
    </row>
    <row r="64" spans="1:122" ht="39.75" hidden="1" customHeight="1">
      <c r="A64" s="276"/>
      <c r="B64" s="276"/>
      <c r="C64" s="276"/>
      <c r="D64" s="276"/>
      <c r="E64" s="276"/>
      <c r="F64" s="276"/>
      <c r="G64" s="276"/>
      <c r="H64" s="273"/>
      <c r="I64" s="270"/>
      <c r="J64" s="267"/>
      <c r="K64" s="270"/>
      <c r="L64" s="267"/>
      <c r="M64" s="276"/>
      <c r="N64" s="44"/>
      <c r="O64" s="63"/>
      <c r="P64" s="46"/>
      <c r="Q64" s="47">
        <f>+IF(P64='Tabla Valoración controles'!$D$4,'Tabla Valoración controles'!$F$4,IF('Mapa Corrupcion'!P64='Tabla Valoración controles'!$D$5,'Tabla Valoración controles'!$F$5,IF(P64=FORMULAS!$A$10,0,'Tabla Valoración controles'!$F$6)))</f>
        <v>0.1</v>
      </c>
      <c r="R64" s="46"/>
      <c r="S64" s="47">
        <f>+IF(R64='Tabla Valoración controles'!$D$7,'Tabla Valoración controles'!$F$7,IF(P64=FORMULAS!$A$10,0,'Tabla Valoración controles'!$F$8))</f>
        <v>0.15</v>
      </c>
      <c r="T64" s="46"/>
      <c r="U64" s="47">
        <f>+IF(T64='Tabla Valoración controles'!$D$9,'Tabla Valoración controles'!$F$9,IF(P64=FORMULAS!$A$10,0,'Tabla Valoración controles'!$F$10))</f>
        <v>0</v>
      </c>
      <c r="V64" s="46"/>
      <c r="W64" s="47">
        <f>+IF(V64='Tabla Valoración controles'!$D$9,'Tabla Valoración controles'!$F$9,IF(R64=FORMULAS!$A$10,0,'Tabla Valoración controles'!$F$10))</f>
        <v>0</v>
      </c>
      <c r="X64" s="46"/>
      <c r="Y64" s="47">
        <f>+IF(X64='Tabla Valoración controles'!$D$13,'Tabla Valoración controles'!$F$13,'Tabla Valoración controles'!$F$14)</f>
        <v>0</v>
      </c>
      <c r="Z64" s="48">
        <f t="shared" si="6"/>
        <v>0.25</v>
      </c>
      <c r="AA64" s="49"/>
      <c r="AB64" s="50" t="e">
        <f>+IF(AA64=[2]CONTROLES!$C$50,[2]CONTROLES!$D$50,[2]CONTROLES!$D$51)</f>
        <v>#REF!</v>
      </c>
      <c r="AC64" s="49"/>
      <c r="AD64" s="50" t="e">
        <f>+IF(AC64=[2]CONTROLES!$C$52,[2]CONTROLES!$D$52,[2]CONTROLES!$D$53)</f>
        <v>#REF!</v>
      </c>
      <c r="AE64" s="49"/>
      <c r="AF64" s="50" t="e">
        <f>+IF(AE64=[2]CONTROLES!$C$54,[2]CONTROLES!$D$54,[2]CONTROLES!$D$55)</f>
        <v>#REF!</v>
      </c>
      <c r="AG64" s="49"/>
      <c r="AH64" s="50" t="e">
        <f>+IF(AG64=[2]CONTROLES!$C$56,[2]CONTROLES!$D$56,IF(AG64=[2]CONTROLES!$C$57,[2]CONTROLES!$D$57,[2]CONTROLES!$D$58))</f>
        <v>#REF!</v>
      </c>
      <c r="AI64" s="49"/>
      <c r="AJ64" s="50" t="e">
        <f>+IF(AI64=[2]CONTROLES!$C$59,[2]CONTROLES!$D$59,[2]CONTROLES!$D$60)</f>
        <v>#REF!</v>
      </c>
      <c r="AK64" s="49"/>
      <c r="AL64" s="50" t="e">
        <f>+IF(AK64=[2]CONTROLES!$C$61,[2]CONTROLES!$D$61,[2]CONTROLES!$D$62)</f>
        <v>#REF!</v>
      </c>
      <c r="AM64" s="49"/>
      <c r="AN64" s="51" t="e">
        <f>+IF(AM64=[2]CONTROLES!$C$63,[2]CONTROLES!$D$63,IF(AM64=[2]CONTROLES!$C$64,[2]CONTROLES!$D$64,[2]CONTROLES!$D$65))</f>
        <v>#REF!</v>
      </c>
      <c r="AO64" s="51" t="e">
        <f t="shared" si="7"/>
        <v>#REF!</v>
      </c>
      <c r="AP64" s="52" t="str">
        <f t="shared" si="3"/>
        <v/>
      </c>
      <c r="AQ64" s="53"/>
      <c r="AR64" s="276"/>
      <c r="AS64" s="276"/>
      <c r="AT64" s="276"/>
      <c r="AU64" s="276"/>
      <c r="AV64" s="276"/>
      <c r="AW64" s="64"/>
      <c r="AX64" s="64"/>
      <c r="AY64" s="53" t="s">
        <v>218</v>
      </c>
      <c r="AZ64" s="64"/>
      <c r="BA64" s="64"/>
      <c r="BB64" s="64"/>
      <c r="BC64" s="64"/>
      <c r="BD64" s="64" t="s">
        <v>219</v>
      </c>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60"/>
      <c r="DB64" s="56"/>
      <c r="DC64" s="56"/>
      <c r="DD64" s="56"/>
      <c r="DE64" s="56"/>
      <c r="DF64" s="60"/>
      <c r="DG64" s="60"/>
      <c r="DH64" s="60"/>
      <c r="DI64" s="60"/>
      <c r="DJ64" s="60"/>
      <c r="DK64" s="60"/>
      <c r="DL64" s="60"/>
      <c r="DM64" s="60"/>
      <c r="DN64" s="61"/>
      <c r="DO64" s="57"/>
      <c r="DP64" s="62"/>
      <c r="DQ64" s="62"/>
      <c r="DR64" s="62"/>
    </row>
    <row r="65" spans="1:122" ht="39.75" hidden="1" customHeight="1">
      <c r="A65" s="277"/>
      <c r="B65" s="277"/>
      <c r="C65" s="277"/>
      <c r="D65" s="277"/>
      <c r="E65" s="277"/>
      <c r="F65" s="277"/>
      <c r="G65" s="277"/>
      <c r="H65" s="274"/>
      <c r="I65" s="271"/>
      <c r="J65" s="268"/>
      <c r="K65" s="271"/>
      <c r="L65" s="268"/>
      <c r="M65" s="277"/>
      <c r="N65" s="44"/>
      <c r="O65" s="63"/>
      <c r="P65" s="46"/>
      <c r="Q65" s="47">
        <f>+IF(P65='Tabla Valoración controles'!$D$4,'Tabla Valoración controles'!$F$4,IF('Mapa Corrupcion'!P65='Tabla Valoración controles'!$D$5,'Tabla Valoración controles'!$F$5,IF(P65=FORMULAS!$A$10,0,'Tabla Valoración controles'!$F$6)))</f>
        <v>0.1</v>
      </c>
      <c r="R65" s="46"/>
      <c r="S65" s="47">
        <f>+IF(R65='Tabla Valoración controles'!$D$7,'Tabla Valoración controles'!$F$7,IF(P65=FORMULAS!$A$10,0,'Tabla Valoración controles'!$F$8))</f>
        <v>0.15</v>
      </c>
      <c r="T65" s="46"/>
      <c r="U65" s="47">
        <f>+IF(T65='Tabla Valoración controles'!$D$9,'Tabla Valoración controles'!$F$9,IF(P65=FORMULAS!$A$10,0,'Tabla Valoración controles'!$F$10))</f>
        <v>0</v>
      </c>
      <c r="V65" s="46"/>
      <c r="W65" s="47">
        <f>+IF(V65='Tabla Valoración controles'!$D$9,'Tabla Valoración controles'!$F$9,IF(R65=FORMULAS!$A$10,0,'Tabla Valoración controles'!$F$10))</f>
        <v>0</v>
      </c>
      <c r="X65" s="46"/>
      <c r="Y65" s="47">
        <f>+IF(X65='Tabla Valoración controles'!$D$13,'Tabla Valoración controles'!$F$13,'Tabla Valoración controles'!$F$14)</f>
        <v>0</v>
      </c>
      <c r="Z65" s="48">
        <f t="shared" si="6"/>
        <v>0.25</v>
      </c>
      <c r="AA65" s="49"/>
      <c r="AB65" s="50" t="e">
        <f>+IF(AA65=[2]CONTROLES!$C$50,[2]CONTROLES!$D$50,[2]CONTROLES!$D$51)</f>
        <v>#REF!</v>
      </c>
      <c r="AC65" s="49"/>
      <c r="AD65" s="50" t="e">
        <f>+IF(AC65=[2]CONTROLES!$C$52,[2]CONTROLES!$D$52,[2]CONTROLES!$D$53)</f>
        <v>#REF!</v>
      </c>
      <c r="AE65" s="49"/>
      <c r="AF65" s="50" t="e">
        <f>+IF(AE65=[2]CONTROLES!$C$54,[2]CONTROLES!$D$54,[2]CONTROLES!$D$55)</f>
        <v>#REF!</v>
      </c>
      <c r="AG65" s="49"/>
      <c r="AH65" s="50" t="e">
        <f>+IF(AG65=[2]CONTROLES!$C$56,[2]CONTROLES!$D$56,IF(AG65=[2]CONTROLES!$C$57,[2]CONTROLES!$D$57,[2]CONTROLES!$D$58))</f>
        <v>#REF!</v>
      </c>
      <c r="AI65" s="49"/>
      <c r="AJ65" s="50" t="e">
        <f>+IF(AI65=[2]CONTROLES!$C$59,[2]CONTROLES!$D$59,[2]CONTROLES!$D$60)</f>
        <v>#REF!</v>
      </c>
      <c r="AK65" s="49"/>
      <c r="AL65" s="50" t="e">
        <f>+IF(AK65=[2]CONTROLES!$C$61,[2]CONTROLES!$D$61,[2]CONTROLES!$D$62)</f>
        <v>#REF!</v>
      </c>
      <c r="AM65" s="49"/>
      <c r="AN65" s="51" t="e">
        <f>+IF(AM65=[2]CONTROLES!$C$63,[2]CONTROLES!$D$63,IF(AM65=[2]CONTROLES!$C$64,[2]CONTROLES!$D$64,[2]CONTROLES!$D$65))</f>
        <v>#REF!</v>
      </c>
      <c r="AO65" s="51" t="e">
        <f t="shared" si="7"/>
        <v>#REF!</v>
      </c>
      <c r="AP65" s="52" t="str">
        <f t="shared" si="3"/>
        <v/>
      </c>
      <c r="AQ65" s="53"/>
      <c r="AR65" s="277"/>
      <c r="AS65" s="277"/>
      <c r="AT65" s="277"/>
      <c r="AU65" s="277"/>
      <c r="AV65" s="277"/>
      <c r="AW65" s="64"/>
      <c r="AX65" s="64"/>
      <c r="AY65" s="53" t="s">
        <v>218</v>
      </c>
      <c r="AZ65" s="64"/>
      <c r="BA65" s="64"/>
      <c r="BB65" s="64"/>
      <c r="BC65" s="64"/>
      <c r="BD65" s="64" t="s">
        <v>219</v>
      </c>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60"/>
      <c r="DB65" s="56"/>
      <c r="DC65" s="56"/>
      <c r="DD65" s="56"/>
      <c r="DE65" s="56"/>
      <c r="DF65" s="60"/>
      <c r="DG65" s="60"/>
      <c r="DH65" s="60"/>
      <c r="DI65" s="60"/>
      <c r="DJ65" s="60"/>
      <c r="DK65" s="60"/>
      <c r="DL65" s="60"/>
      <c r="DM65" s="60"/>
      <c r="DN65" s="61"/>
      <c r="DO65" s="57"/>
      <c r="DP65" s="62"/>
      <c r="DQ65" s="62"/>
      <c r="DR65" s="62"/>
    </row>
    <row r="66" spans="1:122" ht="200.25" customHeight="1">
      <c r="A66" s="278">
        <v>10</v>
      </c>
      <c r="B66" s="279" t="s">
        <v>332</v>
      </c>
      <c r="C66" s="280" t="str">
        <f>VLOOKUP(B66,FORMULAS!A$30:B$46,2,0)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66" s="280" t="str">
        <f>VLOOKUP(B66,FORMULAS!A$30:C$46,3,0)</f>
        <v xml:space="preserve">Subdirector Administrativo </v>
      </c>
      <c r="E66" s="280" t="s">
        <v>333</v>
      </c>
      <c r="F66" s="280" t="s">
        <v>334</v>
      </c>
      <c r="G66" s="280" t="s">
        <v>335</v>
      </c>
      <c r="H66" s="272" t="s">
        <v>183</v>
      </c>
      <c r="I66" s="269" t="str">
        <f>VLOOKUP(H66,FORMULAS!$A$77:$B$82,2,0)</f>
        <v>Improbable</v>
      </c>
      <c r="J66" s="266" t="str">
        <f>+I66</f>
        <v>Improbable</v>
      </c>
      <c r="K66" s="269" t="str">
        <f>VLOOKUP(A66,'Impacto Ri Inhe'!$B$5:$AF$41,31,1)</f>
        <v>Mayor</v>
      </c>
      <c r="L66" s="266" t="str">
        <f>CONCATENATE(K66,"-",J66)</f>
        <v>Mayor-Improbable</v>
      </c>
      <c r="M66" s="275" t="str">
        <f>VLOOKUP(L66,FORMULAS!$I$77:$J$97,2,0)</f>
        <v>Alto</v>
      </c>
      <c r="N66" s="44">
        <v>1</v>
      </c>
      <c r="O66" s="45" t="s">
        <v>336</v>
      </c>
      <c r="P66" s="46" t="s">
        <v>185</v>
      </c>
      <c r="Q66" s="47">
        <f>+IF(P66='Tabla Valoración controles'!$D$4,'Tabla Valoración controles'!$F$4,IF('Mapa Corrupcion'!P66='Tabla Valoración controles'!$D$5,'Tabla Valoración controles'!$F$5,IF(P66=FORMULAS!$A$10,0,'Tabla Valoración controles'!$F$6)))</f>
        <v>0.25</v>
      </c>
      <c r="R66" s="46" t="s">
        <v>186</v>
      </c>
      <c r="S66" s="47">
        <f>+IF(R66='Tabla Valoración controles'!$D$7,'Tabla Valoración controles'!$F$7,IF(P66=FORMULAS!$A$10,0,'Tabla Valoración controles'!$F$8))</f>
        <v>0.15</v>
      </c>
      <c r="T66" s="46" t="s">
        <v>187</v>
      </c>
      <c r="U66" s="47">
        <f>+IF(T66='Tabla Valoración controles'!$D$9,'Tabla Valoración controles'!$F$9,IF(P66=FORMULAS!$A$10,0,'Tabla Valoración controles'!$F$10))</f>
        <v>0</v>
      </c>
      <c r="V66" s="46" t="s">
        <v>278</v>
      </c>
      <c r="W66" s="47">
        <f>+IF(V66='Tabla Valoración controles'!$D$9,'Tabla Valoración controles'!$F$9,IF(R66=FORMULAS!$A$10,0,'Tabla Valoración controles'!$F$10))</f>
        <v>0</v>
      </c>
      <c r="X66" s="46" t="s">
        <v>189</v>
      </c>
      <c r="Y66" s="47">
        <f>+IF(X66='Tabla Valoración controles'!$D$13,'Tabla Valoración controles'!$F$13,'Tabla Valoración controles'!$F$14)</f>
        <v>0</v>
      </c>
      <c r="Z66" s="48">
        <f t="shared" si="6"/>
        <v>0.4</v>
      </c>
      <c r="AA66" s="49" t="s">
        <v>190</v>
      </c>
      <c r="AB66" s="50" t="e">
        <f>+IF(AA66=[2]CONTROLES!$C$50,[2]CONTROLES!$D$50,[2]CONTROLES!$D$51)</f>
        <v>#REF!</v>
      </c>
      <c r="AC66" s="49" t="s">
        <v>191</v>
      </c>
      <c r="AD66" s="50" t="e">
        <f>+IF(AC66=[2]CONTROLES!$C$52,[2]CONTROLES!$D$52,[2]CONTROLES!$D$53)</f>
        <v>#REF!</v>
      </c>
      <c r="AE66" s="49" t="s">
        <v>192</v>
      </c>
      <c r="AF66" s="50" t="e">
        <f>+IF(AE66=[2]CONTROLES!$C$54,[2]CONTROLES!$D$54,[2]CONTROLES!$D$55)</f>
        <v>#REF!</v>
      </c>
      <c r="AG66" s="49" t="s">
        <v>227</v>
      </c>
      <c r="AH66" s="50" t="e">
        <f>+IF(AG66=[2]CONTROLES!$C$56,[2]CONTROLES!$D$56,IF(AG66=[2]CONTROLES!$C$57,[2]CONTROLES!$D$57,[2]CONTROLES!$D$58))</f>
        <v>#REF!</v>
      </c>
      <c r="AI66" s="49" t="s">
        <v>194</v>
      </c>
      <c r="AJ66" s="50" t="e">
        <f>+IF(AI66=[2]CONTROLES!$C$59,[2]CONTROLES!$D$59,[2]CONTROLES!$D$60)</f>
        <v>#REF!</v>
      </c>
      <c r="AK66" s="49" t="s">
        <v>195</v>
      </c>
      <c r="AL66" s="50" t="e">
        <f>+IF(AK66=[2]CONTROLES!$C$61,[2]CONTROLES!$D$61,[2]CONTROLES!$D$62)</f>
        <v>#REF!</v>
      </c>
      <c r="AM66" s="49" t="s">
        <v>196</v>
      </c>
      <c r="AN66" s="51" t="e">
        <f>+IF(AM66=[2]CONTROLES!$C$63,[2]CONTROLES!$D$63,IF(AM66=[2]CONTROLES!$C$64,[2]CONTROLES!$D$64,[2]CONTROLES!$D$65))</f>
        <v>#REF!</v>
      </c>
      <c r="AO66" s="51" t="e">
        <f t="shared" si="7"/>
        <v>#REF!</v>
      </c>
      <c r="AP66" s="52" t="str">
        <f t="shared" si="3"/>
        <v/>
      </c>
      <c r="AQ66" s="53" t="s">
        <v>197</v>
      </c>
      <c r="AR66" s="77" t="str">
        <f>VLOOKUP(AQ66,FORMULAS!$A$77:$B$82,2,0)</f>
        <v>Rara vez</v>
      </c>
      <c r="AS66" s="78" t="str">
        <f>+K66</f>
        <v>Mayor</v>
      </c>
      <c r="AT66" s="283" t="str">
        <f>CONCATENATE(AS66,"-",AR66)</f>
        <v>Mayor-Rara vez</v>
      </c>
      <c r="AU66" s="275" t="str">
        <f>VLOOKUP(AT66,FORMULAS!$I$77:$J$97,2,0)</f>
        <v>Alto</v>
      </c>
      <c r="AV66" s="275" t="s">
        <v>198</v>
      </c>
      <c r="AW66" s="45" t="s">
        <v>337</v>
      </c>
      <c r="AX66" s="53" t="s">
        <v>338</v>
      </c>
      <c r="AY66" s="53" t="s">
        <v>252</v>
      </c>
      <c r="AZ66" s="54">
        <v>45352</v>
      </c>
      <c r="BA66" s="54">
        <v>45443</v>
      </c>
      <c r="BB66" s="53" t="s">
        <v>339</v>
      </c>
      <c r="BC66" s="53" t="s">
        <v>340</v>
      </c>
      <c r="BD66" s="67" t="s">
        <v>233</v>
      </c>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60" t="s">
        <v>205</v>
      </c>
      <c r="CX66" s="93" t="s">
        <v>341</v>
      </c>
      <c r="CY66" s="60" t="s">
        <v>342</v>
      </c>
      <c r="CZ66" s="60" t="s">
        <v>342</v>
      </c>
      <c r="DA66" s="60" t="s">
        <v>342</v>
      </c>
      <c r="DB66" s="60" t="s">
        <v>342</v>
      </c>
      <c r="DC66" s="60" t="s">
        <v>210</v>
      </c>
      <c r="DD66" s="60" t="s">
        <v>342</v>
      </c>
      <c r="DE66" s="60" t="s">
        <v>342</v>
      </c>
      <c r="DF66" s="87">
        <v>45667</v>
      </c>
      <c r="DG66" s="57" t="s">
        <v>343</v>
      </c>
      <c r="DH66" s="60" t="s">
        <v>342</v>
      </c>
      <c r="DI66" s="60" t="s">
        <v>342</v>
      </c>
      <c r="DJ66" s="60" t="s">
        <v>342</v>
      </c>
      <c r="DK66" s="60" t="s">
        <v>342</v>
      </c>
      <c r="DL66" s="60" t="s">
        <v>342</v>
      </c>
      <c r="DM66" s="60" t="s">
        <v>210</v>
      </c>
      <c r="DN66" s="61">
        <v>45671</v>
      </c>
      <c r="DO66" s="62" t="s">
        <v>273</v>
      </c>
      <c r="DP66" s="62" t="s">
        <v>746</v>
      </c>
      <c r="DQ66" s="62" t="s">
        <v>274</v>
      </c>
      <c r="DR66" s="62">
        <v>0</v>
      </c>
    </row>
    <row r="67" spans="1:122" ht="100.5" hidden="1" customHeight="1">
      <c r="A67" s="276"/>
      <c r="B67" s="276"/>
      <c r="C67" s="276"/>
      <c r="D67" s="276"/>
      <c r="E67" s="276"/>
      <c r="F67" s="276"/>
      <c r="G67" s="276"/>
      <c r="H67" s="273"/>
      <c r="I67" s="270"/>
      <c r="J67" s="267"/>
      <c r="K67" s="270"/>
      <c r="L67" s="267"/>
      <c r="M67" s="276"/>
      <c r="N67" s="44"/>
      <c r="O67" s="45"/>
      <c r="P67" s="46"/>
      <c r="Q67" s="47">
        <f>+IF(P67='Tabla Valoración controles'!$D$4,'Tabla Valoración controles'!$F$4,IF('Mapa Corrupcion'!P67='Tabla Valoración controles'!$D$5,'Tabla Valoración controles'!$F$5,IF(P67=FORMULAS!$A$10,0,'Tabla Valoración controles'!$F$6)))</f>
        <v>0.1</v>
      </c>
      <c r="R67" s="46" t="s">
        <v>186</v>
      </c>
      <c r="S67" s="47">
        <f>+IF(R67='Tabla Valoración controles'!$D$7,'Tabla Valoración controles'!$F$7,IF(P67=FORMULAS!$A$10,0,'Tabla Valoración controles'!$F$8))</f>
        <v>0.15</v>
      </c>
      <c r="T67" s="46" t="s">
        <v>187</v>
      </c>
      <c r="U67" s="47">
        <f>+IF(T67='Tabla Valoración controles'!$D$9,'Tabla Valoración controles'!$F$9,IF(P67=FORMULAS!$A$10,0,'Tabla Valoración controles'!$F$10))</f>
        <v>0</v>
      </c>
      <c r="V67" s="46" t="s">
        <v>278</v>
      </c>
      <c r="W67" s="47">
        <f>+IF(V67='Tabla Valoración controles'!$D$9,'Tabla Valoración controles'!$F$9,IF(R67=FORMULAS!$A$10,0,'Tabla Valoración controles'!$F$10))</f>
        <v>0</v>
      </c>
      <c r="X67" s="46" t="s">
        <v>189</v>
      </c>
      <c r="Y67" s="47">
        <f>+IF(X67='Tabla Valoración controles'!$D$13,'Tabla Valoración controles'!$F$13,'Tabla Valoración controles'!$F$14)</f>
        <v>0</v>
      </c>
      <c r="Z67" s="48">
        <f t="shared" si="6"/>
        <v>0.25</v>
      </c>
      <c r="AA67" s="49" t="s">
        <v>190</v>
      </c>
      <c r="AB67" s="50" t="e">
        <f>+IF(AA67=[2]CONTROLES!$C$50,[2]CONTROLES!$D$50,[2]CONTROLES!$D$51)</f>
        <v>#REF!</v>
      </c>
      <c r="AC67" s="49" t="s">
        <v>191</v>
      </c>
      <c r="AD67" s="50" t="e">
        <f>+IF(AC67=[2]CONTROLES!$C$52,[2]CONTROLES!$D$52,[2]CONTROLES!$D$53)</f>
        <v>#REF!</v>
      </c>
      <c r="AE67" s="49" t="s">
        <v>192</v>
      </c>
      <c r="AF67" s="50" t="e">
        <f>+IF(AE67=[2]CONTROLES!$C$54,[2]CONTROLES!$D$54,[2]CONTROLES!$D$55)</f>
        <v>#REF!</v>
      </c>
      <c r="AG67" s="49" t="s">
        <v>193</v>
      </c>
      <c r="AH67" s="50" t="e">
        <f>+IF(AG67=[2]CONTROLES!$C$56,[2]CONTROLES!$D$56,IF(AG67=[2]CONTROLES!$C$57,[2]CONTROLES!$D$57,[2]CONTROLES!$D$58))</f>
        <v>#REF!</v>
      </c>
      <c r="AI67" s="49" t="s">
        <v>194</v>
      </c>
      <c r="AJ67" s="50" t="e">
        <f>+IF(AI67=[2]CONTROLES!$C$59,[2]CONTROLES!$D$59,[2]CONTROLES!$D$60)</f>
        <v>#REF!</v>
      </c>
      <c r="AK67" s="49" t="s">
        <v>195</v>
      </c>
      <c r="AL67" s="50" t="e">
        <f>+IF(AK67=[2]CONTROLES!$C$61,[2]CONTROLES!$D$61,[2]CONTROLES!$D$62)</f>
        <v>#REF!</v>
      </c>
      <c r="AM67" s="49" t="s">
        <v>196</v>
      </c>
      <c r="AN67" s="51" t="e">
        <f>+IF(AM67=[2]CONTROLES!$C$63,[2]CONTROLES!$D$63,IF(AM67=[2]CONTROLES!$C$64,[2]CONTROLES!$D$64,[2]CONTROLES!$D$65))</f>
        <v>#REF!</v>
      </c>
      <c r="AO67" s="51" t="e">
        <f t="shared" si="7"/>
        <v>#REF!</v>
      </c>
      <c r="AP67" s="52" t="str">
        <f t="shared" si="3"/>
        <v/>
      </c>
      <c r="AQ67" s="53"/>
      <c r="AR67" s="77"/>
      <c r="AS67" s="78"/>
      <c r="AT67" s="276"/>
      <c r="AU67" s="276"/>
      <c r="AV67" s="276"/>
      <c r="AW67" s="64"/>
      <c r="AX67" s="64"/>
      <c r="AY67" s="53" t="s">
        <v>218</v>
      </c>
      <c r="AZ67" s="64"/>
      <c r="BA67" s="64"/>
      <c r="BB67" s="64"/>
      <c r="BC67" s="64"/>
      <c r="BD67" s="64" t="s">
        <v>219</v>
      </c>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60"/>
      <c r="CX67" s="56"/>
      <c r="CY67" s="56"/>
      <c r="CZ67" s="56"/>
      <c r="DA67" s="60"/>
      <c r="DB67" s="56"/>
      <c r="DC67" s="56"/>
      <c r="DD67" s="56"/>
      <c r="DE67" s="56"/>
      <c r="DF67" s="60"/>
      <c r="DG67" s="60"/>
      <c r="DH67" s="60"/>
      <c r="DI67" s="60"/>
      <c r="DJ67" s="60"/>
      <c r="DK67" s="60"/>
      <c r="DL67" s="60"/>
      <c r="DM67" s="60"/>
      <c r="DN67" s="61"/>
      <c r="DO67" s="57"/>
      <c r="DP67" s="62"/>
      <c r="DQ67" s="62"/>
      <c r="DR67" s="62"/>
    </row>
    <row r="68" spans="1:122" ht="100.5" hidden="1" customHeight="1">
      <c r="A68" s="276"/>
      <c r="B68" s="276"/>
      <c r="C68" s="276"/>
      <c r="D68" s="276"/>
      <c r="E68" s="276"/>
      <c r="F68" s="276"/>
      <c r="G68" s="276"/>
      <c r="H68" s="273"/>
      <c r="I68" s="270"/>
      <c r="J68" s="267"/>
      <c r="K68" s="270"/>
      <c r="L68" s="267"/>
      <c r="M68" s="276"/>
      <c r="N68" s="44"/>
      <c r="O68" s="45"/>
      <c r="P68" s="46"/>
      <c r="Q68" s="47">
        <f>+IF(P68='Tabla Valoración controles'!$D$4,'Tabla Valoración controles'!$F$4,IF('Mapa Corrupcion'!P68='Tabla Valoración controles'!$D$5,'Tabla Valoración controles'!$F$5,IF(P68=FORMULAS!$A$10,0,'Tabla Valoración controles'!$F$6)))</f>
        <v>0.1</v>
      </c>
      <c r="R68" s="46" t="s">
        <v>186</v>
      </c>
      <c r="S68" s="47">
        <f>+IF(R68='Tabla Valoración controles'!$D$7,'Tabla Valoración controles'!$F$7,IF(P68=FORMULAS!$A$10,0,'Tabla Valoración controles'!$F$8))</f>
        <v>0.15</v>
      </c>
      <c r="T68" s="46" t="s">
        <v>187</v>
      </c>
      <c r="U68" s="47">
        <f>+IF(T68='Tabla Valoración controles'!$D$9,'Tabla Valoración controles'!$F$9,IF(P68=FORMULAS!$A$10,0,'Tabla Valoración controles'!$F$10))</f>
        <v>0</v>
      </c>
      <c r="V68" s="46" t="s">
        <v>278</v>
      </c>
      <c r="W68" s="47">
        <f>+IF(V68='Tabla Valoración controles'!$D$9,'Tabla Valoración controles'!$F$9,IF(R68=FORMULAS!$A$10,0,'Tabla Valoración controles'!$F$10))</f>
        <v>0</v>
      </c>
      <c r="X68" s="46" t="s">
        <v>189</v>
      </c>
      <c r="Y68" s="47">
        <f>+IF(X68='Tabla Valoración controles'!$D$13,'Tabla Valoración controles'!$F$13,'Tabla Valoración controles'!$F$14)</f>
        <v>0</v>
      </c>
      <c r="Z68" s="48">
        <f t="shared" si="6"/>
        <v>0.25</v>
      </c>
      <c r="AA68" s="49" t="s">
        <v>190</v>
      </c>
      <c r="AB68" s="50" t="e">
        <f>+IF(AA68=[2]CONTROLES!$C$50,[2]CONTROLES!$D$50,[2]CONTROLES!$D$51)</f>
        <v>#REF!</v>
      </c>
      <c r="AC68" s="49" t="s">
        <v>191</v>
      </c>
      <c r="AD68" s="50" t="e">
        <f>+IF(AC68=[2]CONTROLES!$C$52,[2]CONTROLES!$D$52,[2]CONTROLES!$D$53)</f>
        <v>#REF!</v>
      </c>
      <c r="AE68" s="49" t="s">
        <v>192</v>
      </c>
      <c r="AF68" s="50" t="e">
        <f>+IF(AE68=[2]CONTROLES!$C$54,[2]CONTROLES!$D$54,[2]CONTROLES!$D$55)</f>
        <v>#REF!</v>
      </c>
      <c r="AG68" s="49" t="s">
        <v>227</v>
      </c>
      <c r="AH68" s="50" t="e">
        <f>+IF(AG68=[2]CONTROLES!$C$56,[2]CONTROLES!$D$56,IF(AG68=[2]CONTROLES!$C$57,[2]CONTROLES!$D$57,[2]CONTROLES!$D$58))</f>
        <v>#REF!</v>
      </c>
      <c r="AI68" s="49" t="s">
        <v>194</v>
      </c>
      <c r="AJ68" s="50" t="e">
        <f>+IF(AI68=[2]CONTROLES!$C$59,[2]CONTROLES!$D$59,[2]CONTROLES!$D$60)</f>
        <v>#REF!</v>
      </c>
      <c r="AK68" s="49" t="s">
        <v>195</v>
      </c>
      <c r="AL68" s="50" t="e">
        <f>+IF(AK68=[2]CONTROLES!$C$61,[2]CONTROLES!$D$61,[2]CONTROLES!$D$62)</f>
        <v>#REF!</v>
      </c>
      <c r="AM68" s="49" t="s">
        <v>196</v>
      </c>
      <c r="AN68" s="51" t="e">
        <f>+IF(AM68=[2]CONTROLES!$C$63,[2]CONTROLES!$D$63,IF(AM68=[2]CONTROLES!$C$64,[2]CONTROLES!$D$64,[2]CONTROLES!$D$65))</f>
        <v>#REF!</v>
      </c>
      <c r="AO68" s="51" t="e">
        <f t="shared" si="7"/>
        <v>#REF!</v>
      </c>
      <c r="AP68" s="52" t="str">
        <f t="shared" si="3"/>
        <v/>
      </c>
      <c r="AQ68" s="53"/>
      <c r="AR68" s="77"/>
      <c r="AS68" s="78"/>
      <c r="AT68" s="276"/>
      <c r="AU68" s="276"/>
      <c r="AV68" s="276"/>
      <c r="AW68" s="64"/>
      <c r="AX68" s="64"/>
      <c r="AY68" s="53" t="s">
        <v>218</v>
      </c>
      <c r="AZ68" s="64"/>
      <c r="BA68" s="64"/>
      <c r="BB68" s="64"/>
      <c r="BC68" s="64"/>
      <c r="BD68" s="64" t="s">
        <v>219</v>
      </c>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60"/>
      <c r="CX68" s="56"/>
      <c r="CY68" s="56"/>
      <c r="CZ68" s="56"/>
      <c r="DA68" s="60"/>
      <c r="DB68" s="56"/>
      <c r="DC68" s="56"/>
      <c r="DD68" s="56"/>
      <c r="DE68" s="56"/>
      <c r="DF68" s="60"/>
      <c r="DG68" s="60"/>
      <c r="DH68" s="60"/>
      <c r="DI68" s="60"/>
      <c r="DJ68" s="60"/>
      <c r="DK68" s="60"/>
      <c r="DL68" s="60"/>
      <c r="DM68" s="60"/>
      <c r="DN68" s="61"/>
      <c r="DO68" s="57"/>
      <c r="DP68" s="62"/>
      <c r="DQ68" s="62"/>
      <c r="DR68" s="62"/>
    </row>
    <row r="69" spans="1:122" ht="100.5" hidden="1" customHeight="1">
      <c r="A69" s="276"/>
      <c r="B69" s="276"/>
      <c r="C69" s="276"/>
      <c r="D69" s="276"/>
      <c r="E69" s="276"/>
      <c r="F69" s="276"/>
      <c r="G69" s="276"/>
      <c r="H69" s="273"/>
      <c r="I69" s="270"/>
      <c r="J69" s="267"/>
      <c r="K69" s="270"/>
      <c r="L69" s="267"/>
      <c r="M69" s="276"/>
      <c r="N69" s="44"/>
      <c r="O69" s="45"/>
      <c r="P69" s="46"/>
      <c r="Q69" s="47">
        <f>+IF(P69='Tabla Valoración controles'!$D$4,'Tabla Valoración controles'!$F$4,IF('Mapa Corrupcion'!P69='Tabla Valoración controles'!$D$5,'Tabla Valoración controles'!$F$5,IF(P69=FORMULAS!$A$10,0,'Tabla Valoración controles'!$F$6)))</f>
        <v>0.1</v>
      </c>
      <c r="R69" s="46" t="s">
        <v>186</v>
      </c>
      <c r="S69" s="47">
        <f>+IF(R69='Tabla Valoración controles'!$D$7,'Tabla Valoración controles'!$F$7,IF(P69=FORMULAS!$A$10,0,'Tabla Valoración controles'!$F$8))</f>
        <v>0.15</v>
      </c>
      <c r="T69" s="46" t="s">
        <v>187</v>
      </c>
      <c r="U69" s="47">
        <f>+IF(T69='Tabla Valoración controles'!$D$9,'Tabla Valoración controles'!$F$9,IF(P69=FORMULAS!$A$10,0,'Tabla Valoración controles'!$F$10))</f>
        <v>0</v>
      </c>
      <c r="V69" s="46" t="s">
        <v>278</v>
      </c>
      <c r="W69" s="47">
        <f>+IF(V69='Tabla Valoración controles'!$D$9,'Tabla Valoración controles'!$F$9,IF(R69=FORMULAS!$A$10,0,'Tabla Valoración controles'!$F$10))</f>
        <v>0</v>
      </c>
      <c r="X69" s="46" t="s">
        <v>189</v>
      </c>
      <c r="Y69" s="47">
        <f>+IF(X69='Tabla Valoración controles'!$D$13,'Tabla Valoración controles'!$F$13,'Tabla Valoración controles'!$F$14)</f>
        <v>0</v>
      </c>
      <c r="Z69" s="48">
        <f t="shared" si="6"/>
        <v>0.25</v>
      </c>
      <c r="AA69" s="49" t="s">
        <v>190</v>
      </c>
      <c r="AB69" s="50" t="e">
        <f>+IF(AA69=[2]CONTROLES!$C$50,[2]CONTROLES!$D$50,[2]CONTROLES!$D$51)</f>
        <v>#REF!</v>
      </c>
      <c r="AC69" s="49" t="s">
        <v>191</v>
      </c>
      <c r="AD69" s="50" t="e">
        <f>+IF(AC69=[2]CONTROLES!$C$52,[2]CONTROLES!$D$52,[2]CONTROLES!$D$53)</f>
        <v>#REF!</v>
      </c>
      <c r="AE69" s="49" t="s">
        <v>192</v>
      </c>
      <c r="AF69" s="50" t="e">
        <f>+IF(AE69=[2]CONTROLES!$C$54,[2]CONTROLES!$D$54,[2]CONTROLES!$D$55)</f>
        <v>#REF!</v>
      </c>
      <c r="AG69" s="49" t="s">
        <v>227</v>
      </c>
      <c r="AH69" s="50" t="e">
        <f>+IF(AG69=[2]CONTROLES!$C$56,[2]CONTROLES!$D$56,IF(AG69=[2]CONTROLES!$C$57,[2]CONTROLES!$D$57,[2]CONTROLES!$D$58))</f>
        <v>#REF!</v>
      </c>
      <c r="AI69" s="49" t="s">
        <v>194</v>
      </c>
      <c r="AJ69" s="50" t="e">
        <f>+IF(AI69=[2]CONTROLES!$C$59,[2]CONTROLES!$D$59,[2]CONTROLES!$D$60)</f>
        <v>#REF!</v>
      </c>
      <c r="AK69" s="49" t="s">
        <v>195</v>
      </c>
      <c r="AL69" s="50" t="e">
        <f>+IF(AK69=[2]CONTROLES!$C$61,[2]CONTROLES!$D$61,[2]CONTROLES!$D$62)</f>
        <v>#REF!</v>
      </c>
      <c r="AM69" s="49" t="s">
        <v>196</v>
      </c>
      <c r="AN69" s="51" t="e">
        <f>+IF(AM69=[2]CONTROLES!$C$63,[2]CONTROLES!$D$63,IF(AM69=[2]CONTROLES!$C$64,[2]CONTROLES!$D$64,[2]CONTROLES!$D$65))</f>
        <v>#REF!</v>
      </c>
      <c r="AO69" s="51" t="e">
        <f t="shared" si="7"/>
        <v>#REF!</v>
      </c>
      <c r="AP69" s="52" t="str">
        <f t="shared" si="3"/>
        <v/>
      </c>
      <c r="AQ69" s="53"/>
      <c r="AR69" s="77"/>
      <c r="AS69" s="78"/>
      <c r="AT69" s="276"/>
      <c r="AU69" s="276"/>
      <c r="AV69" s="276"/>
      <c r="AW69" s="64"/>
      <c r="AX69" s="64"/>
      <c r="AY69" s="53" t="s">
        <v>218</v>
      </c>
      <c r="AZ69" s="64"/>
      <c r="BA69" s="64"/>
      <c r="BB69" s="64"/>
      <c r="BC69" s="64"/>
      <c r="BD69" s="64" t="s">
        <v>219</v>
      </c>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60"/>
      <c r="CX69" s="56"/>
      <c r="CY69" s="56"/>
      <c r="CZ69" s="56"/>
      <c r="DA69" s="60"/>
      <c r="DB69" s="56"/>
      <c r="DC69" s="56"/>
      <c r="DD69" s="56"/>
      <c r="DE69" s="56"/>
      <c r="DF69" s="60"/>
      <c r="DG69" s="60"/>
      <c r="DH69" s="60"/>
      <c r="DI69" s="60"/>
      <c r="DJ69" s="60"/>
      <c r="DK69" s="60"/>
      <c r="DL69" s="60"/>
      <c r="DM69" s="60"/>
      <c r="DN69" s="61"/>
      <c r="DO69" s="57"/>
      <c r="DP69" s="62"/>
      <c r="DQ69" s="62"/>
      <c r="DR69" s="62"/>
    </row>
    <row r="70" spans="1:122" ht="39.75" hidden="1" customHeight="1">
      <c r="A70" s="276"/>
      <c r="B70" s="276"/>
      <c r="C70" s="276"/>
      <c r="D70" s="276"/>
      <c r="E70" s="276"/>
      <c r="F70" s="276"/>
      <c r="G70" s="276"/>
      <c r="H70" s="273"/>
      <c r="I70" s="270"/>
      <c r="J70" s="267"/>
      <c r="K70" s="270"/>
      <c r="L70" s="267"/>
      <c r="M70" s="276"/>
      <c r="N70" s="44"/>
      <c r="O70" s="63"/>
      <c r="P70" s="46"/>
      <c r="Q70" s="47">
        <f>+IF(P70='Tabla Valoración controles'!$D$4,'Tabla Valoración controles'!$F$4,IF('Mapa Corrupcion'!P70='Tabla Valoración controles'!$D$5,'Tabla Valoración controles'!$F$5,IF(P70=FORMULAS!$A$10,0,'Tabla Valoración controles'!$F$6)))</f>
        <v>0.1</v>
      </c>
      <c r="R70" s="46"/>
      <c r="S70" s="47">
        <f>+IF(R70='Tabla Valoración controles'!$D$7,'Tabla Valoración controles'!$F$7,IF(P70=FORMULAS!$A$10,0,'Tabla Valoración controles'!$F$8))</f>
        <v>0.15</v>
      </c>
      <c r="T70" s="46"/>
      <c r="U70" s="47">
        <f>+IF(T70='Tabla Valoración controles'!$D$9,'Tabla Valoración controles'!$F$9,IF(P70=FORMULAS!$A$10,0,'Tabla Valoración controles'!$F$10))</f>
        <v>0</v>
      </c>
      <c r="V70" s="46"/>
      <c r="W70" s="47">
        <f>+IF(V70='Tabla Valoración controles'!$D$9,'Tabla Valoración controles'!$F$9,IF(R70=FORMULAS!$A$10,0,'Tabla Valoración controles'!$F$10))</f>
        <v>0</v>
      </c>
      <c r="X70" s="46"/>
      <c r="Y70" s="47">
        <f>+IF(X70='Tabla Valoración controles'!$D$13,'Tabla Valoración controles'!$F$13,'Tabla Valoración controles'!$F$14)</f>
        <v>0</v>
      </c>
      <c r="Z70" s="48">
        <f t="shared" si="6"/>
        <v>0.25</v>
      </c>
      <c r="AA70" s="49"/>
      <c r="AB70" s="50" t="e">
        <f>+IF(AA70=[2]CONTROLES!$C$50,[2]CONTROLES!$D$50,[2]CONTROLES!$D$51)</f>
        <v>#REF!</v>
      </c>
      <c r="AC70" s="49"/>
      <c r="AD70" s="50" t="e">
        <f>+IF(AC70=[2]CONTROLES!$C$52,[2]CONTROLES!$D$52,[2]CONTROLES!$D$53)</f>
        <v>#REF!</v>
      </c>
      <c r="AE70" s="49"/>
      <c r="AF70" s="50" t="e">
        <f>+IF(AE70=[2]CONTROLES!$C$54,[2]CONTROLES!$D$54,[2]CONTROLES!$D$55)</f>
        <v>#REF!</v>
      </c>
      <c r="AG70" s="49"/>
      <c r="AH70" s="50" t="e">
        <f>+IF(AG70=[2]CONTROLES!$C$56,[2]CONTROLES!$D$56,IF(AG70=[2]CONTROLES!$C$57,[2]CONTROLES!$D$57,[2]CONTROLES!$D$58))</f>
        <v>#REF!</v>
      </c>
      <c r="AI70" s="49"/>
      <c r="AJ70" s="50" t="e">
        <f>+IF(AI70=[2]CONTROLES!$C$59,[2]CONTROLES!$D$59,[2]CONTROLES!$D$60)</f>
        <v>#REF!</v>
      </c>
      <c r="AK70" s="49"/>
      <c r="AL70" s="50" t="e">
        <f>+IF(AK70=[2]CONTROLES!$C$61,[2]CONTROLES!$D$61,[2]CONTROLES!$D$62)</f>
        <v>#REF!</v>
      </c>
      <c r="AM70" s="49"/>
      <c r="AN70" s="51" t="e">
        <f>+IF(AM70=[2]CONTROLES!$C$63,[2]CONTROLES!$D$63,IF(AM70=[2]CONTROLES!$C$64,[2]CONTROLES!$D$64,[2]CONTROLES!$D$65))</f>
        <v>#REF!</v>
      </c>
      <c r="AO70" s="51" t="e">
        <f t="shared" si="7"/>
        <v>#REF!</v>
      </c>
      <c r="AP70" s="52" t="str">
        <f t="shared" si="3"/>
        <v/>
      </c>
      <c r="AQ70" s="53"/>
      <c r="AR70" s="77"/>
      <c r="AS70" s="78"/>
      <c r="AT70" s="276"/>
      <c r="AU70" s="276"/>
      <c r="AV70" s="276"/>
      <c r="AW70" s="64"/>
      <c r="AX70" s="64"/>
      <c r="AY70" s="53" t="s">
        <v>218</v>
      </c>
      <c r="AZ70" s="64"/>
      <c r="BA70" s="64"/>
      <c r="BB70" s="64"/>
      <c r="BC70" s="64"/>
      <c r="BD70" s="64" t="s">
        <v>219</v>
      </c>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60"/>
      <c r="CX70" s="56"/>
      <c r="CY70" s="56"/>
      <c r="CZ70" s="56"/>
      <c r="DA70" s="60"/>
      <c r="DB70" s="56"/>
      <c r="DC70" s="56"/>
      <c r="DD70" s="56"/>
      <c r="DE70" s="56"/>
      <c r="DF70" s="60"/>
      <c r="DG70" s="60"/>
      <c r="DH70" s="60"/>
      <c r="DI70" s="60"/>
      <c r="DJ70" s="60"/>
      <c r="DK70" s="60"/>
      <c r="DL70" s="60"/>
      <c r="DM70" s="60"/>
      <c r="DN70" s="61"/>
      <c r="DO70" s="57"/>
      <c r="DP70" s="62"/>
      <c r="DQ70" s="62"/>
      <c r="DR70" s="62"/>
    </row>
    <row r="71" spans="1:122" ht="39.75" hidden="1" customHeight="1">
      <c r="A71" s="277"/>
      <c r="B71" s="277"/>
      <c r="C71" s="277"/>
      <c r="D71" s="277"/>
      <c r="E71" s="277"/>
      <c r="F71" s="277"/>
      <c r="G71" s="277"/>
      <c r="H71" s="274"/>
      <c r="I71" s="271"/>
      <c r="J71" s="268"/>
      <c r="K71" s="271"/>
      <c r="L71" s="268"/>
      <c r="M71" s="277"/>
      <c r="N71" s="44"/>
      <c r="O71" s="63"/>
      <c r="P71" s="46"/>
      <c r="Q71" s="47">
        <f>+IF(P71='Tabla Valoración controles'!$D$4,'Tabla Valoración controles'!$F$4,IF('Mapa Corrupcion'!P71='Tabla Valoración controles'!$D$5,'Tabla Valoración controles'!$F$5,IF(P71=FORMULAS!$A$10,0,'Tabla Valoración controles'!$F$6)))</f>
        <v>0.1</v>
      </c>
      <c r="R71" s="46"/>
      <c r="S71" s="47">
        <f>+IF(R71='Tabla Valoración controles'!$D$7,'Tabla Valoración controles'!$F$7,IF(P71=FORMULAS!$A$10,0,'Tabla Valoración controles'!$F$8))</f>
        <v>0.15</v>
      </c>
      <c r="T71" s="46"/>
      <c r="U71" s="47">
        <f>+IF(T71='Tabla Valoración controles'!$D$9,'Tabla Valoración controles'!$F$9,IF(P71=FORMULAS!$A$10,0,'Tabla Valoración controles'!$F$10))</f>
        <v>0</v>
      </c>
      <c r="V71" s="46"/>
      <c r="W71" s="47">
        <f>+IF(V71='Tabla Valoración controles'!$D$9,'Tabla Valoración controles'!$F$9,IF(R71=FORMULAS!$A$10,0,'Tabla Valoración controles'!$F$10))</f>
        <v>0</v>
      </c>
      <c r="X71" s="46"/>
      <c r="Y71" s="47">
        <f>+IF(X71='Tabla Valoración controles'!$D$13,'Tabla Valoración controles'!$F$13,'Tabla Valoración controles'!$F$14)</f>
        <v>0</v>
      </c>
      <c r="Z71" s="48">
        <f t="shared" si="6"/>
        <v>0.25</v>
      </c>
      <c r="AA71" s="49"/>
      <c r="AB71" s="50" t="e">
        <f>+IF(AA71=[2]CONTROLES!$C$50,[2]CONTROLES!$D$50,[2]CONTROLES!$D$51)</f>
        <v>#REF!</v>
      </c>
      <c r="AC71" s="49"/>
      <c r="AD71" s="50" t="e">
        <f>+IF(AC71=[2]CONTROLES!$C$52,[2]CONTROLES!$D$52,[2]CONTROLES!$D$53)</f>
        <v>#REF!</v>
      </c>
      <c r="AE71" s="49"/>
      <c r="AF71" s="50" t="e">
        <f>+IF(AE71=[2]CONTROLES!$C$54,[2]CONTROLES!$D$54,[2]CONTROLES!$D$55)</f>
        <v>#REF!</v>
      </c>
      <c r="AG71" s="49"/>
      <c r="AH71" s="50" t="e">
        <f>+IF(AG71=[2]CONTROLES!$C$56,[2]CONTROLES!$D$56,IF(AG71=[2]CONTROLES!$C$57,[2]CONTROLES!$D$57,[2]CONTROLES!$D$58))</f>
        <v>#REF!</v>
      </c>
      <c r="AI71" s="49"/>
      <c r="AJ71" s="50" t="e">
        <f>+IF(AI71=[2]CONTROLES!$C$59,[2]CONTROLES!$D$59,[2]CONTROLES!$D$60)</f>
        <v>#REF!</v>
      </c>
      <c r="AK71" s="49"/>
      <c r="AL71" s="50" t="e">
        <f>+IF(AK71=[2]CONTROLES!$C$61,[2]CONTROLES!$D$61,[2]CONTROLES!$D$62)</f>
        <v>#REF!</v>
      </c>
      <c r="AM71" s="49"/>
      <c r="AN71" s="51" t="e">
        <f>+IF(AM71=[2]CONTROLES!$C$63,[2]CONTROLES!$D$63,IF(AM71=[2]CONTROLES!$C$64,[2]CONTROLES!$D$64,[2]CONTROLES!$D$65))</f>
        <v>#REF!</v>
      </c>
      <c r="AO71" s="51" t="e">
        <f t="shared" si="7"/>
        <v>#REF!</v>
      </c>
      <c r="AP71" s="52" t="str">
        <f t="shared" si="3"/>
        <v/>
      </c>
      <c r="AQ71" s="53"/>
      <c r="AR71" s="77"/>
      <c r="AS71" s="78"/>
      <c r="AT71" s="277"/>
      <c r="AU71" s="277"/>
      <c r="AV71" s="277"/>
      <c r="AW71" s="64"/>
      <c r="AX71" s="64"/>
      <c r="AY71" s="53" t="s">
        <v>218</v>
      </c>
      <c r="AZ71" s="64"/>
      <c r="BA71" s="64"/>
      <c r="BB71" s="64"/>
      <c r="BC71" s="64"/>
      <c r="BD71" s="64" t="s">
        <v>219</v>
      </c>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60"/>
      <c r="CX71" s="56"/>
      <c r="CY71" s="56"/>
      <c r="CZ71" s="56"/>
      <c r="DA71" s="60"/>
      <c r="DB71" s="56"/>
      <c r="DC71" s="56"/>
      <c r="DD71" s="56"/>
      <c r="DE71" s="56"/>
      <c r="DF71" s="60"/>
      <c r="DG71" s="60"/>
      <c r="DH71" s="60"/>
      <c r="DI71" s="60"/>
      <c r="DJ71" s="60"/>
      <c r="DK71" s="60"/>
      <c r="DL71" s="60"/>
      <c r="DM71" s="60"/>
      <c r="DN71" s="61"/>
      <c r="DO71" s="57"/>
      <c r="DP71" s="62"/>
      <c r="DQ71" s="62"/>
      <c r="DR71" s="62"/>
    </row>
    <row r="72" spans="1:122" ht="132" customHeight="1">
      <c r="A72" s="278">
        <v>11</v>
      </c>
      <c r="B72" s="279" t="s">
        <v>332</v>
      </c>
      <c r="C72" s="280" t="str">
        <f>VLOOKUP(B72,FORMULAS!A$30:B$46,2,0)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72" s="280" t="str">
        <f>VLOOKUP(B72,FORMULAS!A$30:C$46,3,0)</f>
        <v xml:space="preserve">Subdirector Administrativo </v>
      </c>
      <c r="E72" s="280" t="s">
        <v>344</v>
      </c>
      <c r="F72" s="280" t="s">
        <v>345</v>
      </c>
      <c r="G72" s="280" t="s">
        <v>346</v>
      </c>
      <c r="H72" s="272" t="s">
        <v>197</v>
      </c>
      <c r="I72" s="269" t="str">
        <f>VLOOKUP(H72,FORMULAS!$A$77:$B$82,2,0)</f>
        <v>Rara vez</v>
      </c>
      <c r="J72" s="266" t="str">
        <f>+I72</f>
        <v>Rara vez</v>
      </c>
      <c r="K72" s="269" t="str">
        <f>VLOOKUP(A72,'Impacto Ri Inhe'!$B$5:$AF$41,31,1)</f>
        <v>Moderado</v>
      </c>
      <c r="L72" s="266" t="str">
        <f>CONCATENATE(K72,"-",J72)</f>
        <v>Moderado-Rara vez</v>
      </c>
      <c r="M72" s="275" t="str">
        <f>VLOOKUP(L72,FORMULAS!$I$77:$J$97,2,0)</f>
        <v>Moderado</v>
      </c>
      <c r="N72" s="44">
        <v>1</v>
      </c>
      <c r="O72" s="45" t="s">
        <v>347</v>
      </c>
      <c r="P72" s="46" t="s">
        <v>185</v>
      </c>
      <c r="Q72" s="47">
        <f>+IF(P72='Tabla Valoración controles'!$D$4,'Tabla Valoración controles'!$F$4,IF('Mapa Corrupcion'!P72='Tabla Valoración controles'!$D$5,'Tabla Valoración controles'!$F$5,IF(P72=FORMULAS!$A$10,0,'Tabla Valoración controles'!$F$6)))</f>
        <v>0.25</v>
      </c>
      <c r="R72" s="46" t="s">
        <v>186</v>
      </c>
      <c r="S72" s="47">
        <f>+IF(R72='Tabla Valoración controles'!$D$7,'Tabla Valoración controles'!$F$7,IF(P72=FORMULAS!$A$10,0,'Tabla Valoración controles'!$F$8))</f>
        <v>0.15</v>
      </c>
      <c r="T72" s="46" t="s">
        <v>187</v>
      </c>
      <c r="U72" s="47">
        <f>+IF(T72='Tabla Valoración controles'!$D$9,'Tabla Valoración controles'!$F$9,IF(P72=FORMULAS!$A$10,0,'Tabla Valoración controles'!$F$10))</f>
        <v>0</v>
      </c>
      <c r="V72" s="46" t="s">
        <v>188</v>
      </c>
      <c r="W72" s="47">
        <f>+IF(V72='Tabla Valoración controles'!$D$9,'Tabla Valoración controles'!$F$9,IF(R72=FORMULAS!$A$10,0,'Tabla Valoración controles'!$F$10))</f>
        <v>0</v>
      </c>
      <c r="X72" s="46" t="s">
        <v>189</v>
      </c>
      <c r="Y72" s="47">
        <f>+IF(X72='Tabla Valoración controles'!$D$13,'Tabla Valoración controles'!$F$13,'Tabla Valoración controles'!$F$14)</f>
        <v>0</v>
      </c>
      <c r="Z72" s="48">
        <f t="shared" si="6"/>
        <v>0.4</v>
      </c>
      <c r="AA72" s="49" t="s">
        <v>190</v>
      </c>
      <c r="AB72" s="50" t="e">
        <f>+IF(AA72=[2]CONTROLES!$C$50,[2]CONTROLES!$D$50,[2]CONTROLES!$D$51)</f>
        <v>#REF!</v>
      </c>
      <c r="AC72" s="49" t="s">
        <v>191</v>
      </c>
      <c r="AD72" s="50" t="e">
        <f>+IF(AC72=[2]CONTROLES!$C$52,[2]CONTROLES!$D$52,[2]CONTROLES!$D$53)</f>
        <v>#REF!</v>
      </c>
      <c r="AE72" s="49" t="s">
        <v>192</v>
      </c>
      <c r="AF72" s="50" t="e">
        <f>+IF(AE72=[2]CONTROLES!$C$54,[2]CONTROLES!$D$54,[2]CONTROLES!$D$55)</f>
        <v>#REF!</v>
      </c>
      <c r="AG72" s="49" t="s">
        <v>227</v>
      </c>
      <c r="AH72" s="50" t="e">
        <f>+IF(AG72=[2]CONTROLES!$C$56,[2]CONTROLES!$D$56,IF(AG72=[2]CONTROLES!$C$57,[2]CONTROLES!$D$57,[2]CONTROLES!$D$58))</f>
        <v>#REF!</v>
      </c>
      <c r="AI72" s="49" t="s">
        <v>194</v>
      </c>
      <c r="AJ72" s="50" t="e">
        <f>+IF(AI72=[2]CONTROLES!$C$59,[2]CONTROLES!$D$59,[2]CONTROLES!$D$60)</f>
        <v>#REF!</v>
      </c>
      <c r="AK72" s="49" t="s">
        <v>195</v>
      </c>
      <c r="AL72" s="50" t="e">
        <f>+IF(AK72=[2]CONTROLES!$C$61,[2]CONTROLES!$D$61,[2]CONTROLES!$D$62)</f>
        <v>#REF!</v>
      </c>
      <c r="AM72" s="49" t="s">
        <v>196</v>
      </c>
      <c r="AN72" s="51" t="e">
        <f>+IF(AM72=[2]CONTROLES!$C$63,[2]CONTROLES!$D$63,IF(AM72=[2]CONTROLES!$C$64,[2]CONTROLES!$D$64,[2]CONTROLES!$D$65))</f>
        <v>#REF!</v>
      </c>
      <c r="AO72" s="51" t="e">
        <f t="shared" si="7"/>
        <v>#REF!</v>
      </c>
      <c r="AP72" s="52" t="str">
        <f t="shared" si="3"/>
        <v/>
      </c>
      <c r="AQ72" s="53" t="s">
        <v>197</v>
      </c>
      <c r="AR72" s="278" t="str">
        <f>VLOOKUP(AQ72,FORMULAS!$A$77:$B$82,2,0)</f>
        <v>Rara vez</v>
      </c>
      <c r="AS72" s="282" t="str">
        <f>+K72</f>
        <v>Moderado</v>
      </c>
      <c r="AT72" s="283" t="str">
        <f>CONCATENATE(AS72,"-",AR72)</f>
        <v>Moderado-Rara vez</v>
      </c>
      <c r="AU72" s="275" t="str">
        <f>VLOOKUP(AT72,FORMULAS!$I$77:$J$97,2,0)</f>
        <v>Moderado</v>
      </c>
      <c r="AV72" s="275" t="s">
        <v>198</v>
      </c>
      <c r="AW72" s="45" t="s">
        <v>337</v>
      </c>
      <c r="AX72" s="53" t="s">
        <v>338</v>
      </c>
      <c r="AY72" s="53" t="s">
        <v>252</v>
      </c>
      <c r="AZ72" s="54">
        <v>45352</v>
      </c>
      <c r="BA72" s="54">
        <v>45443</v>
      </c>
      <c r="BB72" s="53" t="s">
        <v>339</v>
      </c>
      <c r="BC72" s="53" t="s">
        <v>340</v>
      </c>
      <c r="BD72" s="67" t="s">
        <v>233</v>
      </c>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60" t="s">
        <v>205</v>
      </c>
      <c r="CX72" s="93" t="s">
        <v>341</v>
      </c>
      <c r="CY72" s="60" t="s">
        <v>342</v>
      </c>
      <c r="CZ72" s="60" t="s">
        <v>342</v>
      </c>
      <c r="DA72" s="60" t="s">
        <v>342</v>
      </c>
      <c r="DB72" s="60" t="s">
        <v>342</v>
      </c>
      <c r="DC72" s="60" t="s">
        <v>210</v>
      </c>
      <c r="DD72" s="60" t="s">
        <v>342</v>
      </c>
      <c r="DE72" s="60" t="s">
        <v>342</v>
      </c>
      <c r="DF72" s="87">
        <v>45667</v>
      </c>
      <c r="DG72" s="57" t="s">
        <v>343</v>
      </c>
      <c r="DH72" s="60" t="s">
        <v>342</v>
      </c>
      <c r="DI72" s="60" t="s">
        <v>342</v>
      </c>
      <c r="DJ72" s="60" t="s">
        <v>342</v>
      </c>
      <c r="DK72" s="60" t="s">
        <v>342</v>
      </c>
      <c r="DL72" s="60" t="s">
        <v>342</v>
      </c>
      <c r="DM72" s="60" t="s">
        <v>210</v>
      </c>
      <c r="DN72" s="61">
        <v>45671</v>
      </c>
      <c r="DO72" s="62" t="s">
        <v>273</v>
      </c>
      <c r="DP72" s="62" t="s">
        <v>746</v>
      </c>
      <c r="DQ72" s="62" t="s">
        <v>274</v>
      </c>
      <c r="DR72" s="62">
        <v>0</v>
      </c>
    </row>
    <row r="73" spans="1:122" ht="39.75" hidden="1" customHeight="1">
      <c r="A73" s="276"/>
      <c r="B73" s="276"/>
      <c r="C73" s="276"/>
      <c r="D73" s="276"/>
      <c r="E73" s="276"/>
      <c r="F73" s="276"/>
      <c r="G73" s="276"/>
      <c r="H73" s="273"/>
      <c r="I73" s="270"/>
      <c r="J73" s="267"/>
      <c r="K73" s="270"/>
      <c r="L73" s="267"/>
      <c r="M73" s="276"/>
      <c r="N73" s="44"/>
      <c r="O73" s="63"/>
      <c r="P73" s="46"/>
      <c r="Q73" s="47">
        <f>+IF(P73='Tabla Valoración controles'!$D$4,'Tabla Valoración controles'!$F$4,IF('Mapa Corrupcion'!P73='Tabla Valoración controles'!$D$5,'Tabla Valoración controles'!$F$5,IF(P73=FORMULAS!$A$10,0,'Tabla Valoración controles'!$F$6)))</f>
        <v>0.1</v>
      </c>
      <c r="R73" s="46"/>
      <c r="S73" s="47">
        <f>+IF(R73='Tabla Valoración controles'!$D$7,'Tabla Valoración controles'!$F$7,IF(P73=FORMULAS!$A$10,0,'Tabla Valoración controles'!$F$8))</f>
        <v>0.15</v>
      </c>
      <c r="T73" s="46"/>
      <c r="U73" s="47">
        <f>+IF(T73='Tabla Valoración controles'!$D$9,'Tabla Valoración controles'!$F$9,IF(P73=FORMULAS!$A$10,0,'Tabla Valoración controles'!$F$10))</f>
        <v>0</v>
      </c>
      <c r="V73" s="46"/>
      <c r="W73" s="47">
        <f>+IF(V73='Tabla Valoración controles'!$D$9,'Tabla Valoración controles'!$F$9,IF(R73=FORMULAS!$A$10,0,'Tabla Valoración controles'!$F$10))</f>
        <v>0</v>
      </c>
      <c r="X73" s="46"/>
      <c r="Y73" s="47">
        <f>+IF(X73='Tabla Valoración controles'!$D$13,'Tabla Valoración controles'!$F$13,'Tabla Valoración controles'!$F$14)</f>
        <v>0</v>
      </c>
      <c r="Z73" s="48">
        <f t="shared" si="6"/>
        <v>0.25</v>
      </c>
      <c r="AA73" s="49"/>
      <c r="AB73" s="50" t="e">
        <f>+IF(AA73=[2]CONTROLES!$C$50,[2]CONTROLES!$D$50,[2]CONTROLES!$D$51)</f>
        <v>#REF!</v>
      </c>
      <c r="AC73" s="49"/>
      <c r="AD73" s="50" t="e">
        <f>+IF(AC73=[2]CONTROLES!$C$52,[2]CONTROLES!$D$52,[2]CONTROLES!$D$53)</f>
        <v>#REF!</v>
      </c>
      <c r="AE73" s="49"/>
      <c r="AF73" s="50" t="e">
        <f>+IF(AE73=[2]CONTROLES!$C$54,[2]CONTROLES!$D$54,[2]CONTROLES!$D$55)</f>
        <v>#REF!</v>
      </c>
      <c r="AG73" s="49"/>
      <c r="AH73" s="50" t="e">
        <f>+IF(AG73=[2]CONTROLES!$C$56,[2]CONTROLES!$D$56,IF(AG73=[2]CONTROLES!$C$57,[2]CONTROLES!$D$57,[2]CONTROLES!$D$58))</f>
        <v>#REF!</v>
      </c>
      <c r="AI73" s="49"/>
      <c r="AJ73" s="50" t="e">
        <f>+IF(AI73=[2]CONTROLES!$C$59,[2]CONTROLES!$D$59,[2]CONTROLES!$D$60)</f>
        <v>#REF!</v>
      </c>
      <c r="AK73" s="49"/>
      <c r="AL73" s="50" t="e">
        <f>+IF(AK73=[2]CONTROLES!$C$61,[2]CONTROLES!$D$61,[2]CONTROLES!$D$62)</f>
        <v>#REF!</v>
      </c>
      <c r="AM73" s="49"/>
      <c r="AN73" s="51" t="e">
        <f>+IF(AM73=[2]CONTROLES!$C$63,[2]CONTROLES!$D$63,IF(AM73=[2]CONTROLES!$C$64,[2]CONTROLES!$D$64,[2]CONTROLES!$D$65))</f>
        <v>#REF!</v>
      </c>
      <c r="AO73" s="51" t="e">
        <f t="shared" si="7"/>
        <v>#REF!</v>
      </c>
      <c r="AP73" s="52" t="str">
        <f t="shared" si="3"/>
        <v/>
      </c>
      <c r="AQ73" s="53"/>
      <c r="AR73" s="276"/>
      <c r="AS73" s="276"/>
      <c r="AT73" s="276"/>
      <c r="AU73" s="276"/>
      <c r="AV73" s="276"/>
      <c r="AW73" s="55"/>
      <c r="AX73" s="55"/>
      <c r="AY73" s="53" t="s">
        <v>218</v>
      </c>
      <c r="AZ73" s="55"/>
      <c r="BA73" s="55"/>
      <c r="BB73" s="55"/>
      <c r="BC73" s="55"/>
      <c r="BD73" s="55" t="s">
        <v>219</v>
      </c>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60"/>
      <c r="DB73" s="56"/>
      <c r="DC73" s="56"/>
      <c r="DD73" s="56"/>
      <c r="DE73" s="56"/>
      <c r="DF73" s="60"/>
      <c r="DG73" s="60"/>
      <c r="DH73" s="60"/>
      <c r="DI73" s="60"/>
      <c r="DJ73" s="60"/>
      <c r="DK73" s="60"/>
      <c r="DL73" s="60"/>
      <c r="DM73" s="60"/>
      <c r="DN73" s="61"/>
      <c r="DO73" s="57"/>
      <c r="DP73" s="62"/>
      <c r="DQ73" s="62"/>
      <c r="DR73" s="62"/>
    </row>
    <row r="74" spans="1:122" ht="39.75" hidden="1" customHeight="1">
      <c r="A74" s="276"/>
      <c r="B74" s="276"/>
      <c r="C74" s="276"/>
      <c r="D74" s="276"/>
      <c r="E74" s="276"/>
      <c r="F74" s="276"/>
      <c r="G74" s="276"/>
      <c r="H74" s="273"/>
      <c r="I74" s="270"/>
      <c r="J74" s="267"/>
      <c r="K74" s="270"/>
      <c r="L74" s="267"/>
      <c r="M74" s="276"/>
      <c r="N74" s="44"/>
      <c r="O74" s="63"/>
      <c r="P74" s="46"/>
      <c r="Q74" s="47">
        <f>+IF(P74='Tabla Valoración controles'!$D$4,'Tabla Valoración controles'!$F$4,IF('Mapa Corrupcion'!P74='Tabla Valoración controles'!$D$5,'Tabla Valoración controles'!$F$5,IF(P74=FORMULAS!$A$10,0,'Tabla Valoración controles'!$F$6)))</f>
        <v>0.1</v>
      </c>
      <c r="R74" s="46"/>
      <c r="S74" s="47">
        <f>+IF(R74='Tabla Valoración controles'!$D$7,'Tabla Valoración controles'!$F$7,IF(P74=FORMULAS!$A$10,0,'Tabla Valoración controles'!$F$8))</f>
        <v>0.15</v>
      </c>
      <c r="T74" s="46"/>
      <c r="U74" s="47">
        <f>+IF(T74='Tabla Valoración controles'!$D$9,'Tabla Valoración controles'!$F$9,IF(P74=FORMULAS!$A$10,0,'Tabla Valoración controles'!$F$10))</f>
        <v>0</v>
      </c>
      <c r="V74" s="46"/>
      <c r="W74" s="47">
        <f>+IF(V74='Tabla Valoración controles'!$D$9,'Tabla Valoración controles'!$F$9,IF(R74=FORMULAS!$A$10,0,'Tabla Valoración controles'!$F$10))</f>
        <v>0</v>
      </c>
      <c r="X74" s="46"/>
      <c r="Y74" s="47">
        <f>+IF(X74='Tabla Valoración controles'!$D$13,'Tabla Valoración controles'!$F$13,'Tabla Valoración controles'!$F$14)</f>
        <v>0</v>
      </c>
      <c r="Z74" s="48">
        <f t="shared" si="6"/>
        <v>0.25</v>
      </c>
      <c r="AA74" s="49"/>
      <c r="AB74" s="50" t="e">
        <f>+IF(AA74=[2]CONTROLES!$C$50,[2]CONTROLES!$D$50,[2]CONTROLES!$D$51)</f>
        <v>#REF!</v>
      </c>
      <c r="AC74" s="49"/>
      <c r="AD74" s="50" t="e">
        <f>+IF(AC74=[2]CONTROLES!$C$52,[2]CONTROLES!$D$52,[2]CONTROLES!$D$53)</f>
        <v>#REF!</v>
      </c>
      <c r="AE74" s="49"/>
      <c r="AF74" s="50" t="e">
        <f>+IF(AE74=[2]CONTROLES!$C$54,[2]CONTROLES!$D$54,[2]CONTROLES!$D$55)</f>
        <v>#REF!</v>
      </c>
      <c r="AG74" s="49"/>
      <c r="AH74" s="50" t="e">
        <f>+IF(AG74=[2]CONTROLES!$C$56,[2]CONTROLES!$D$56,IF(AG74=[2]CONTROLES!$C$57,[2]CONTROLES!$D$57,[2]CONTROLES!$D$58))</f>
        <v>#REF!</v>
      </c>
      <c r="AI74" s="49"/>
      <c r="AJ74" s="50" t="e">
        <f>+IF(AI74=[2]CONTROLES!$C$59,[2]CONTROLES!$D$59,[2]CONTROLES!$D$60)</f>
        <v>#REF!</v>
      </c>
      <c r="AK74" s="49"/>
      <c r="AL74" s="50" t="e">
        <f>+IF(AK74=[2]CONTROLES!$C$61,[2]CONTROLES!$D$61,[2]CONTROLES!$D$62)</f>
        <v>#REF!</v>
      </c>
      <c r="AM74" s="49"/>
      <c r="AN74" s="51" t="e">
        <f>+IF(AM74=[2]CONTROLES!$C$63,[2]CONTROLES!$D$63,IF(AM74=[2]CONTROLES!$C$64,[2]CONTROLES!$D$64,[2]CONTROLES!$D$65))</f>
        <v>#REF!</v>
      </c>
      <c r="AO74" s="51" t="e">
        <f t="shared" si="7"/>
        <v>#REF!</v>
      </c>
      <c r="AP74" s="52" t="str">
        <f t="shared" si="3"/>
        <v/>
      </c>
      <c r="AQ74" s="53"/>
      <c r="AR74" s="276"/>
      <c r="AS74" s="276"/>
      <c r="AT74" s="276"/>
      <c r="AU74" s="276"/>
      <c r="AV74" s="276"/>
      <c r="AW74" s="55"/>
      <c r="AX74" s="55"/>
      <c r="AY74" s="53" t="s">
        <v>218</v>
      </c>
      <c r="AZ74" s="55"/>
      <c r="BA74" s="55"/>
      <c r="BB74" s="55"/>
      <c r="BC74" s="55"/>
      <c r="BD74" s="55" t="s">
        <v>219</v>
      </c>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60"/>
      <c r="DB74" s="56"/>
      <c r="DC74" s="56"/>
      <c r="DD74" s="56"/>
      <c r="DE74" s="56"/>
      <c r="DF74" s="60"/>
      <c r="DG74" s="60"/>
      <c r="DH74" s="60"/>
      <c r="DI74" s="60"/>
      <c r="DJ74" s="60"/>
      <c r="DK74" s="60"/>
      <c r="DL74" s="60"/>
      <c r="DM74" s="60"/>
      <c r="DN74" s="61"/>
      <c r="DO74" s="57"/>
      <c r="DP74" s="62"/>
      <c r="DQ74" s="62"/>
      <c r="DR74" s="62"/>
    </row>
    <row r="75" spans="1:122" ht="39.75" hidden="1" customHeight="1">
      <c r="A75" s="276"/>
      <c r="B75" s="276"/>
      <c r="C75" s="276"/>
      <c r="D75" s="276"/>
      <c r="E75" s="276"/>
      <c r="F75" s="276"/>
      <c r="G75" s="276"/>
      <c r="H75" s="273"/>
      <c r="I75" s="270"/>
      <c r="J75" s="267"/>
      <c r="K75" s="270"/>
      <c r="L75" s="267"/>
      <c r="M75" s="276"/>
      <c r="N75" s="44"/>
      <c r="O75" s="63"/>
      <c r="P75" s="46"/>
      <c r="Q75" s="47">
        <f>+IF(P75='Tabla Valoración controles'!$D$4,'Tabla Valoración controles'!$F$4,IF('Mapa Corrupcion'!P75='Tabla Valoración controles'!$D$5,'Tabla Valoración controles'!$F$5,IF(P75=FORMULAS!$A$10,0,'Tabla Valoración controles'!$F$6)))</f>
        <v>0.1</v>
      </c>
      <c r="R75" s="46"/>
      <c r="S75" s="47">
        <f>+IF(R75='Tabla Valoración controles'!$D$7,'Tabla Valoración controles'!$F$7,IF(P75=FORMULAS!$A$10,0,'Tabla Valoración controles'!$F$8))</f>
        <v>0.15</v>
      </c>
      <c r="T75" s="46"/>
      <c r="U75" s="47">
        <f>+IF(T75='Tabla Valoración controles'!$D$9,'Tabla Valoración controles'!$F$9,IF(P75=FORMULAS!$A$10,0,'Tabla Valoración controles'!$F$10))</f>
        <v>0</v>
      </c>
      <c r="V75" s="46"/>
      <c r="W75" s="47">
        <f>+IF(V75='Tabla Valoración controles'!$D$9,'Tabla Valoración controles'!$F$9,IF(R75=FORMULAS!$A$10,0,'Tabla Valoración controles'!$F$10))</f>
        <v>0</v>
      </c>
      <c r="X75" s="46"/>
      <c r="Y75" s="47">
        <f>+IF(X75='Tabla Valoración controles'!$D$13,'Tabla Valoración controles'!$F$13,'Tabla Valoración controles'!$F$14)</f>
        <v>0</v>
      </c>
      <c r="Z75" s="48">
        <f t="shared" si="6"/>
        <v>0.25</v>
      </c>
      <c r="AA75" s="49"/>
      <c r="AB75" s="50" t="e">
        <f>+IF(AA75=[2]CONTROLES!$C$50,[2]CONTROLES!$D$50,[2]CONTROLES!$D$51)</f>
        <v>#REF!</v>
      </c>
      <c r="AC75" s="49"/>
      <c r="AD75" s="50" t="e">
        <f>+IF(AC75=[2]CONTROLES!$C$52,[2]CONTROLES!$D$52,[2]CONTROLES!$D$53)</f>
        <v>#REF!</v>
      </c>
      <c r="AE75" s="49"/>
      <c r="AF75" s="50" t="e">
        <f>+IF(AE75=[2]CONTROLES!$C$54,[2]CONTROLES!$D$54,[2]CONTROLES!$D$55)</f>
        <v>#REF!</v>
      </c>
      <c r="AG75" s="49"/>
      <c r="AH75" s="50" t="e">
        <f>+IF(AG75=[2]CONTROLES!$C$56,[2]CONTROLES!$D$56,IF(AG75=[2]CONTROLES!$C$57,[2]CONTROLES!$D$57,[2]CONTROLES!$D$58))</f>
        <v>#REF!</v>
      </c>
      <c r="AI75" s="49"/>
      <c r="AJ75" s="50" t="e">
        <f>+IF(AI75=[2]CONTROLES!$C$59,[2]CONTROLES!$D$59,[2]CONTROLES!$D$60)</f>
        <v>#REF!</v>
      </c>
      <c r="AK75" s="49"/>
      <c r="AL75" s="50" t="e">
        <f>+IF(AK75=[2]CONTROLES!$C$61,[2]CONTROLES!$D$61,[2]CONTROLES!$D$62)</f>
        <v>#REF!</v>
      </c>
      <c r="AM75" s="49"/>
      <c r="AN75" s="51" t="e">
        <f>+IF(AM75=[2]CONTROLES!$C$63,[2]CONTROLES!$D$63,IF(AM75=[2]CONTROLES!$C$64,[2]CONTROLES!$D$64,[2]CONTROLES!$D$65))</f>
        <v>#REF!</v>
      </c>
      <c r="AO75" s="51" t="e">
        <f t="shared" si="7"/>
        <v>#REF!</v>
      </c>
      <c r="AP75" s="52" t="str">
        <f t="shared" si="3"/>
        <v/>
      </c>
      <c r="AQ75" s="53"/>
      <c r="AR75" s="276"/>
      <c r="AS75" s="276"/>
      <c r="AT75" s="276"/>
      <c r="AU75" s="276"/>
      <c r="AV75" s="276"/>
      <c r="AW75" s="55"/>
      <c r="AX75" s="55"/>
      <c r="AY75" s="53" t="s">
        <v>218</v>
      </c>
      <c r="AZ75" s="55"/>
      <c r="BA75" s="55"/>
      <c r="BB75" s="55"/>
      <c r="BC75" s="55"/>
      <c r="BD75" s="55" t="s">
        <v>219</v>
      </c>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60"/>
      <c r="DB75" s="56"/>
      <c r="DC75" s="56"/>
      <c r="DD75" s="56"/>
      <c r="DE75" s="56"/>
      <c r="DF75" s="60"/>
      <c r="DG75" s="60"/>
      <c r="DH75" s="60"/>
      <c r="DI75" s="60"/>
      <c r="DJ75" s="60"/>
      <c r="DK75" s="60"/>
      <c r="DL75" s="60"/>
      <c r="DM75" s="60"/>
      <c r="DN75" s="61"/>
      <c r="DO75" s="57"/>
      <c r="DP75" s="62"/>
      <c r="DQ75" s="62"/>
      <c r="DR75" s="62"/>
    </row>
    <row r="76" spans="1:122" ht="39.75" hidden="1" customHeight="1">
      <c r="A76" s="276"/>
      <c r="B76" s="276"/>
      <c r="C76" s="276"/>
      <c r="D76" s="276"/>
      <c r="E76" s="276"/>
      <c r="F76" s="276"/>
      <c r="G76" s="276"/>
      <c r="H76" s="273"/>
      <c r="I76" s="270"/>
      <c r="J76" s="267"/>
      <c r="K76" s="270"/>
      <c r="L76" s="267"/>
      <c r="M76" s="276"/>
      <c r="N76" s="44"/>
      <c r="O76" s="63"/>
      <c r="P76" s="46"/>
      <c r="Q76" s="47">
        <f>+IF(P76='Tabla Valoración controles'!$D$4,'Tabla Valoración controles'!$F$4,IF('Mapa Corrupcion'!P76='Tabla Valoración controles'!$D$5,'Tabla Valoración controles'!$F$5,IF(P76=FORMULAS!$A$10,0,'Tabla Valoración controles'!$F$6)))</f>
        <v>0.1</v>
      </c>
      <c r="R76" s="46"/>
      <c r="S76" s="47">
        <f>+IF(R76='Tabla Valoración controles'!$D$7,'Tabla Valoración controles'!$F$7,IF(P76=FORMULAS!$A$10,0,'Tabla Valoración controles'!$F$8))</f>
        <v>0.15</v>
      </c>
      <c r="T76" s="46"/>
      <c r="U76" s="47">
        <f>+IF(T76='Tabla Valoración controles'!$D$9,'Tabla Valoración controles'!$F$9,IF(P76=FORMULAS!$A$10,0,'Tabla Valoración controles'!$F$10))</f>
        <v>0</v>
      </c>
      <c r="V76" s="46"/>
      <c r="W76" s="47">
        <f>+IF(V76='Tabla Valoración controles'!$D$9,'Tabla Valoración controles'!$F$9,IF(R76=FORMULAS!$A$10,0,'Tabla Valoración controles'!$F$10))</f>
        <v>0</v>
      </c>
      <c r="X76" s="46"/>
      <c r="Y76" s="47">
        <f>+IF(X76='Tabla Valoración controles'!$D$13,'Tabla Valoración controles'!$F$13,'Tabla Valoración controles'!$F$14)</f>
        <v>0</v>
      </c>
      <c r="Z76" s="48">
        <f t="shared" si="6"/>
        <v>0.25</v>
      </c>
      <c r="AA76" s="49"/>
      <c r="AB76" s="50" t="e">
        <f>+IF(AA76=[2]CONTROLES!$C$50,[2]CONTROLES!$D$50,[2]CONTROLES!$D$51)</f>
        <v>#REF!</v>
      </c>
      <c r="AC76" s="49"/>
      <c r="AD76" s="50" t="e">
        <f>+IF(AC76=[2]CONTROLES!$C$52,[2]CONTROLES!$D$52,[2]CONTROLES!$D$53)</f>
        <v>#REF!</v>
      </c>
      <c r="AE76" s="49"/>
      <c r="AF76" s="50" t="e">
        <f>+IF(AE76=[2]CONTROLES!$C$54,[2]CONTROLES!$D$54,[2]CONTROLES!$D$55)</f>
        <v>#REF!</v>
      </c>
      <c r="AG76" s="49"/>
      <c r="AH76" s="50" t="e">
        <f>+IF(AG76=[2]CONTROLES!$C$56,[2]CONTROLES!$D$56,IF(AG76=[2]CONTROLES!$C$57,[2]CONTROLES!$D$57,[2]CONTROLES!$D$58))</f>
        <v>#REF!</v>
      </c>
      <c r="AI76" s="49"/>
      <c r="AJ76" s="50" t="e">
        <f>+IF(AI76=[2]CONTROLES!$C$59,[2]CONTROLES!$D$59,[2]CONTROLES!$D$60)</f>
        <v>#REF!</v>
      </c>
      <c r="AK76" s="49"/>
      <c r="AL76" s="50" t="e">
        <f>+IF(AK76=[2]CONTROLES!$C$61,[2]CONTROLES!$D$61,[2]CONTROLES!$D$62)</f>
        <v>#REF!</v>
      </c>
      <c r="AM76" s="49"/>
      <c r="AN76" s="51" t="e">
        <f>+IF(AM76=[2]CONTROLES!$C$63,[2]CONTROLES!$D$63,IF(AM76=[2]CONTROLES!$C$64,[2]CONTROLES!$D$64,[2]CONTROLES!$D$65))</f>
        <v>#REF!</v>
      </c>
      <c r="AO76" s="51" t="e">
        <f t="shared" si="7"/>
        <v>#REF!</v>
      </c>
      <c r="AP76" s="52" t="str">
        <f t="shared" si="3"/>
        <v/>
      </c>
      <c r="AQ76" s="53"/>
      <c r="AR76" s="276"/>
      <c r="AS76" s="276"/>
      <c r="AT76" s="276"/>
      <c r="AU76" s="276"/>
      <c r="AV76" s="276"/>
      <c r="AW76" s="55"/>
      <c r="AX76" s="55"/>
      <c r="AY76" s="53" t="s">
        <v>218</v>
      </c>
      <c r="AZ76" s="55"/>
      <c r="BA76" s="55"/>
      <c r="BB76" s="55"/>
      <c r="BC76" s="55"/>
      <c r="BD76" s="55" t="s">
        <v>219</v>
      </c>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60"/>
      <c r="DB76" s="56"/>
      <c r="DC76" s="56"/>
      <c r="DD76" s="56"/>
      <c r="DE76" s="56"/>
      <c r="DF76" s="60"/>
      <c r="DG76" s="60"/>
      <c r="DH76" s="60"/>
      <c r="DI76" s="60"/>
      <c r="DJ76" s="60"/>
      <c r="DK76" s="60"/>
      <c r="DL76" s="60"/>
      <c r="DM76" s="60"/>
      <c r="DN76" s="61"/>
      <c r="DO76" s="57"/>
      <c r="DP76" s="62"/>
      <c r="DQ76" s="62"/>
      <c r="DR76" s="62"/>
    </row>
    <row r="77" spans="1:122" ht="39.75" hidden="1" customHeight="1">
      <c r="A77" s="277"/>
      <c r="B77" s="277"/>
      <c r="C77" s="277"/>
      <c r="D77" s="277"/>
      <c r="E77" s="277"/>
      <c r="F77" s="277"/>
      <c r="G77" s="277"/>
      <c r="H77" s="274"/>
      <c r="I77" s="271"/>
      <c r="J77" s="268"/>
      <c r="K77" s="271"/>
      <c r="L77" s="268"/>
      <c r="M77" s="277"/>
      <c r="N77" s="44"/>
      <c r="O77" s="63"/>
      <c r="P77" s="46"/>
      <c r="Q77" s="47">
        <f>+IF(P77='Tabla Valoración controles'!$D$4,'Tabla Valoración controles'!$F$4,IF('Mapa Corrupcion'!P77='Tabla Valoración controles'!$D$5,'Tabla Valoración controles'!$F$5,IF(P77=FORMULAS!$A$10,0,'Tabla Valoración controles'!$F$6)))</f>
        <v>0.1</v>
      </c>
      <c r="R77" s="46"/>
      <c r="S77" s="47">
        <f>+IF(R77='Tabla Valoración controles'!$D$7,'Tabla Valoración controles'!$F$7,IF(P77=FORMULAS!$A$10,0,'Tabla Valoración controles'!$F$8))</f>
        <v>0.15</v>
      </c>
      <c r="T77" s="46"/>
      <c r="U77" s="47">
        <f>+IF(T77='Tabla Valoración controles'!$D$9,'Tabla Valoración controles'!$F$9,IF(P77=FORMULAS!$A$10,0,'Tabla Valoración controles'!$F$10))</f>
        <v>0</v>
      </c>
      <c r="V77" s="46"/>
      <c r="W77" s="47">
        <f>+IF(V77='Tabla Valoración controles'!$D$9,'Tabla Valoración controles'!$F$9,IF(R77=FORMULAS!$A$10,0,'Tabla Valoración controles'!$F$10))</f>
        <v>0</v>
      </c>
      <c r="X77" s="46"/>
      <c r="Y77" s="47">
        <f>+IF(X77='Tabla Valoración controles'!$D$13,'Tabla Valoración controles'!$F$13,'Tabla Valoración controles'!$F$14)</f>
        <v>0</v>
      </c>
      <c r="Z77" s="48">
        <f t="shared" si="6"/>
        <v>0.25</v>
      </c>
      <c r="AA77" s="49"/>
      <c r="AB77" s="50" t="e">
        <f>+IF(AA77=[2]CONTROLES!$C$50,[2]CONTROLES!$D$50,[2]CONTROLES!$D$51)</f>
        <v>#REF!</v>
      </c>
      <c r="AC77" s="49"/>
      <c r="AD77" s="50" t="e">
        <f>+IF(AC77=[2]CONTROLES!$C$52,[2]CONTROLES!$D$52,[2]CONTROLES!$D$53)</f>
        <v>#REF!</v>
      </c>
      <c r="AE77" s="49"/>
      <c r="AF77" s="50" t="e">
        <f>+IF(AE77=[2]CONTROLES!$C$54,[2]CONTROLES!$D$54,[2]CONTROLES!$D$55)</f>
        <v>#REF!</v>
      </c>
      <c r="AG77" s="49"/>
      <c r="AH77" s="50" t="e">
        <f>+IF(AG77=[2]CONTROLES!$C$56,[2]CONTROLES!$D$56,IF(AG77=[2]CONTROLES!$C$57,[2]CONTROLES!$D$57,[2]CONTROLES!$D$58))</f>
        <v>#REF!</v>
      </c>
      <c r="AI77" s="49"/>
      <c r="AJ77" s="50" t="e">
        <f>+IF(AI77=[2]CONTROLES!$C$59,[2]CONTROLES!$D$59,[2]CONTROLES!$D$60)</f>
        <v>#REF!</v>
      </c>
      <c r="AK77" s="49"/>
      <c r="AL77" s="50" t="e">
        <f>+IF(AK77=[2]CONTROLES!$C$61,[2]CONTROLES!$D$61,[2]CONTROLES!$D$62)</f>
        <v>#REF!</v>
      </c>
      <c r="AM77" s="49"/>
      <c r="AN77" s="51" t="e">
        <f>+IF(AM77=[2]CONTROLES!$C$63,[2]CONTROLES!$D$63,IF(AM77=[2]CONTROLES!$C$64,[2]CONTROLES!$D$64,[2]CONTROLES!$D$65))</f>
        <v>#REF!</v>
      </c>
      <c r="AO77" s="51" t="e">
        <f t="shared" si="7"/>
        <v>#REF!</v>
      </c>
      <c r="AP77" s="52" t="str">
        <f t="shared" si="3"/>
        <v/>
      </c>
      <c r="AQ77" s="53"/>
      <c r="AR77" s="277"/>
      <c r="AS77" s="277"/>
      <c r="AT77" s="277"/>
      <c r="AU77" s="277"/>
      <c r="AV77" s="277"/>
      <c r="AW77" s="55"/>
      <c r="AX77" s="55"/>
      <c r="AY77" s="53" t="s">
        <v>218</v>
      </c>
      <c r="AZ77" s="55"/>
      <c r="BA77" s="55"/>
      <c r="BB77" s="55"/>
      <c r="BC77" s="55"/>
      <c r="BD77" s="55" t="s">
        <v>219</v>
      </c>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60"/>
      <c r="DB77" s="56"/>
      <c r="DC77" s="56"/>
      <c r="DD77" s="56"/>
      <c r="DE77" s="56"/>
      <c r="DF77" s="60"/>
      <c r="DG77" s="60"/>
      <c r="DH77" s="60"/>
      <c r="DI77" s="60"/>
      <c r="DJ77" s="60"/>
      <c r="DK77" s="60"/>
      <c r="DL77" s="60"/>
      <c r="DM77" s="60"/>
      <c r="DN77" s="61"/>
      <c r="DO77" s="57"/>
      <c r="DP77" s="62"/>
      <c r="DQ77" s="62"/>
      <c r="DR77" s="62"/>
    </row>
    <row r="78" spans="1:122" ht="173.25" customHeight="1">
      <c r="A78" s="278">
        <v>12</v>
      </c>
      <c r="B78" s="279" t="s">
        <v>348</v>
      </c>
      <c r="C78" s="280" t="str">
        <f>VLOOKUP(B78,FORMULAS!A$30:B$46,2,0)</f>
        <v>Garantizar la disponibilidad de la información contenida en los documentos de archivo de las dependencias de la Caja de la Vivienda Popular.</v>
      </c>
      <c r="D78" s="280" t="str">
        <f>VLOOKUP(B78,FORMULAS!A$30:C$46,3,0)</f>
        <v xml:space="preserve">Subdirector Administrativo </v>
      </c>
      <c r="E78" s="280" t="s">
        <v>349</v>
      </c>
      <c r="F78" s="280" t="s">
        <v>350</v>
      </c>
      <c r="G78" s="280" t="s">
        <v>351</v>
      </c>
      <c r="H78" s="272" t="s">
        <v>197</v>
      </c>
      <c r="I78" s="269" t="str">
        <f>VLOOKUP(H78,FORMULAS!$A$77:$B$82,2,0)</f>
        <v>Rara vez</v>
      </c>
      <c r="J78" s="266" t="str">
        <f>+I78</f>
        <v>Rara vez</v>
      </c>
      <c r="K78" s="269" t="str">
        <f>VLOOKUP(A78,'Impacto Ri Inhe'!$B$5:$AF$41,31,1)</f>
        <v>Moderado</v>
      </c>
      <c r="L78" s="266" t="str">
        <f>CONCATENATE(K78,"-",J78)</f>
        <v>Moderado-Rara vez</v>
      </c>
      <c r="M78" s="275" t="str">
        <f>VLOOKUP(L78,FORMULAS!$I$77:$J$97,2,0)</f>
        <v>Moderado</v>
      </c>
      <c r="N78" s="44">
        <v>1</v>
      </c>
      <c r="O78" s="45" t="s">
        <v>352</v>
      </c>
      <c r="P78" s="46" t="s">
        <v>185</v>
      </c>
      <c r="Q78" s="47">
        <f>+IF(P78='Tabla Valoración controles'!$D$4,'Tabla Valoración controles'!$F$4,IF('Mapa Corrupcion'!P78='Tabla Valoración controles'!$D$5,'Tabla Valoración controles'!$F$5,IF(P78=FORMULAS!$A$10,0,'Tabla Valoración controles'!$F$6)))</f>
        <v>0.25</v>
      </c>
      <c r="R78" s="46" t="s">
        <v>186</v>
      </c>
      <c r="S78" s="47">
        <f>+IF(R78='Tabla Valoración controles'!$D$7,'Tabla Valoración controles'!$F$7,IF(P78=FORMULAS!$A$10,0,'Tabla Valoración controles'!$F$8))</f>
        <v>0.15</v>
      </c>
      <c r="T78" s="46" t="s">
        <v>187</v>
      </c>
      <c r="U78" s="47">
        <f>+IF(T78='Tabla Valoración controles'!$D$9,'Tabla Valoración controles'!$F$9,IF(P78=FORMULAS!$A$10,0,'Tabla Valoración controles'!$F$10))</f>
        <v>0</v>
      </c>
      <c r="V78" s="46" t="s">
        <v>188</v>
      </c>
      <c r="W78" s="47">
        <f>+IF(V78='Tabla Valoración controles'!$D$9,'Tabla Valoración controles'!$F$9,IF(R78=FORMULAS!$A$10,0,'Tabla Valoración controles'!$F$10))</f>
        <v>0</v>
      </c>
      <c r="X78" s="46" t="s">
        <v>189</v>
      </c>
      <c r="Y78" s="47">
        <f>+IF(X78='Tabla Valoración controles'!$D$13,'Tabla Valoración controles'!$F$13,'Tabla Valoración controles'!$F$14)</f>
        <v>0</v>
      </c>
      <c r="Z78" s="48">
        <f t="shared" si="6"/>
        <v>0.4</v>
      </c>
      <c r="AA78" s="49" t="s">
        <v>190</v>
      </c>
      <c r="AB78" s="50" t="e">
        <f>+IF(AA78=[2]CONTROLES!$C$50,[2]CONTROLES!$D$50,[2]CONTROLES!$D$51)</f>
        <v>#REF!</v>
      </c>
      <c r="AC78" s="49" t="s">
        <v>191</v>
      </c>
      <c r="AD78" s="50" t="e">
        <f>+IF(AC78=[2]CONTROLES!$C$52,[2]CONTROLES!$D$52,[2]CONTROLES!$D$53)</f>
        <v>#REF!</v>
      </c>
      <c r="AE78" s="49" t="s">
        <v>192</v>
      </c>
      <c r="AF78" s="50" t="e">
        <f>+IF(AE78=[2]CONTROLES!$C$54,[2]CONTROLES!$D$54,[2]CONTROLES!$D$55)</f>
        <v>#REF!</v>
      </c>
      <c r="AG78" s="49" t="s">
        <v>227</v>
      </c>
      <c r="AH78" s="50" t="e">
        <f>+IF(AG78=[2]CONTROLES!$C$56,[2]CONTROLES!$D$56,IF(AG78=[2]CONTROLES!$C$57,[2]CONTROLES!$D$57,[2]CONTROLES!$D$58))</f>
        <v>#REF!</v>
      </c>
      <c r="AI78" s="49" t="s">
        <v>194</v>
      </c>
      <c r="AJ78" s="50" t="e">
        <f>+IF(AI78=[2]CONTROLES!$C$59,[2]CONTROLES!$D$59,[2]CONTROLES!$D$60)</f>
        <v>#REF!</v>
      </c>
      <c r="AK78" s="49" t="s">
        <v>195</v>
      </c>
      <c r="AL78" s="50" t="e">
        <f>+IF(AK78=[2]CONTROLES!$C$61,[2]CONTROLES!$D$61,[2]CONTROLES!$D$62)</f>
        <v>#REF!</v>
      </c>
      <c r="AM78" s="49" t="s">
        <v>196</v>
      </c>
      <c r="AN78" s="51" t="e">
        <f>+IF(AM78=[2]CONTROLES!$C$63,[2]CONTROLES!$D$63,IF(AM78=[2]CONTROLES!$C$64,[2]CONTROLES!$D$64,[2]CONTROLES!$D$65))</f>
        <v>#REF!</v>
      </c>
      <c r="AO78" s="51" t="e">
        <f t="shared" si="7"/>
        <v>#REF!</v>
      </c>
      <c r="AP78" s="52" t="str">
        <f t="shared" si="3"/>
        <v/>
      </c>
      <c r="AQ78" s="53" t="s">
        <v>197</v>
      </c>
      <c r="AR78" s="278" t="str">
        <f>VLOOKUP(AQ78,FORMULAS!$A$77:$B$82,2,0)</f>
        <v>Rara vez</v>
      </c>
      <c r="AS78" s="282" t="str">
        <f>+K78</f>
        <v>Moderado</v>
      </c>
      <c r="AT78" s="283" t="str">
        <f>CONCATENATE(AS78,"-",AR78)</f>
        <v>Moderado-Rara vez</v>
      </c>
      <c r="AU78" s="275" t="str">
        <f>VLOOKUP(AT78,FORMULAS!$I$77:$J$97,2,0)</f>
        <v>Moderado</v>
      </c>
      <c r="AV78" s="275" t="s">
        <v>198</v>
      </c>
      <c r="AW78" s="45" t="s">
        <v>353</v>
      </c>
      <c r="AX78" s="53" t="s">
        <v>338</v>
      </c>
      <c r="AY78" s="53" t="s">
        <v>201</v>
      </c>
      <c r="AZ78" s="54">
        <v>45352</v>
      </c>
      <c r="BA78" s="54">
        <v>45657</v>
      </c>
      <c r="BB78" s="53" t="s">
        <v>354</v>
      </c>
      <c r="BC78" s="53" t="s">
        <v>355</v>
      </c>
      <c r="BD78" s="67" t="s">
        <v>233</v>
      </c>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60" t="s">
        <v>205</v>
      </c>
      <c r="CX78" s="57" t="s">
        <v>356</v>
      </c>
      <c r="CY78" s="57" t="s">
        <v>357</v>
      </c>
      <c r="CZ78" s="57" t="s">
        <v>342</v>
      </c>
      <c r="DA78" s="57" t="s">
        <v>342</v>
      </c>
      <c r="DB78" s="57" t="s">
        <v>342</v>
      </c>
      <c r="DC78" s="57" t="s">
        <v>210</v>
      </c>
      <c r="DD78" s="57" t="s">
        <v>342</v>
      </c>
      <c r="DE78" s="57" t="s">
        <v>342</v>
      </c>
      <c r="DF78" s="94">
        <v>45667</v>
      </c>
      <c r="DG78" s="95" t="s">
        <v>205</v>
      </c>
      <c r="DH78" s="57" t="s">
        <v>358</v>
      </c>
      <c r="DI78" s="60" t="s">
        <v>213</v>
      </c>
      <c r="DJ78" s="60" t="s">
        <v>359</v>
      </c>
      <c r="DK78" s="60" t="s">
        <v>359</v>
      </c>
      <c r="DL78" s="60" t="s">
        <v>359</v>
      </c>
      <c r="DM78" s="60" t="s">
        <v>359</v>
      </c>
      <c r="DN78" s="61">
        <v>45671</v>
      </c>
      <c r="DO78" s="62" t="s">
        <v>360</v>
      </c>
      <c r="DP78" s="62" t="s">
        <v>361</v>
      </c>
      <c r="DQ78" s="62" t="s">
        <v>213</v>
      </c>
      <c r="DR78" s="73">
        <v>1</v>
      </c>
    </row>
    <row r="79" spans="1:122" ht="39.75" hidden="1" customHeight="1">
      <c r="A79" s="276"/>
      <c r="B79" s="276"/>
      <c r="C79" s="276"/>
      <c r="D79" s="276"/>
      <c r="E79" s="276"/>
      <c r="F79" s="276"/>
      <c r="G79" s="276"/>
      <c r="H79" s="273"/>
      <c r="I79" s="270"/>
      <c r="J79" s="267"/>
      <c r="K79" s="270"/>
      <c r="L79" s="267"/>
      <c r="M79" s="276"/>
      <c r="N79" s="44"/>
      <c r="O79" s="63"/>
      <c r="P79" s="46"/>
      <c r="Q79" s="47">
        <f>+IF(P79='Tabla Valoración controles'!$D$4,'Tabla Valoración controles'!$F$4,IF('Mapa Corrupcion'!P79='Tabla Valoración controles'!$D$5,'Tabla Valoración controles'!$F$5,IF(P79=FORMULAS!$A$10,0,'Tabla Valoración controles'!$F$6)))</f>
        <v>0.1</v>
      </c>
      <c r="R79" s="46"/>
      <c r="S79" s="47">
        <f>+IF(R79='Tabla Valoración controles'!$D$7,'Tabla Valoración controles'!$F$7,IF(P79=FORMULAS!$A$10,0,'Tabla Valoración controles'!$F$8))</f>
        <v>0.15</v>
      </c>
      <c r="T79" s="46"/>
      <c r="U79" s="47">
        <f>+IF(T79='Tabla Valoración controles'!$D$9,'Tabla Valoración controles'!$F$9,IF(P79=FORMULAS!$A$10,0,'Tabla Valoración controles'!$F$10))</f>
        <v>0</v>
      </c>
      <c r="V79" s="46"/>
      <c r="W79" s="47">
        <f>+IF(V79='Tabla Valoración controles'!$D$9,'Tabla Valoración controles'!$F$9,IF(R79=FORMULAS!$A$10,0,'Tabla Valoración controles'!$F$10))</f>
        <v>0</v>
      </c>
      <c r="X79" s="46"/>
      <c r="Y79" s="47">
        <f>+IF(X79='Tabla Valoración controles'!$D$13,'Tabla Valoración controles'!$F$13,'Tabla Valoración controles'!$F$14)</f>
        <v>0</v>
      </c>
      <c r="Z79" s="48">
        <f t="shared" si="6"/>
        <v>0.25</v>
      </c>
      <c r="AA79" s="49"/>
      <c r="AB79" s="50" t="e">
        <f>+IF(AA79=[2]CONTROLES!$C$50,[2]CONTROLES!$D$50,[2]CONTROLES!$D$51)</f>
        <v>#REF!</v>
      </c>
      <c r="AC79" s="49"/>
      <c r="AD79" s="50" t="e">
        <f>+IF(AC79=[2]CONTROLES!$C$52,[2]CONTROLES!$D$52,[2]CONTROLES!$D$53)</f>
        <v>#REF!</v>
      </c>
      <c r="AE79" s="49"/>
      <c r="AF79" s="50" t="e">
        <f>+IF(AE79=[2]CONTROLES!$C$54,[2]CONTROLES!$D$54,[2]CONTROLES!$D$55)</f>
        <v>#REF!</v>
      </c>
      <c r="AG79" s="49"/>
      <c r="AH79" s="50" t="e">
        <f>+IF(AG79=[2]CONTROLES!$C$56,[2]CONTROLES!$D$56,IF(AG79=[2]CONTROLES!$C$57,[2]CONTROLES!$D$57,[2]CONTROLES!$D$58))</f>
        <v>#REF!</v>
      </c>
      <c r="AI79" s="49"/>
      <c r="AJ79" s="50" t="e">
        <f>+IF(AI79=[2]CONTROLES!$C$59,[2]CONTROLES!$D$59,[2]CONTROLES!$D$60)</f>
        <v>#REF!</v>
      </c>
      <c r="AK79" s="49"/>
      <c r="AL79" s="50" t="e">
        <f>+IF(AK79=[2]CONTROLES!$C$61,[2]CONTROLES!$D$61,[2]CONTROLES!$D$62)</f>
        <v>#REF!</v>
      </c>
      <c r="AM79" s="49"/>
      <c r="AN79" s="51" t="e">
        <f>+IF(AM79=[2]CONTROLES!$C$63,[2]CONTROLES!$D$63,IF(AM79=[2]CONTROLES!$C$64,[2]CONTROLES!$D$64,[2]CONTROLES!$D$65))</f>
        <v>#REF!</v>
      </c>
      <c r="AO79" s="51" t="e">
        <f t="shared" si="7"/>
        <v>#REF!</v>
      </c>
      <c r="AP79" s="52" t="str">
        <f t="shared" si="3"/>
        <v/>
      </c>
      <c r="AQ79" s="53"/>
      <c r="AR79" s="276"/>
      <c r="AS79" s="276"/>
      <c r="AT79" s="276"/>
      <c r="AU79" s="276"/>
      <c r="AV79" s="276"/>
      <c r="AW79" s="64"/>
      <c r="AX79" s="64"/>
      <c r="AY79" s="53" t="s">
        <v>218</v>
      </c>
      <c r="AZ79" s="64"/>
      <c r="BA79" s="64"/>
      <c r="BB79" s="64"/>
      <c r="BC79" s="64"/>
      <c r="BD79" s="64" t="s">
        <v>219</v>
      </c>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60"/>
      <c r="DB79" s="56"/>
      <c r="DC79" s="56"/>
      <c r="DD79" s="56"/>
      <c r="DE79" s="56"/>
      <c r="DF79" s="60"/>
      <c r="DG79" s="60"/>
      <c r="DH79" s="60"/>
      <c r="DI79" s="60"/>
      <c r="DJ79" s="60"/>
      <c r="DK79" s="60"/>
      <c r="DL79" s="60"/>
      <c r="DM79" s="60"/>
      <c r="DN79" s="61"/>
      <c r="DO79" s="57"/>
      <c r="DP79" s="62"/>
      <c r="DQ79" s="62"/>
      <c r="DR79" s="62"/>
    </row>
    <row r="80" spans="1:122" ht="39.75" hidden="1" customHeight="1">
      <c r="A80" s="276"/>
      <c r="B80" s="276"/>
      <c r="C80" s="276"/>
      <c r="D80" s="276"/>
      <c r="E80" s="276"/>
      <c r="F80" s="276"/>
      <c r="G80" s="276"/>
      <c r="H80" s="273"/>
      <c r="I80" s="270"/>
      <c r="J80" s="267"/>
      <c r="K80" s="270"/>
      <c r="L80" s="267"/>
      <c r="M80" s="276"/>
      <c r="N80" s="44"/>
      <c r="O80" s="63"/>
      <c r="P80" s="46"/>
      <c r="Q80" s="47">
        <f>+IF(P80='Tabla Valoración controles'!$D$4,'Tabla Valoración controles'!$F$4,IF('Mapa Corrupcion'!P80='Tabla Valoración controles'!$D$5,'Tabla Valoración controles'!$F$5,IF(P80=FORMULAS!$A$10,0,'Tabla Valoración controles'!$F$6)))</f>
        <v>0.1</v>
      </c>
      <c r="R80" s="46"/>
      <c r="S80" s="47">
        <f>+IF(R80='Tabla Valoración controles'!$D$7,'Tabla Valoración controles'!$F$7,IF(P80=FORMULAS!$A$10,0,'Tabla Valoración controles'!$F$8))</f>
        <v>0.15</v>
      </c>
      <c r="T80" s="46"/>
      <c r="U80" s="47">
        <f>+IF(T80='Tabla Valoración controles'!$D$9,'Tabla Valoración controles'!$F$9,IF(P80=FORMULAS!$A$10,0,'Tabla Valoración controles'!$F$10))</f>
        <v>0</v>
      </c>
      <c r="V80" s="46"/>
      <c r="W80" s="47">
        <f>+IF(V80='Tabla Valoración controles'!$D$9,'Tabla Valoración controles'!$F$9,IF(R80=FORMULAS!$A$10,0,'Tabla Valoración controles'!$F$10))</f>
        <v>0</v>
      </c>
      <c r="X80" s="46"/>
      <c r="Y80" s="47">
        <f>+IF(X80='Tabla Valoración controles'!$D$13,'Tabla Valoración controles'!$F$13,'Tabla Valoración controles'!$F$14)</f>
        <v>0</v>
      </c>
      <c r="Z80" s="48">
        <f t="shared" si="6"/>
        <v>0.25</v>
      </c>
      <c r="AA80" s="49"/>
      <c r="AB80" s="50" t="e">
        <f>+IF(AA80=[2]CONTROLES!$C$50,[2]CONTROLES!$D$50,[2]CONTROLES!$D$51)</f>
        <v>#REF!</v>
      </c>
      <c r="AC80" s="49"/>
      <c r="AD80" s="50" t="e">
        <f>+IF(AC80=[2]CONTROLES!$C$52,[2]CONTROLES!$D$52,[2]CONTROLES!$D$53)</f>
        <v>#REF!</v>
      </c>
      <c r="AE80" s="49"/>
      <c r="AF80" s="50" t="e">
        <f>+IF(AE80=[2]CONTROLES!$C$54,[2]CONTROLES!$D$54,[2]CONTROLES!$D$55)</f>
        <v>#REF!</v>
      </c>
      <c r="AG80" s="49"/>
      <c r="AH80" s="50" t="e">
        <f>+IF(AG80=[2]CONTROLES!$C$56,[2]CONTROLES!$D$56,IF(AG80=[2]CONTROLES!$C$57,[2]CONTROLES!$D$57,[2]CONTROLES!$D$58))</f>
        <v>#REF!</v>
      </c>
      <c r="AI80" s="49"/>
      <c r="AJ80" s="50" t="e">
        <f>+IF(AI80=[2]CONTROLES!$C$59,[2]CONTROLES!$D$59,[2]CONTROLES!$D$60)</f>
        <v>#REF!</v>
      </c>
      <c r="AK80" s="49"/>
      <c r="AL80" s="50" t="e">
        <f>+IF(AK80=[2]CONTROLES!$C$61,[2]CONTROLES!$D$61,[2]CONTROLES!$D$62)</f>
        <v>#REF!</v>
      </c>
      <c r="AM80" s="49"/>
      <c r="AN80" s="51" t="e">
        <f>+IF(AM80=[2]CONTROLES!$C$63,[2]CONTROLES!$D$63,IF(AM80=[2]CONTROLES!$C$64,[2]CONTROLES!$D$64,[2]CONTROLES!$D$65))</f>
        <v>#REF!</v>
      </c>
      <c r="AO80" s="51" t="e">
        <f t="shared" si="7"/>
        <v>#REF!</v>
      </c>
      <c r="AP80" s="52" t="str">
        <f t="shared" si="3"/>
        <v/>
      </c>
      <c r="AQ80" s="53"/>
      <c r="AR80" s="276"/>
      <c r="AS80" s="276"/>
      <c r="AT80" s="276"/>
      <c r="AU80" s="276"/>
      <c r="AV80" s="276"/>
      <c r="AW80" s="64"/>
      <c r="AX80" s="64"/>
      <c r="AY80" s="53" t="s">
        <v>218</v>
      </c>
      <c r="AZ80" s="64"/>
      <c r="BA80" s="64"/>
      <c r="BB80" s="64"/>
      <c r="BC80" s="64"/>
      <c r="BD80" s="64" t="s">
        <v>219</v>
      </c>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60"/>
      <c r="DB80" s="56"/>
      <c r="DC80" s="56"/>
      <c r="DD80" s="56"/>
      <c r="DE80" s="56"/>
      <c r="DF80" s="60"/>
      <c r="DG80" s="60"/>
      <c r="DH80" s="60"/>
      <c r="DI80" s="60"/>
      <c r="DJ80" s="60"/>
      <c r="DK80" s="60"/>
      <c r="DL80" s="60"/>
      <c r="DM80" s="60"/>
      <c r="DN80" s="61"/>
      <c r="DO80" s="57"/>
      <c r="DP80" s="62"/>
      <c r="DQ80" s="62"/>
      <c r="DR80" s="62"/>
    </row>
    <row r="81" spans="1:122" ht="39.75" hidden="1" customHeight="1">
      <c r="A81" s="276"/>
      <c r="B81" s="276"/>
      <c r="C81" s="276"/>
      <c r="D81" s="276"/>
      <c r="E81" s="276"/>
      <c r="F81" s="276"/>
      <c r="G81" s="276"/>
      <c r="H81" s="273"/>
      <c r="I81" s="270"/>
      <c r="J81" s="267"/>
      <c r="K81" s="270"/>
      <c r="L81" s="267"/>
      <c r="M81" s="276"/>
      <c r="N81" s="44"/>
      <c r="O81" s="63"/>
      <c r="P81" s="46"/>
      <c r="Q81" s="47">
        <f>+IF(P81='Tabla Valoración controles'!$D$4,'Tabla Valoración controles'!$F$4,IF('Mapa Corrupcion'!P81='Tabla Valoración controles'!$D$5,'Tabla Valoración controles'!$F$5,IF(P81=FORMULAS!$A$10,0,'Tabla Valoración controles'!$F$6)))</f>
        <v>0.1</v>
      </c>
      <c r="R81" s="46"/>
      <c r="S81" s="47">
        <f>+IF(R81='Tabla Valoración controles'!$D$7,'Tabla Valoración controles'!$F$7,IF(P81=FORMULAS!$A$10,0,'Tabla Valoración controles'!$F$8))</f>
        <v>0.15</v>
      </c>
      <c r="T81" s="46"/>
      <c r="U81" s="47">
        <f>+IF(T81='Tabla Valoración controles'!$D$9,'Tabla Valoración controles'!$F$9,IF(P81=FORMULAS!$A$10,0,'Tabla Valoración controles'!$F$10))</f>
        <v>0</v>
      </c>
      <c r="V81" s="46"/>
      <c r="W81" s="47">
        <f>+IF(V81='Tabla Valoración controles'!$D$9,'Tabla Valoración controles'!$F$9,IF(R81=FORMULAS!$A$10,0,'Tabla Valoración controles'!$F$10))</f>
        <v>0</v>
      </c>
      <c r="X81" s="46"/>
      <c r="Y81" s="47">
        <f>+IF(X81='Tabla Valoración controles'!$D$13,'Tabla Valoración controles'!$F$13,'Tabla Valoración controles'!$F$14)</f>
        <v>0</v>
      </c>
      <c r="Z81" s="48">
        <f t="shared" si="6"/>
        <v>0.25</v>
      </c>
      <c r="AA81" s="49"/>
      <c r="AB81" s="50" t="e">
        <f>+IF(AA81=[2]CONTROLES!$C$50,[2]CONTROLES!$D$50,[2]CONTROLES!$D$51)</f>
        <v>#REF!</v>
      </c>
      <c r="AC81" s="49"/>
      <c r="AD81" s="50" t="e">
        <f>+IF(AC81=[2]CONTROLES!$C$52,[2]CONTROLES!$D$52,[2]CONTROLES!$D$53)</f>
        <v>#REF!</v>
      </c>
      <c r="AE81" s="49"/>
      <c r="AF81" s="50" t="e">
        <f>+IF(AE81=[2]CONTROLES!$C$54,[2]CONTROLES!$D$54,[2]CONTROLES!$D$55)</f>
        <v>#REF!</v>
      </c>
      <c r="AG81" s="49"/>
      <c r="AH81" s="50" t="e">
        <f>+IF(AG81=[2]CONTROLES!$C$56,[2]CONTROLES!$D$56,IF(AG81=[2]CONTROLES!$C$57,[2]CONTROLES!$D$57,[2]CONTROLES!$D$58))</f>
        <v>#REF!</v>
      </c>
      <c r="AI81" s="49"/>
      <c r="AJ81" s="50" t="e">
        <f>+IF(AI81=[2]CONTROLES!$C$59,[2]CONTROLES!$D$59,[2]CONTROLES!$D$60)</f>
        <v>#REF!</v>
      </c>
      <c r="AK81" s="49"/>
      <c r="AL81" s="50" t="e">
        <f>+IF(AK81=[2]CONTROLES!$C$61,[2]CONTROLES!$D$61,[2]CONTROLES!$D$62)</f>
        <v>#REF!</v>
      </c>
      <c r="AM81" s="49"/>
      <c r="AN81" s="51" t="e">
        <f>+IF(AM81=[2]CONTROLES!$C$63,[2]CONTROLES!$D$63,IF(AM81=[2]CONTROLES!$C$64,[2]CONTROLES!$D$64,[2]CONTROLES!$D$65))</f>
        <v>#REF!</v>
      </c>
      <c r="AO81" s="51" t="e">
        <f t="shared" si="7"/>
        <v>#REF!</v>
      </c>
      <c r="AP81" s="52" t="str">
        <f t="shared" si="3"/>
        <v/>
      </c>
      <c r="AQ81" s="53"/>
      <c r="AR81" s="276"/>
      <c r="AS81" s="276"/>
      <c r="AT81" s="276"/>
      <c r="AU81" s="276"/>
      <c r="AV81" s="276"/>
      <c r="AW81" s="64"/>
      <c r="AX81" s="64"/>
      <c r="AY81" s="53" t="s">
        <v>218</v>
      </c>
      <c r="AZ81" s="64"/>
      <c r="BA81" s="64"/>
      <c r="BB81" s="64"/>
      <c r="BC81" s="64"/>
      <c r="BD81" s="64" t="s">
        <v>219</v>
      </c>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60"/>
      <c r="DB81" s="56"/>
      <c r="DC81" s="56"/>
      <c r="DD81" s="56"/>
      <c r="DE81" s="56"/>
      <c r="DF81" s="60"/>
      <c r="DG81" s="60"/>
      <c r="DH81" s="60"/>
      <c r="DI81" s="60"/>
      <c r="DJ81" s="60"/>
      <c r="DK81" s="60"/>
      <c r="DL81" s="60"/>
      <c r="DM81" s="60"/>
      <c r="DN81" s="61"/>
      <c r="DO81" s="57"/>
      <c r="DP81" s="62"/>
      <c r="DQ81" s="62"/>
      <c r="DR81" s="62"/>
    </row>
    <row r="82" spans="1:122" ht="39.75" hidden="1" customHeight="1">
      <c r="A82" s="276"/>
      <c r="B82" s="276"/>
      <c r="C82" s="276"/>
      <c r="D82" s="276"/>
      <c r="E82" s="276"/>
      <c r="F82" s="276"/>
      <c r="G82" s="276"/>
      <c r="H82" s="273"/>
      <c r="I82" s="270"/>
      <c r="J82" s="267"/>
      <c r="K82" s="270"/>
      <c r="L82" s="267"/>
      <c r="M82" s="276"/>
      <c r="N82" s="44"/>
      <c r="O82" s="63"/>
      <c r="P82" s="46"/>
      <c r="Q82" s="47">
        <f>+IF(P82='Tabla Valoración controles'!$D$4,'Tabla Valoración controles'!$F$4,IF('Mapa Corrupcion'!P82='Tabla Valoración controles'!$D$5,'Tabla Valoración controles'!$F$5,IF(P82=FORMULAS!$A$10,0,'Tabla Valoración controles'!$F$6)))</f>
        <v>0.1</v>
      </c>
      <c r="R82" s="46"/>
      <c r="S82" s="47">
        <f>+IF(R82='Tabla Valoración controles'!$D$7,'Tabla Valoración controles'!$F$7,IF(P82=FORMULAS!$A$10,0,'Tabla Valoración controles'!$F$8))</f>
        <v>0.15</v>
      </c>
      <c r="T82" s="46"/>
      <c r="U82" s="47">
        <f>+IF(T82='Tabla Valoración controles'!$D$9,'Tabla Valoración controles'!$F$9,IF(P82=FORMULAS!$A$10,0,'Tabla Valoración controles'!$F$10))</f>
        <v>0</v>
      </c>
      <c r="V82" s="46"/>
      <c r="W82" s="47">
        <f>+IF(V82='Tabla Valoración controles'!$D$9,'Tabla Valoración controles'!$F$9,IF(R82=FORMULAS!$A$10,0,'Tabla Valoración controles'!$F$10))</f>
        <v>0</v>
      </c>
      <c r="X82" s="46"/>
      <c r="Y82" s="47">
        <f>+IF(X82='Tabla Valoración controles'!$D$13,'Tabla Valoración controles'!$F$13,'Tabla Valoración controles'!$F$14)</f>
        <v>0</v>
      </c>
      <c r="Z82" s="48">
        <f t="shared" si="6"/>
        <v>0.25</v>
      </c>
      <c r="AA82" s="49"/>
      <c r="AB82" s="50" t="e">
        <f>+IF(AA82=[2]CONTROLES!$C$50,[2]CONTROLES!$D$50,[2]CONTROLES!$D$51)</f>
        <v>#REF!</v>
      </c>
      <c r="AC82" s="49"/>
      <c r="AD82" s="50" t="e">
        <f>+IF(AC82=[2]CONTROLES!$C$52,[2]CONTROLES!$D$52,[2]CONTROLES!$D$53)</f>
        <v>#REF!</v>
      </c>
      <c r="AE82" s="49"/>
      <c r="AF82" s="50" t="e">
        <f>+IF(AE82=[2]CONTROLES!$C$54,[2]CONTROLES!$D$54,[2]CONTROLES!$D$55)</f>
        <v>#REF!</v>
      </c>
      <c r="AG82" s="49"/>
      <c r="AH82" s="50" t="e">
        <f>+IF(AG82=[2]CONTROLES!$C$56,[2]CONTROLES!$D$56,IF(AG82=[2]CONTROLES!$C$57,[2]CONTROLES!$D$57,[2]CONTROLES!$D$58))</f>
        <v>#REF!</v>
      </c>
      <c r="AI82" s="49"/>
      <c r="AJ82" s="50" t="e">
        <f>+IF(AI82=[2]CONTROLES!$C$59,[2]CONTROLES!$D$59,[2]CONTROLES!$D$60)</f>
        <v>#REF!</v>
      </c>
      <c r="AK82" s="49"/>
      <c r="AL82" s="50" t="e">
        <f>+IF(AK82=[2]CONTROLES!$C$61,[2]CONTROLES!$D$61,[2]CONTROLES!$D$62)</f>
        <v>#REF!</v>
      </c>
      <c r="AM82" s="49"/>
      <c r="AN82" s="51" t="e">
        <f>+IF(AM82=[2]CONTROLES!$C$63,[2]CONTROLES!$D$63,IF(AM82=[2]CONTROLES!$C$64,[2]CONTROLES!$D$64,[2]CONTROLES!$D$65))</f>
        <v>#REF!</v>
      </c>
      <c r="AO82" s="51" t="e">
        <f t="shared" si="7"/>
        <v>#REF!</v>
      </c>
      <c r="AP82" s="52" t="str">
        <f t="shared" si="3"/>
        <v/>
      </c>
      <c r="AQ82" s="53"/>
      <c r="AR82" s="276"/>
      <c r="AS82" s="276"/>
      <c r="AT82" s="276"/>
      <c r="AU82" s="276"/>
      <c r="AV82" s="276"/>
      <c r="AW82" s="64"/>
      <c r="AX82" s="64"/>
      <c r="AY82" s="53" t="s">
        <v>218</v>
      </c>
      <c r="AZ82" s="64"/>
      <c r="BA82" s="64"/>
      <c r="BB82" s="64"/>
      <c r="BC82" s="64"/>
      <c r="BD82" s="64" t="s">
        <v>219</v>
      </c>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60"/>
      <c r="DB82" s="56"/>
      <c r="DC82" s="56"/>
      <c r="DD82" s="56"/>
      <c r="DE82" s="56"/>
      <c r="DF82" s="60"/>
      <c r="DG82" s="60"/>
      <c r="DH82" s="60"/>
      <c r="DI82" s="60"/>
      <c r="DJ82" s="60"/>
      <c r="DK82" s="60"/>
      <c r="DL82" s="60"/>
      <c r="DM82" s="60"/>
      <c r="DN82" s="61"/>
      <c r="DO82" s="57"/>
      <c r="DP82" s="62"/>
      <c r="DQ82" s="62"/>
      <c r="DR82" s="62"/>
    </row>
    <row r="83" spans="1:122" ht="39.75" hidden="1" customHeight="1">
      <c r="A83" s="277"/>
      <c r="B83" s="277"/>
      <c r="C83" s="277"/>
      <c r="D83" s="277"/>
      <c r="E83" s="277"/>
      <c r="F83" s="277"/>
      <c r="G83" s="277"/>
      <c r="H83" s="274"/>
      <c r="I83" s="271"/>
      <c r="J83" s="268"/>
      <c r="K83" s="271"/>
      <c r="L83" s="268"/>
      <c r="M83" s="277"/>
      <c r="N83" s="44"/>
      <c r="O83" s="63"/>
      <c r="P83" s="46"/>
      <c r="Q83" s="47">
        <f>+IF(P83='Tabla Valoración controles'!$D$4,'Tabla Valoración controles'!$F$4,IF('Mapa Corrupcion'!P83='Tabla Valoración controles'!$D$5,'Tabla Valoración controles'!$F$5,IF(P83=FORMULAS!$A$10,0,'Tabla Valoración controles'!$F$6)))</f>
        <v>0.1</v>
      </c>
      <c r="R83" s="46"/>
      <c r="S83" s="47">
        <f>+IF(R83='Tabla Valoración controles'!$D$7,'Tabla Valoración controles'!$F$7,IF(P83=FORMULAS!$A$10,0,'Tabla Valoración controles'!$F$8))</f>
        <v>0.15</v>
      </c>
      <c r="T83" s="46"/>
      <c r="U83" s="47">
        <f>+IF(T83='Tabla Valoración controles'!$D$9,'Tabla Valoración controles'!$F$9,IF(P83=FORMULAS!$A$10,0,'Tabla Valoración controles'!$F$10))</f>
        <v>0</v>
      </c>
      <c r="V83" s="46"/>
      <c r="W83" s="47">
        <f>+IF(V83='Tabla Valoración controles'!$D$9,'Tabla Valoración controles'!$F$9,IF(R83=FORMULAS!$A$10,0,'Tabla Valoración controles'!$F$10))</f>
        <v>0</v>
      </c>
      <c r="X83" s="46"/>
      <c r="Y83" s="47">
        <f>+IF(X83='Tabla Valoración controles'!$D$13,'Tabla Valoración controles'!$F$13,'Tabla Valoración controles'!$F$14)</f>
        <v>0</v>
      </c>
      <c r="Z83" s="48">
        <f t="shared" si="6"/>
        <v>0.25</v>
      </c>
      <c r="AA83" s="49"/>
      <c r="AB83" s="50" t="e">
        <f>+IF(AA83=[2]CONTROLES!$C$50,[2]CONTROLES!$D$50,[2]CONTROLES!$D$51)</f>
        <v>#REF!</v>
      </c>
      <c r="AC83" s="49"/>
      <c r="AD83" s="50" t="e">
        <f>+IF(AC83=[2]CONTROLES!$C$52,[2]CONTROLES!$D$52,[2]CONTROLES!$D$53)</f>
        <v>#REF!</v>
      </c>
      <c r="AE83" s="49"/>
      <c r="AF83" s="50" t="e">
        <f>+IF(AE83=[2]CONTROLES!$C$54,[2]CONTROLES!$D$54,[2]CONTROLES!$D$55)</f>
        <v>#REF!</v>
      </c>
      <c r="AG83" s="49"/>
      <c r="AH83" s="50" t="e">
        <f>+IF(AG83=[2]CONTROLES!$C$56,[2]CONTROLES!$D$56,IF(AG83=[2]CONTROLES!$C$57,[2]CONTROLES!$D$57,[2]CONTROLES!$D$58))</f>
        <v>#REF!</v>
      </c>
      <c r="AI83" s="49"/>
      <c r="AJ83" s="50" t="e">
        <f>+IF(AI83=[2]CONTROLES!$C$59,[2]CONTROLES!$D$59,[2]CONTROLES!$D$60)</f>
        <v>#REF!</v>
      </c>
      <c r="AK83" s="49"/>
      <c r="AL83" s="50" t="e">
        <f>+IF(AK83=[2]CONTROLES!$C$61,[2]CONTROLES!$D$61,[2]CONTROLES!$D$62)</f>
        <v>#REF!</v>
      </c>
      <c r="AM83" s="49"/>
      <c r="AN83" s="51" t="e">
        <f>+IF(AM83=[2]CONTROLES!$C$63,[2]CONTROLES!$D$63,IF(AM83=[2]CONTROLES!$C$64,[2]CONTROLES!$D$64,[2]CONTROLES!$D$65))</f>
        <v>#REF!</v>
      </c>
      <c r="AO83" s="51" t="e">
        <f t="shared" si="7"/>
        <v>#REF!</v>
      </c>
      <c r="AP83" s="52" t="str">
        <f t="shared" si="3"/>
        <v/>
      </c>
      <c r="AQ83" s="53"/>
      <c r="AR83" s="277"/>
      <c r="AS83" s="277"/>
      <c r="AT83" s="277"/>
      <c r="AU83" s="277"/>
      <c r="AV83" s="277"/>
      <c r="AW83" s="64"/>
      <c r="AX83" s="64"/>
      <c r="AY83" s="53" t="s">
        <v>218</v>
      </c>
      <c r="AZ83" s="64"/>
      <c r="BA83" s="64"/>
      <c r="BB83" s="64"/>
      <c r="BC83" s="64"/>
      <c r="BD83" s="64" t="s">
        <v>219</v>
      </c>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60"/>
      <c r="DB83" s="56"/>
      <c r="DC83" s="56"/>
      <c r="DD83" s="56"/>
      <c r="DE83" s="56"/>
      <c r="DF83" s="60"/>
      <c r="DG83" s="60"/>
      <c r="DH83" s="60"/>
      <c r="DI83" s="60"/>
      <c r="DJ83" s="60"/>
      <c r="DK83" s="60"/>
      <c r="DL83" s="60"/>
      <c r="DM83" s="60"/>
      <c r="DN83" s="61"/>
      <c r="DO83" s="57"/>
      <c r="DP83" s="62"/>
      <c r="DQ83" s="62"/>
      <c r="DR83" s="62"/>
    </row>
    <row r="84" spans="1:122" ht="167.25" customHeight="1">
      <c r="A84" s="278">
        <v>13</v>
      </c>
      <c r="B84" s="279" t="s">
        <v>362</v>
      </c>
      <c r="C84" s="280" t="str">
        <f>VLOOKUP(B84,FORMULAS!A$30:B$46,2,0)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84" s="280" t="str">
        <f>VLOOKUP(B84,FORMULAS!A$30:C$46,3,0)</f>
        <v xml:space="preserve">Subdirector Administrativo </v>
      </c>
      <c r="E84" s="280" t="s">
        <v>363</v>
      </c>
      <c r="F84" s="280" t="s">
        <v>364</v>
      </c>
      <c r="G84" s="281" t="s">
        <v>365</v>
      </c>
      <c r="H84" s="272" t="s">
        <v>197</v>
      </c>
      <c r="I84" s="269" t="str">
        <f>VLOOKUP(H84,FORMULAS!$A$77:$B$82,2,0)</f>
        <v>Rara vez</v>
      </c>
      <c r="J84" s="266" t="str">
        <f>+I84</f>
        <v>Rara vez</v>
      </c>
      <c r="K84" s="269" t="str">
        <f>VLOOKUP(A84,'Impacto Ri Inhe'!$B$5:$AF$41,31,1)</f>
        <v>Mayor</v>
      </c>
      <c r="L84" s="266" t="str">
        <f>CONCATENATE(K84,"-",J84)</f>
        <v>Mayor-Rara vez</v>
      </c>
      <c r="M84" s="275" t="str">
        <f>VLOOKUP(L84,FORMULAS!$I$77:$J$97,2,0)</f>
        <v>Alto</v>
      </c>
      <c r="N84" s="44">
        <v>1</v>
      </c>
      <c r="O84" s="45" t="s">
        <v>366</v>
      </c>
      <c r="P84" s="46" t="s">
        <v>185</v>
      </c>
      <c r="Q84" s="47">
        <f>+IF(P84='Tabla Valoración controles'!$D$4,'Tabla Valoración controles'!$F$4,IF('Mapa Corrupcion'!P84='Tabla Valoración controles'!$D$5,'Tabla Valoración controles'!$F$5,IF(P84=FORMULAS!$A$10,0,'Tabla Valoración controles'!$F$6)))</f>
        <v>0.25</v>
      </c>
      <c r="R84" s="46" t="s">
        <v>186</v>
      </c>
      <c r="S84" s="47">
        <f>+IF(R84='Tabla Valoración controles'!$D$7,'Tabla Valoración controles'!$F$7,IF(P84=FORMULAS!$A$10,0,'Tabla Valoración controles'!$F$8))</f>
        <v>0.15</v>
      </c>
      <c r="T84" s="46" t="s">
        <v>226</v>
      </c>
      <c r="U84" s="47">
        <f>+IF(T84='Tabla Valoración controles'!$D$9,'Tabla Valoración controles'!$F$9,IF(P84=FORMULAS!$A$10,0,'Tabla Valoración controles'!$F$10))</f>
        <v>0</v>
      </c>
      <c r="V84" s="46" t="s">
        <v>278</v>
      </c>
      <c r="W84" s="47">
        <f>+IF(V84='Tabla Valoración controles'!$D$9,'Tabla Valoración controles'!$F$9,IF(R84=FORMULAS!$A$10,0,'Tabla Valoración controles'!$F$10))</f>
        <v>0</v>
      </c>
      <c r="X84" s="46" t="s">
        <v>189</v>
      </c>
      <c r="Y84" s="47">
        <f>+IF(X84='Tabla Valoración controles'!$D$13,'Tabla Valoración controles'!$F$13,'Tabla Valoración controles'!$F$14)</f>
        <v>0</v>
      </c>
      <c r="Z84" s="48">
        <f t="shared" si="6"/>
        <v>0.4</v>
      </c>
      <c r="AA84" s="49" t="s">
        <v>190</v>
      </c>
      <c r="AB84" s="50" t="e">
        <f>+IF(AA84=[2]CONTROLES!$C$50,[2]CONTROLES!$D$50,[2]CONTROLES!$D$51)</f>
        <v>#REF!</v>
      </c>
      <c r="AC84" s="49" t="s">
        <v>191</v>
      </c>
      <c r="AD84" s="50" t="e">
        <f>+IF(AC84=[2]CONTROLES!$C$52,[2]CONTROLES!$D$52,[2]CONTROLES!$D$53)</f>
        <v>#REF!</v>
      </c>
      <c r="AE84" s="49" t="s">
        <v>192</v>
      </c>
      <c r="AF84" s="50" t="e">
        <f>+IF(AE84=[2]CONTROLES!$C$54,[2]CONTROLES!$D$54,[2]CONTROLES!$D$55)</f>
        <v>#REF!</v>
      </c>
      <c r="AG84" s="49" t="s">
        <v>193</v>
      </c>
      <c r="AH84" s="50" t="e">
        <f>+IF(AG84=[2]CONTROLES!$C$56,[2]CONTROLES!$D$56,IF(AG84=[2]CONTROLES!$C$57,[2]CONTROLES!$D$57,[2]CONTROLES!$D$58))</f>
        <v>#REF!</v>
      </c>
      <c r="AI84" s="49" t="s">
        <v>194</v>
      </c>
      <c r="AJ84" s="50" t="e">
        <f>+IF(AI84=[2]CONTROLES!$C$59,[2]CONTROLES!$D$59,[2]CONTROLES!$D$60)</f>
        <v>#REF!</v>
      </c>
      <c r="AK84" s="49" t="s">
        <v>195</v>
      </c>
      <c r="AL84" s="50" t="e">
        <f>+IF(AK84=[2]CONTROLES!$C$61,[2]CONTROLES!$D$61,[2]CONTROLES!$D$62)</f>
        <v>#REF!</v>
      </c>
      <c r="AM84" s="49" t="s">
        <v>196</v>
      </c>
      <c r="AN84" s="51" t="e">
        <f>+IF(AM84=[2]CONTROLES!$C$63,[2]CONTROLES!$D$63,IF(AM84=[2]CONTROLES!$C$64,[2]CONTROLES!$D$64,[2]CONTROLES!$D$65))</f>
        <v>#REF!</v>
      </c>
      <c r="AO84" s="51" t="e">
        <f t="shared" si="7"/>
        <v>#REF!</v>
      </c>
      <c r="AP84" s="52" t="str">
        <f t="shared" si="3"/>
        <v/>
      </c>
      <c r="AQ84" s="53" t="s">
        <v>197</v>
      </c>
      <c r="AR84" s="278" t="str">
        <f>VLOOKUP(AQ84,FORMULAS!$A$77:$B$82,2,0)</f>
        <v>Rara vez</v>
      </c>
      <c r="AS84" s="282" t="str">
        <f>+K84</f>
        <v>Mayor</v>
      </c>
      <c r="AT84" s="283" t="str">
        <f>CONCATENATE(AS84,"-",AR84)</f>
        <v>Mayor-Rara vez</v>
      </c>
      <c r="AU84" s="275" t="str">
        <f>VLOOKUP(AT84,FORMULAS!$I$77:$J$97,2,0)</f>
        <v>Alto</v>
      </c>
      <c r="AV84" s="275" t="s">
        <v>198</v>
      </c>
      <c r="AW84" s="45" t="s">
        <v>367</v>
      </c>
      <c r="AX84" s="53" t="s">
        <v>338</v>
      </c>
      <c r="AY84" s="53" t="s">
        <v>368</v>
      </c>
      <c r="AZ84" s="54">
        <v>45383</v>
      </c>
      <c r="BA84" s="54">
        <v>45657</v>
      </c>
      <c r="BB84" s="53" t="s">
        <v>369</v>
      </c>
      <c r="BC84" s="53" t="s">
        <v>370</v>
      </c>
      <c r="BD84" s="67" t="s">
        <v>233</v>
      </c>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60" t="s">
        <v>205</v>
      </c>
      <c r="CX84" s="93" t="s">
        <v>371</v>
      </c>
      <c r="CY84" s="57" t="s">
        <v>372</v>
      </c>
      <c r="CZ84" s="57" t="s">
        <v>373</v>
      </c>
      <c r="DA84" s="48">
        <v>1</v>
      </c>
      <c r="DB84" s="60" t="s">
        <v>239</v>
      </c>
      <c r="DC84" s="60" t="s">
        <v>210</v>
      </c>
      <c r="DD84" s="60" t="s">
        <v>239</v>
      </c>
      <c r="DE84" s="60" t="s">
        <v>239</v>
      </c>
      <c r="DF84" s="87">
        <v>45667</v>
      </c>
      <c r="DG84" s="60" t="s">
        <v>205</v>
      </c>
      <c r="DH84" s="57" t="s">
        <v>374</v>
      </c>
      <c r="DI84" s="60" t="s">
        <v>375</v>
      </c>
      <c r="DJ84" s="60" t="s">
        <v>342</v>
      </c>
      <c r="DK84" s="60" t="s">
        <v>342</v>
      </c>
      <c r="DL84" s="60" t="s">
        <v>375</v>
      </c>
      <c r="DM84" s="60" t="s">
        <v>215</v>
      </c>
      <c r="DN84" s="61">
        <v>45671</v>
      </c>
      <c r="DO84" s="62" t="s">
        <v>376</v>
      </c>
      <c r="DP84" s="62" t="s">
        <v>377</v>
      </c>
      <c r="DQ84" s="62" t="s">
        <v>213</v>
      </c>
      <c r="DR84" s="73">
        <v>1</v>
      </c>
    </row>
    <row r="85" spans="1:122" ht="39.75" hidden="1" customHeight="1">
      <c r="A85" s="276"/>
      <c r="B85" s="276"/>
      <c r="C85" s="276"/>
      <c r="D85" s="276"/>
      <c r="E85" s="276"/>
      <c r="F85" s="276"/>
      <c r="G85" s="276"/>
      <c r="H85" s="273"/>
      <c r="I85" s="270"/>
      <c r="J85" s="267"/>
      <c r="K85" s="270"/>
      <c r="L85" s="267"/>
      <c r="M85" s="276"/>
      <c r="N85" s="44"/>
      <c r="O85" s="63"/>
      <c r="P85" s="46"/>
      <c r="Q85" s="47">
        <f>+IF(P85='Tabla Valoración controles'!$D$4,'Tabla Valoración controles'!$F$4,IF('Mapa Corrupcion'!P85='Tabla Valoración controles'!$D$5,'Tabla Valoración controles'!$F$5,IF(P85=FORMULAS!$A$10,0,'Tabla Valoración controles'!$F$6)))</f>
        <v>0.1</v>
      </c>
      <c r="R85" s="46"/>
      <c r="S85" s="47">
        <f>+IF(R85='Tabla Valoración controles'!$D$7,'Tabla Valoración controles'!$F$7,IF(P85=FORMULAS!$A$10,0,'Tabla Valoración controles'!$F$8))</f>
        <v>0.15</v>
      </c>
      <c r="T85" s="46"/>
      <c r="U85" s="47">
        <f>+IF(T85='Tabla Valoración controles'!$D$9,'Tabla Valoración controles'!$F$9,IF(P85=FORMULAS!$A$10,0,'Tabla Valoración controles'!$F$10))</f>
        <v>0</v>
      </c>
      <c r="V85" s="46"/>
      <c r="W85" s="47">
        <f>+IF(V85='Tabla Valoración controles'!$D$9,'Tabla Valoración controles'!$F$9,IF(R85=FORMULAS!$A$10,0,'Tabla Valoración controles'!$F$10))</f>
        <v>0</v>
      </c>
      <c r="X85" s="46"/>
      <c r="Y85" s="47">
        <f>+IF(X85='Tabla Valoración controles'!$D$13,'Tabla Valoración controles'!$F$13,'Tabla Valoración controles'!$F$14)</f>
        <v>0</v>
      </c>
      <c r="Z85" s="48">
        <f t="shared" si="6"/>
        <v>0.25</v>
      </c>
      <c r="AA85" s="49"/>
      <c r="AB85" s="50" t="e">
        <f>+IF(AA85=[2]CONTROLES!$C$50,[2]CONTROLES!$D$50,[2]CONTROLES!$D$51)</f>
        <v>#REF!</v>
      </c>
      <c r="AC85" s="49"/>
      <c r="AD85" s="50" t="e">
        <f>+IF(AC85=[2]CONTROLES!$C$52,[2]CONTROLES!$D$52,[2]CONTROLES!$D$53)</f>
        <v>#REF!</v>
      </c>
      <c r="AE85" s="49"/>
      <c r="AF85" s="50" t="e">
        <f>+IF(AE85=[2]CONTROLES!$C$54,[2]CONTROLES!$D$54,[2]CONTROLES!$D$55)</f>
        <v>#REF!</v>
      </c>
      <c r="AG85" s="49"/>
      <c r="AH85" s="50" t="e">
        <f>+IF(AG85=[2]CONTROLES!$C$56,[2]CONTROLES!$D$56,IF(AG85=[2]CONTROLES!$C$57,[2]CONTROLES!$D$57,[2]CONTROLES!$D$58))</f>
        <v>#REF!</v>
      </c>
      <c r="AI85" s="49"/>
      <c r="AJ85" s="50" t="e">
        <f>+IF(AI85=[2]CONTROLES!$C$59,[2]CONTROLES!$D$59,[2]CONTROLES!$D$60)</f>
        <v>#REF!</v>
      </c>
      <c r="AK85" s="49"/>
      <c r="AL85" s="50" t="e">
        <f>+IF(AK85=[2]CONTROLES!$C$61,[2]CONTROLES!$D$61,[2]CONTROLES!$D$62)</f>
        <v>#REF!</v>
      </c>
      <c r="AM85" s="49"/>
      <c r="AN85" s="51" t="e">
        <f>+IF(AM85=[2]CONTROLES!$C$63,[2]CONTROLES!$D$63,IF(AM85=[2]CONTROLES!$C$64,[2]CONTROLES!$D$64,[2]CONTROLES!$D$65))</f>
        <v>#REF!</v>
      </c>
      <c r="AO85" s="51" t="e">
        <f t="shared" si="7"/>
        <v>#REF!</v>
      </c>
      <c r="AP85" s="52" t="str">
        <f t="shared" si="3"/>
        <v/>
      </c>
      <c r="AQ85" s="53"/>
      <c r="AR85" s="276"/>
      <c r="AS85" s="276"/>
      <c r="AT85" s="276"/>
      <c r="AU85" s="276"/>
      <c r="AV85" s="276"/>
      <c r="AW85" s="64"/>
      <c r="AX85" s="64"/>
      <c r="AY85" s="53" t="s">
        <v>218</v>
      </c>
      <c r="AZ85" s="64"/>
      <c r="BA85" s="64"/>
      <c r="BB85" s="64"/>
      <c r="BC85" s="64"/>
      <c r="BD85" s="64" t="s">
        <v>219</v>
      </c>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60"/>
      <c r="CX85" s="56" t="s">
        <v>378</v>
      </c>
      <c r="CY85" s="56"/>
      <c r="CZ85" s="56"/>
      <c r="DA85" s="60"/>
      <c r="DB85" s="56"/>
      <c r="DC85" s="60"/>
      <c r="DD85" s="56"/>
      <c r="DE85" s="56"/>
      <c r="DF85" s="60"/>
      <c r="DG85" s="60"/>
      <c r="DH85" s="60"/>
      <c r="DI85" s="60"/>
      <c r="DJ85" s="60"/>
      <c r="DK85" s="60"/>
      <c r="DL85" s="60"/>
      <c r="DM85" s="60"/>
      <c r="DN85" s="61"/>
      <c r="DO85" s="57"/>
      <c r="DP85" s="62"/>
      <c r="DQ85" s="62"/>
      <c r="DR85" s="62"/>
    </row>
    <row r="86" spans="1:122" ht="39.75" hidden="1" customHeight="1">
      <c r="A86" s="276"/>
      <c r="B86" s="276"/>
      <c r="C86" s="276"/>
      <c r="D86" s="276"/>
      <c r="E86" s="276"/>
      <c r="F86" s="276"/>
      <c r="G86" s="276"/>
      <c r="H86" s="273"/>
      <c r="I86" s="270"/>
      <c r="J86" s="267"/>
      <c r="K86" s="270"/>
      <c r="L86" s="267"/>
      <c r="M86" s="276"/>
      <c r="N86" s="44"/>
      <c r="O86" s="63"/>
      <c r="P86" s="46"/>
      <c r="Q86" s="47">
        <f>+IF(P86='Tabla Valoración controles'!$D$4,'Tabla Valoración controles'!$F$4,IF('Mapa Corrupcion'!P86='Tabla Valoración controles'!$D$5,'Tabla Valoración controles'!$F$5,IF(P86=FORMULAS!$A$10,0,'Tabla Valoración controles'!$F$6)))</f>
        <v>0.1</v>
      </c>
      <c r="R86" s="46"/>
      <c r="S86" s="47">
        <f>+IF(R86='Tabla Valoración controles'!$D$7,'Tabla Valoración controles'!$F$7,IF(P86=FORMULAS!$A$10,0,'Tabla Valoración controles'!$F$8))</f>
        <v>0.15</v>
      </c>
      <c r="T86" s="46"/>
      <c r="U86" s="47">
        <f>+IF(T86='Tabla Valoración controles'!$D$9,'Tabla Valoración controles'!$F$9,IF(P86=FORMULAS!$A$10,0,'Tabla Valoración controles'!$F$10))</f>
        <v>0</v>
      </c>
      <c r="V86" s="46"/>
      <c r="W86" s="47">
        <f>+IF(V86='Tabla Valoración controles'!$D$9,'Tabla Valoración controles'!$F$9,IF(R86=FORMULAS!$A$10,0,'Tabla Valoración controles'!$F$10))</f>
        <v>0</v>
      </c>
      <c r="X86" s="46"/>
      <c r="Y86" s="47">
        <f>+IF(X86='Tabla Valoración controles'!$D$13,'Tabla Valoración controles'!$F$13,'Tabla Valoración controles'!$F$14)</f>
        <v>0</v>
      </c>
      <c r="Z86" s="48">
        <f t="shared" si="6"/>
        <v>0.25</v>
      </c>
      <c r="AA86" s="49"/>
      <c r="AB86" s="50" t="e">
        <f>+IF(AA86=[2]CONTROLES!$C$50,[2]CONTROLES!$D$50,[2]CONTROLES!$D$51)</f>
        <v>#REF!</v>
      </c>
      <c r="AC86" s="49"/>
      <c r="AD86" s="50" t="e">
        <f>+IF(AC86=[2]CONTROLES!$C$52,[2]CONTROLES!$D$52,[2]CONTROLES!$D$53)</f>
        <v>#REF!</v>
      </c>
      <c r="AE86" s="49"/>
      <c r="AF86" s="50" t="e">
        <f>+IF(AE86=[2]CONTROLES!$C$54,[2]CONTROLES!$D$54,[2]CONTROLES!$D$55)</f>
        <v>#REF!</v>
      </c>
      <c r="AG86" s="49"/>
      <c r="AH86" s="50" t="e">
        <f>+IF(AG86=[2]CONTROLES!$C$56,[2]CONTROLES!$D$56,IF(AG86=[2]CONTROLES!$C$57,[2]CONTROLES!$D$57,[2]CONTROLES!$D$58))</f>
        <v>#REF!</v>
      </c>
      <c r="AI86" s="49"/>
      <c r="AJ86" s="50" t="e">
        <f>+IF(AI86=[2]CONTROLES!$C$59,[2]CONTROLES!$D$59,[2]CONTROLES!$D$60)</f>
        <v>#REF!</v>
      </c>
      <c r="AK86" s="49"/>
      <c r="AL86" s="50" t="e">
        <f>+IF(AK86=[2]CONTROLES!$C$61,[2]CONTROLES!$D$61,[2]CONTROLES!$D$62)</f>
        <v>#REF!</v>
      </c>
      <c r="AM86" s="49"/>
      <c r="AN86" s="51" t="e">
        <f>+IF(AM86=[2]CONTROLES!$C$63,[2]CONTROLES!$D$63,IF(AM86=[2]CONTROLES!$C$64,[2]CONTROLES!$D$64,[2]CONTROLES!$D$65))</f>
        <v>#REF!</v>
      </c>
      <c r="AO86" s="51" t="e">
        <f t="shared" si="7"/>
        <v>#REF!</v>
      </c>
      <c r="AP86" s="52" t="str">
        <f t="shared" si="3"/>
        <v/>
      </c>
      <c r="AQ86" s="53"/>
      <c r="AR86" s="276"/>
      <c r="AS86" s="276"/>
      <c r="AT86" s="276"/>
      <c r="AU86" s="276"/>
      <c r="AV86" s="276"/>
      <c r="AW86" s="64"/>
      <c r="AX86" s="64"/>
      <c r="AY86" s="53" t="s">
        <v>218</v>
      </c>
      <c r="AZ86" s="64"/>
      <c r="BA86" s="64"/>
      <c r="BB86" s="64"/>
      <c r="BC86" s="64"/>
      <c r="BD86" s="64" t="s">
        <v>219</v>
      </c>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60"/>
      <c r="CX86" s="56" t="s">
        <v>379</v>
      </c>
      <c r="CY86" s="56"/>
      <c r="CZ86" s="56"/>
      <c r="DA86" s="60"/>
      <c r="DB86" s="56"/>
      <c r="DC86" s="60"/>
      <c r="DD86" s="56"/>
      <c r="DE86" s="56"/>
      <c r="DF86" s="60"/>
      <c r="DG86" s="60"/>
      <c r="DH86" s="60"/>
      <c r="DI86" s="60"/>
      <c r="DJ86" s="60"/>
      <c r="DK86" s="60"/>
      <c r="DL86" s="60"/>
      <c r="DM86" s="60"/>
      <c r="DN86" s="61"/>
      <c r="DO86" s="57"/>
      <c r="DP86" s="62"/>
      <c r="DQ86" s="62"/>
      <c r="DR86" s="62"/>
    </row>
    <row r="87" spans="1:122" ht="39.75" hidden="1" customHeight="1">
      <c r="A87" s="276"/>
      <c r="B87" s="276"/>
      <c r="C87" s="276"/>
      <c r="D87" s="276"/>
      <c r="E87" s="276"/>
      <c r="F87" s="276"/>
      <c r="G87" s="276"/>
      <c r="H87" s="273"/>
      <c r="I87" s="270"/>
      <c r="J87" s="267"/>
      <c r="K87" s="270"/>
      <c r="L87" s="267"/>
      <c r="M87" s="276"/>
      <c r="N87" s="44"/>
      <c r="O87" s="63"/>
      <c r="P87" s="46"/>
      <c r="Q87" s="47">
        <f>+IF(P87='Tabla Valoración controles'!$D$4,'Tabla Valoración controles'!$F$4,IF('Mapa Corrupcion'!P87='Tabla Valoración controles'!$D$5,'Tabla Valoración controles'!$F$5,IF(P87=FORMULAS!$A$10,0,'Tabla Valoración controles'!$F$6)))</f>
        <v>0.1</v>
      </c>
      <c r="R87" s="46"/>
      <c r="S87" s="47">
        <f>+IF(R87='Tabla Valoración controles'!$D$7,'Tabla Valoración controles'!$F$7,IF(P87=FORMULAS!$A$10,0,'Tabla Valoración controles'!$F$8))</f>
        <v>0.15</v>
      </c>
      <c r="T87" s="46"/>
      <c r="U87" s="47">
        <f>+IF(T87='Tabla Valoración controles'!$D$9,'Tabla Valoración controles'!$F$9,IF(P87=FORMULAS!$A$10,0,'Tabla Valoración controles'!$F$10))</f>
        <v>0</v>
      </c>
      <c r="V87" s="46"/>
      <c r="W87" s="47">
        <f>+IF(V87='Tabla Valoración controles'!$D$9,'Tabla Valoración controles'!$F$9,IF(R87=FORMULAS!$A$10,0,'Tabla Valoración controles'!$F$10))</f>
        <v>0</v>
      </c>
      <c r="X87" s="46"/>
      <c r="Y87" s="47">
        <f>+IF(X87='Tabla Valoración controles'!$D$13,'Tabla Valoración controles'!$F$13,'Tabla Valoración controles'!$F$14)</f>
        <v>0</v>
      </c>
      <c r="Z87" s="48">
        <f t="shared" si="6"/>
        <v>0.25</v>
      </c>
      <c r="AA87" s="49"/>
      <c r="AB87" s="50" t="e">
        <f>+IF(AA87=[2]CONTROLES!$C$50,[2]CONTROLES!$D$50,[2]CONTROLES!$D$51)</f>
        <v>#REF!</v>
      </c>
      <c r="AC87" s="49"/>
      <c r="AD87" s="50" t="e">
        <f>+IF(AC87=[2]CONTROLES!$C$52,[2]CONTROLES!$D$52,[2]CONTROLES!$D$53)</f>
        <v>#REF!</v>
      </c>
      <c r="AE87" s="49"/>
      <c r="AF87" s="50" t="e">
        <f>+IF(AE87=[2]CONTROLES!$C$54,[2]CONTROLES!$D$54,[2]CONTROLES!$D$55)</f>
        <v>#REF!</v>
      </c>
      <c r="AG87" s="49"/>
      <c r="AH87" s="50" t="e">
        <f>+IF(AG87=[2]CONTROLES!$C$56,[2]CONTROLES!$D$56,IF(AG87=[2]CONTROLES!$C$57,[2]CONTROLES!$D$57,[2]CONTROLES!$D$58))</f>
        <v>#REF!</v>
      </c>
      <c r="AI87" s="49"/>
      <c r="AJ87" s="50" t="e">
        <f>+IF(AI87=[2]CONTROLES!$C$59,[2]CONTROLES!$D$59,[2]CONTROLES!$D$60)</f>
        <v>#REF!</v>
      </c>
      <c r="AK87" s="49"/>
      <c r="AL87" s="50" t="e">
        <f>+IF(AK87=[2]CONTROLES!$C$61,[2]CONTROLES!$D$61,[2]CONTROLES!$D$62)</f>
        <v>#REF!</v>
      </c>
      <c r="AM87" s="49"/>
      <c r="AN87" s="51" t="e">
        <f>+IF(AM87=[2]CONTROLES!$C$63,[2]CONTROLES!$D$63,IF(AM87=[2]CONTROLES!$C$64,[2]CONTROLES!$D$64,[2]CONTROLES!$D$65))</f>
        <v>#REF!</v>
      </c>
      <c r="AO87" s="51" t="e">
        <f t="shared" si="7"/>
        <v>#REF!</v>
      </c>
      <c r="AP87" s="52" t="str">
        <f t="shared" si="3"/>
        <v/>
      </c>
      <c r="AQ87" s="53"/>
      <c r="AR87" s="276"/>
      <c r="AS87" s="276"/>
      <c r="AT87" s="276"/>
      <c r="AU87" s="276"/>
      <c r="AV87" s="276"/>
      <c r="AW87" s="64"/>
      <c r="AX87" s="64"/>
      <c r="AY87" s="53" t="s">
        <v>218</v>
      </c>
      <c r="AZ87" s="64"/>
      <c r="BA87" s="64"/>
      <c r="BB87" s="64"/>
      <c r="BC87" s="64"/>
      <c r="BD87" s="64" t="s">
        <v>219</v>
      </c>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60"/>
      <c r="CX87" s="56"/>
      <c r="CY87" s="56"/>
      <c r="CZ87" s="56"/>
      <c r="DA87" s="60"/>
      <c r="DB87" s="56"/>
      <c r="DC87" s="60"/>
      <c r="DD87" s="56"/>
      <c r="DE87" s="56"/>
      <c r="DF87" s="60"/>
      <c r="DG87" s="60"/>
      <c r="DH87" s="60"/>
      <c r="DI87" s="60"/>
      <c r="DJ87" s="60"/>
      <c r="DK87" s="60"/>
      <c r="DL87" s="60"/>
      <c r="DM87" s="60"/>
      <c r="DN87" s="61"/>
      <c r="DO87" s="57"/>
      <c r="DP87" s="62"/>
      <c r="DQ87" s="62"/>
      <c r="DR87" s="62"/>
    </row>
    <row r="88" spans="1:122" ht="39.75" hidden="1" customHeight="1">
      <c r="A88" s="276"/>
      <c r="B88" s="276"/>
      <c r="C88" s="276"/>
      <c r="D88" s="276"/>
      <c r="E88" s="276"/>
      <c r="F88" s="276"/>
      <c r="G88" s="276"/>
      <c r="H88" s="273"/>
      <c r="I88" s="270"/>
      <c r="J88" s="267"/>
      <c r="K88" s="270"/>
      <c r="L88" s="267"/>
      <c r="M88" s="276"/>
      <c r="N88" s="44"/>
      <c r="O88" s="63"/>
      <c r="P88" s="46"/>
      <c r="Q88" s="47">
        <f>+IF(P88='Tabla Valoración controles'!$D$4,'Tabla Valoración controles'!$F$4,IF('Mapa Corrupcion'!P88='Tabla Valoración controles'!$D$5,'Tabla Valoración controles'!$F$5,IF(P88=FORMULAS!$A$10,0,'Tabla Valoración controles'!$F$6)))</f>
        <v>0.1</v>
      </c>
      <c r="R88" s="46"/>
      <c r="S88" s="47">
        <f>+IF(R88='Tabla Valoración controles'!$D$7,'Tabla Valoración controles'!$F$7,IF(P88=FORMULAS!$A$10,0,'Tabla Valoración controles'!$F$8))</f>
        <v>0.15</v>
      </c>
      <c r="T88" s="46"/>
      <c r="U88" s="47">
        <f>+IF(T88='Tabla Valoración controles'!$D$9,'Tabla Valoración controles'!$F$9,IF(P88=FORMULAS!$A$10,0,'Tabla Valoración controles'!$F$10))</f>
        <v>0</v>
      </c>
      <c r="V88" s="46"/>
      <c r="W88" s="47">
        <f>+IF(V88='Tabla Valoración controles'!$D$9,'Tabla Valoración controles'!$F$9,IF(R88=FORMULAS!$A$10,0,'Tabla Valoración controles'!$F$10))</f>
        <v>0</v>
      </c>
      <c r="X88" s="46"/>
      <c r="Y88" s="47">
        <f>+IF(X88='Tabla Valoración controles'!$D$13,'Tabla Valoración controles'!$F$13,'Tabla Valoración controles'!$F$14)</f>
        <v>0</v>
      </c>
      <c r="Z88" s="48">
        <f t="shared" si="6"/>
        <v>0.25</v>
      </c>
      <c r="AA88" s="49"/>
      <c r="AB88" s="50" t="e">
        <f>+IF(AA88=[2]CONTROLES!$C$50,[2]CONTROLES!$D$50,[2]CONTROLES!$D$51)</f>
        <v>#REF!</v>
      </c>
      <c r="AC88" s="49"/>
      <c r="AD88" s="50" t="e">
        <f>+IF(AC88=[2]CONTROLES!$C$52,[2]CONTROLES!$D$52,[2]CONTROLES!$D$53)</f>
        <v>#REF!</v>
      </c>
      <c r="AE88" s="49"/>
      <c r="AF88" s="50" t="e">
        <f>+IF(AE88=[2]CONTROLES!$C$54,[2]CONTROLES!$D$54,[2]CONTROLES!$D$55)</f>
        <v>#REF!</v>
      </c>
      <c r="AG88" s="49"/>
      <c r="AH88" s="50" t="e">
        <f>+IF(AG88=[2]CONTROLES!$C$56,[2]CONTROLES!$D$56,IF(AG88=[2]CONTROLES!$C$57,[2]CONTROLES!$D$57,[2]CONTROLES!$D$58))</f>
        <v>#REF!</v>
      </c>
      <c r="AI88" s="49"/>
      <c r="AJ88" s="50" t="e">
        <f>+IF(AI88=[2]CONTROLES!$C$59,[2]CONTROLES!$D$59,[2]CONTROLES!$D$60)</f>
        <v>#REF!</v>
      </c>
      <c r="AK88" s="49"/>
      <c r="AL88" s="50" t="e">
        <f>+IF(AK88=[2]CONTROLES!$C$61,[2]CONTROLES!$D$61,[2]CONTROLES!$D$62)</f>
        <v>#REF!</v>
      </c>
      <c r="AM88" s="49"/>
      <c r="AN88" s="51" t="e">
        <f>+IF(AM88=[2]CONTROLES!$C$63,[2]CONTROLES!$D$63,IF(AM88=[2]CONTROLES!$C$64,[2]CONTROLES!$D$64,[2]CONTROLES!$D$65))</f>
        <v>#REF!</v>
      </c>
      <c r="AO88" s="51" t="e">
        <f t="shared" si="7"/>
        <v>#REF!</v>
      </c>
      <c r="AP88" s="52" t="str">
        <f t="shared" si="3"/>
        <v/>
      </c>
      <c r="AQ88" s="53"/>
      <c r="AR88" s="276"/>
      <c r="AS88" s="276"/>
      <c r="AT88" s="276"/>
      <c r="AU88" s="276"/>
      <c r="AV88" s="276"/>
      <c r="AW88" s="64"/>
      <c r="AX88" s="64"/>
      <c r="AY88" s="53" t="s">
        <v>218</v>
      </c>
      <c r="AZ88" s="64"/>
      <c r="BA88" s="64"/>
      <c r="BB88" s="64"/>
      <c r="BC88" s="64"/>
      <c r="BD88" s="64" t="s">
        <v>219</v>
      </c>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60"/>
      <c r="CX88" s="56"/>
      <c r="CY88" s="56"/>
      <c r="CZ88" s="56"/>
      <c r="DA88" s="60"/>
      <c r="DB88" s="56"/>
      <c r="DC88" s="60"/>
      <c r="DD88" s="56"/>
      <c r="DE88" s="56"/>
      <c r="DF88" s="60"/>
      <c r="DG88" s="60"/>
      <c r="DH88" s="60"/>
      <c r="DI88" s="60"/>
      <c r="DJ88" s="60"/>
      <c r="DK88" s="60"/>
      <c r="DL88" s="60"/>
      <c r="DM88" s="60"/>
      <c r="DN88" s="61"/>
      <c r="DO88" s="57"/>
      <c r="DP88" s="62"/>
      <c r="DQ88" s="62"/>
      <c r="DR88" s="62"/>
    </row>
    <row r="89" spans="1:122" ht="39.75" hidden="1" customHeight="1">
      <c r="A89" s="277"/>
      <c r="B89" s="277"/>
      <c r="C89" s="277"/>
      <c r="D89" s="277"/>
      <c r="E89" s="277"/>
      <c r="F89" s="277"/>
      <c r="G89" s="277"/>
      <c r="H89" s="274"/>
      <c r="I89" s="271"/>
      <c r="J89" s="268"/>
      <c r="K89" s="271"/>
      <c r="L89" s="268"/>
      <c r="M89" s="277"/>
      <c r="N89" s="44"/>
      <c r="O89" s="63"/>
      <c r="P89" s="46"/>
      <c r="Q89" s="47">
        <f>+IF(P89='Tabla Valoración controles'!$D$4,'Tabla Valoración controles'!$F$4,IF('Mapa Corrupcion'!P89='Tabla Valoración controles'!$D$5,'Tabla Valoración controles'!$F$5,IF(P89=FORMULAS!$A$10,0,'Tabla Valoración controles'!$F$6)))</f>
        <v>0.1</v>
      </c>
      <c r="R89" s="46"/>
      <c r="S89" s="47">
        <f>+IF(R89='Tabla Valoración controles'!$D$7,'Tabla Valoración controles'!$F$7,IF(P89=FORMULAS!$A$10,0,'Tabla Valoración controles'!$F$8))</f>
        <v>0.15</v>
      </c>
      <c r="T89" s="46"/>
      <c r="U89" s="47">
        <f>+IF(T89='Tabla Valoración controles'!$D$9,'Tabla Valoración controles'!$F$9,IF(P89=FORMULAS!$A$10,0,'Tabla Valoración controles'!$F$10))</f>
        <v>0</v>
      </c>
      <c r="V89" s="46"/>
      <c r="W89" s="47">
        <f>+IF(V89='Tabla Valoración controles'!$D$9,'Tabla Valoración controles'!$F$9,IF(R89=FORMULAS!$A$10,0,'Tabla Valoración controles'!$F$10))</f>
        <v>0</v>
      </c>
      <c r="X89" s="46"/>
      <c r="Y89" s="47">
        <f>+IF(X89='Tabla Valoración controles'!$D$13,'Tabla Valoración controles'!$F$13,'Tabla Valoración controles'!$F$14)</f>
        <v>0</v>
      </c>
      <c r="Z89" s="48">
        <f t="shared" si="6"/>
        <v>0.25</v>
      </c>
      <c r="AA89" s="49"/>
      <c r="AB89" s="50" t="e">
        <f>+IF(AA89=[2]CONTROLES!$C$50,[2]CONTROLES!$D$50,[2]CONTROLES!$D$51)</f>
        <v>#REF!</v>
      </c>
      <c r="AC89" s="49"/>
      <c r="AD89" s="50" t="e">
        <f>+IF(AC89=[2]CONTROLES!$C$52,[2]CONTROLES!$D$52,[2]CONTROLES!$D$53)</f>
        <v>#REF!</v>
      </c>
      <c r="AE89" s="49"/>
      <c r="AF89" s="50" t="e">
        <f>+IF(AE89=[2]CONTROLES!$C$54,[2]CONTROLES!$D$54,[2]CONTROLES!$D$55)</f>
        <v>#REF!</v>
      </c>
      <c r="AG89" s="49"/>
      <c r="AH89" s="50" t="e">
        <f>+IF(AG89=[2]CONTROLES!$C$56,[2]CONTROLES!$D$56,IF(AG89=[2]CONTROLES!$C$57,[2]CONTROLES!$D$57,[2]CONTROLES!$D$58))</f>
        <v>#REF!</v>
      </c>
      <c r="AI89" s="49"/>
      <c r="AJ89" s="50" t="e">
        <f>+IF(AI89=[2]CONTROLES!$C$59,[2]CONTROLES!$D$59,[2]CONTROLES!$D$60)</f>
        <v>#REF!</v>
      </c>
      <c r="AK89" s="49"/>
      <c r="AL89" s="50" t="e">
        <f>+IF(AK89=[2]CONTROLES!$C$61,[2]CONTROLES!$D$61,[2]CONTROLES!$D$62)</f>
        <v>#REF!</v>
      </c>
      <c r="AM89" s="49"/>
      <c r="AN89" s="51" t="e">
        <f>+IF(AM89=[2]CONTROLES!$C$63,[2]CONTROLES!$D$63,IF(AM89=[2]CONTROLES!$C$64,[2]CONTROLES!$D$64,[2]CONTROLES!$D$65))</f>
        <v>#REF!</v>
      </c>
      <c r="AO89" s="51" t="e">
        <f t="shared" si="7"/>
        <v>#REF!</v>
      </c>
      <c r="AP89" s="52" t="str">
        <f t="shared" si="3"/>
        <v/>
      </c>
      <c r="AQ89" s="53"/>
      <c r="AR89" s="277"/>
      <c r="AS89" s="277"/>
      <c r="AT89" s="277"/>
      <c r="AU89" s="277"/>
      <c r="AV89" s="277"/>
      <c r="AW89" s="64"/>
      <c r="AX89" s="64"/>
      <c r="AY89" s="53" t="s">
        <v>218</v>
      </c>
      <c r="AZ89" s="64"/>
      <c r="BA89" s="64"/>
      <c r="BB89" s="64"/>
      <c r="BC89" s="64"/>
      <c r="BD89" s="64" t="s">
        <v>219</v>
      </c>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60"/>
      <c r="CX89" s="56"/>
      <c r="CY89" s="56"/>
      <c r="CZ89" s="56"/>
      <c r="DA89" s="60"/>
      <c r="DB89" s="56"/>
      <c r="DC89" s="60"/>
      <c r="DD89" s="56"/>
      <c r="DE89" s="56"/>
      <c r="DF89" s="60"/>
      <c r="DG89" s="60"/>
      <c r="DH89" s="60"/>
      <c r="DI89" s="60"/>
      <c r="DJ89" s="60"/>
      <c r="DK89" s="60"/>
      <c r="DL89" s="60"/>
      <c r="DM89" s="60"/>
      <c r="DN89" s="61"/>
      <c r="DO89" s="57"/>
      <c r="DP89" s="62"/>
      <c r="DQ89" s="62"/>
      <c r="DR89" s="62"/>
    </row>
    <row r="90" spans="1:122" ht="141" customHeight="1">
      <c r="A90" s="278">
        <v>14</v>
      </c>
      <c r="B90" s="279" t="s">
        <v>362</v>
      </c>
      <c r="C90" s="280" t="str">
        <f>VLOOKUP(B90,FORMULAS!A$30:B$46,2,0)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90" s="280" t="str">
        <f>VLOOKUP(B90,FORMULAS!A$30:C$46,3,0)</f>
        <v xml:space="preserve">Subdirector Administrativo </v>
      </c>
      <c r="E90" s="280" t="s">
        <v>380</v>
      </c>
      <c r="F90" s="280" t="s">
        <v>381</v>
      </c>
      <c r="G90" s="281" t="s">
        <v>382</v>
      </c>
      <c r="H90" s="272" t="s">
        <v>197</v>
      </c>
      <c r="I90" s="269" t="str">
        <f>VLOOKUP(H90,FORMULAS!$A$77:$B$82,2,0)</f>
        <v>Rara vez</v>
      </c>
      <c r="J90" s="266" t="str">
        <f>+I90</f>
        <v>Rara vez</v>
      </c>
      <c r="K90" s="269" t="str">
        <f>VLOOKUP(A90,'Impacto Ri Inhe'!$B$5:$AF$41,31,1)</f>
        <v>Mayor</v>
      </c>
      <c r="L90" s="266" t="str">
        <f>CONCATENATE(K90,"-",J90)</f>
        <v>Mayor-Rara vez</v>
      </c>
      <c r="M90" s="275" t="str">
        <f>VLOOKUP(L90,FORMULAS!$I$77:$J$97,2,0)</f>
        <v>Alto</v>
      </c>
      <c r="N90" s="44">
        <v>1</v>
      </c>
      <c r="O90" s="45" t="s">
        <v>383</v>
      </c>
      <c r="P90" s="46" t="s">
        <v>225</v>
      </c>
      <c r="Q90" s="47">
        <f>+IF(P90='Tabla Valoración controles'!$D$4,'Tabla Valoración controles'!$F$4,IF('Mapa Corrupcion'!P90='Tabla Valoración controles'!$D$5,'Tabla Valoración controles'!$F$5,IF(P90=FORMULAS!$A$10,0,'Tabla Valoración controles'!$F$6)))</f>
        <v>0.15</v>
      </c>
      <c r="R90" s="46" t="s">
        <v>384</v>
      </c>
      <c r="S90" s="47">
        <f>+IF(R90='Tabla Valoración controles'!$D$7,'Tabla Valoración controles'!$F$7,IF(P90=FORMULAS!$A$10,0,'Tabla Valoración controles'!$F$8))</f>
        <v>0.25</v>
      </c>
      <c r="T90" s="46" t="s">
        <v>187</v>
      </c>
      <c r="U90" s="47">
        <f>+IF(T90='Tabla Valoración controles'!$D$9,'Tabla Valoración controles'!$F$9,IF(P90=FORMULAS!$A$10,0,'Tabla Valoración controles'!$F$10))</f>
        <v>0</v>
      </c>
      <c r="V90" s="46" t="s">
        <v>188</v>
      </c>
      <c r="W90" s="47">
        <f>+IF(V90='Tabla Valoración controles'!$D$9,'Tabla Valoración controles'!$F$9,IF(R90=FORMULAS!$A$10,0,'Tabla Valoración controles'!$F$10))</f>
        <v>0</v>
      </c>
      <c r="X90" s="46" t="s">
        <v>189</v>
      </c>
      <c r="Y90" s="47">
        <f>+IF(X90='Tabla Valoración controles'!$D$13,'Tabla Valoración controles'!$F$13,'Tabla Valoración controles'!$F$14)</f>
        <v>0</v>
      </c>
      <c r="Z90" s="48">
        <f t="shared" si="6"/>
        <v>0.4</v>
      </c>
      <c r="AA90" s="49" t="s">
        <v>190</v>
      </c>
      <c r="AB90" s="50" t="e">
        <f>+IF(AA90=[2]CONTROLES!$C$50,[2]CONTROLES!$D$50,[2]CONTROLES!$D$51)</f>
        <v>#REF!</v>
      </c>
      <c r="AC90" s="49" t="s">
        <v>191</v>
      </c>
      <c r="AD90" s="50" t="e">
        <f>+IF(AC90=[2]CONTROLES!$C$52,[2]CONTROLES!$D$52,[2]CONTROLES!$D$53)</f>
        <v>#REF!</v>
      </c>
      <c r="AE90" s="49" t="s">
        <v>192</v>
      </c>
      <c r="AF90" s="50" t="e">
        <f>+IF(AE90=[2]CONTROLES!$C$54,[2]CONTROLES!$D$54,[2]CONTROLES!$D$55)</f>
        <v>#REF!</v>
      </c>
      <c r="AG90" s="49" t="s">
        <v>227</v>
      </c>
      <c r="AH90" s="50" t="e">
        <f>+IF(AG90=[2]CONTROLES!$C$56,[2]CONTROLES!$D$56,IF(AG90=[2]CONTROLES!$C$57,[2]CONTROLES!$D$57,[2]CONTROLES!$D$58))</f>
        <v>#REF!</v>
      </c>
      <c r="AI90" s="49" t="s">
        <v>194</v>
      </c>
      <c r="AJ90" s="50" t="e">
        <f>+IF(AI90=[2]CONTROLES!$C$59,[2]CONTROLES!$D$59,[2]CONTROLES!$D$60)</f>
        <v>#REF!</v>
      </c>
      <c r="AK90" s="49" t="s">
        <v>195</v>
      </c>
      <c r="AL90" s="50" t="e">
        <f>+IF(AK90=[2]CONTROLES!$C$61,[2]CONTROLES!$D$61,[2]CONTROLES!$D$62)</f>
        <v>#REF!</v>
      </c>
      <c r="AM90" s="49" t="s">
        <v>196</v>
      </c>
      <c r="AN90" s="51" t="e">
        <f>+IF(AM90=[2]CONTROLES!$C$63,[2]CONTROLES!$D$63,IF(AM90=[2]CONTROLES!$C$64,[2]CONTROLES!$D$64,[2]CONTROLES!$D$65))</f>
        <v>#REF!</v>
      </c>
      <c r="AO90" s="51" t="e">
        <f t="shared" si="7"/>
        <v>#REF!</v>
      </c>
      <c r="AP90" s="52" t="str">
        <f t="shared" si="3"/>
        <v/>
      </c>
      <c r="AQ90" s="53" t="s">
        <v>197</v>
      </c>
      <c r="AR90" s="278" t="str">
        <f>VLOOKUP(AQ90,FORMULAS!$A$77:$B$82,2,0)</f>
        <v>Rara vez</v>
      </c>
      <c r="AS90" s="282" t="str">
        <f>+K90</f>
        <v>Mayor</v>
      </c>
      <c r="AT90" s="283" t="str">
        <f>CONCATENATE(AS90,"-",AR90)</f>
        <v>Mayor-Rara vez</v>
      </c>
      <c r="AU90" s="275" t="str">
        <f>VLOOKUP(AT90,FORMULAS!$I$77:$J$97,2,0)</f>
        <v>Alto</v>
      </c>
      <c r="AV90" s="275" t="s">
        <v>198</v>
      </c>
      <c r="AW90" s="45" t="s">
        <v>385</v>
      </c>
      <c r="AX90" s="53" t="s">
        <v>386</v>
      </c>
      <c r="AY90" s="53" t="s">
        <v>252</v>
      </c>
      <c r="AZ90" s="54">
        <v>45383</v>
      </c>
      <c r="BA90" s="54">
        <v>45657</v>
      </c>
      <c r="BB90" s="53" t="s">
        <v>387</v>
      </c>
      <c r="BC90" s="53" t="s">
        <v>388</v>
      </c>
      <c r="BD90" s="67" t="s">
        <v>233</v>
      </c>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60" t="s">
        <v>205</v>
      </c>
      <c r="CX90" s="96" t="s">
        <v>389</v>
      </c>
      <c r="CY90" s="97" t="s">
        <v>390</v>
      </c>
      <c r="CZ90" s="60" t="s">
        <v>239</v>
      </c>
      <c r="DA90" s="48">
        <v>1</v>
      </c>
      <c r="DB90" s="60" t="s">
        <v>239</v>
      </c>
      <c r="DC90" s="60" t="s">
        <v>210</v>
      </c>
      <c r="DD90" s="60" t="s">
        <v>239</v>
      </c>
      <c r="DE90" s="60" t="s">
        <v>239</v>
      </c>
      <c r="DF90" s="87">
        <v>45667</v>
      </c>
      <c r="DG90" s="60" t="s">
        <v>210</v>
      </c>
      <c r="DH90" s="62" t="s">
        <v>391</v>
      </c>
      <c r="DI90" s="60" t="s">
        <v>375</v>
      </c>
      <c r="DJ90" s="60" t="s">
        <v>342</v>
      </c>
      <c r="DK90" s="60" t="s">
        <v>342</v>
      </c>
      <c r="DL90" s="60" t="s">
        <v>375</v>
      </c>
      <c r="DM90" s="60" t="s">
        <v>215</v>
      </c>
      <c r="DN90" s="61">
        <v>45671</v>
      </c>
      <c r="DO90" s="62" t="s">
        <v>392</v>
      </c>
      <c r="DP90" s="62" t="s">
        <v>393</v>
      </c>
      <c r="DQ90" s="62" t="s">
        <v>213</v>
      </c>
      <c r="DR90" s="73">
        <v>1</v>
      </c>
    </row>
    <row r="91" spans="1:122" ht="79.5" hidden="1" customHeight="1">
      <c r="A91" s="276"/>
      <c r="B91" s="276"/>
      <c r="C91" s="276"/>
      <c r="D91" s="276"/>
      <c r="E91" s="276"/>
      <c r="F91" s="276"/>
      <c r="G91" s="276"/>
      <c r="H91" s="273"/>
      <c r="I91" s="270"/>
      <c r="J91" s="267"/>
      <c r="K91" s="270"/>
      <c r="L91" s="267"/>
      <c r="M91" s="276"/>
      <c r="N91" s="44"/>
      <c r="O91" s="45"/>
      <c r="P91" s="46"/>
      <c r="Q91" s="47">
        <f>+IF(P91='Tabla Valoración controles'!$D$4,'Tabla Valoración controles'!$F$4,IF('Mapa Corrupcion'!P91='Tabla Valoración controles'!$D$5,'Tabla Valoración controles'!$F$5,IF(P91=FORMULAS!$A$10,0,'Tabla Valoración controles'!$F$6)))</f>
        <v>0.1</v>
      </c>
      <c r="R91" s="46" t="s">
        <v>186</v>
      </c>
      <c r="S91" s="47">
        <f>+IF(R91='Tabla Valoración controles'!$D$7,'Tabla Valoración controles'!$F$7,IF(P91=FORMULAS!$A$10,0,'Tabla Valoración controles'!$F$8))</f>
        <v>0.15</v>
      </c>
      <c r="T91" s="46" t="s">
        <v>187</v>
      </c>
      <c r="U91" s="47">
        <f>+IF(T91='Tabla Valoración controles'!$D$9,'Tabla Valoración controles'!$F$9,IF(P91=FORMULAS!$A$10,0,'Tabla Valoración controles'!$F$10))</f>
        <v>0</v>
      </c>
      <c r="V91" s="46" t="s">
        <v>188</v>
      </c>
      <c r="W91" s="47">
        <f>+IF(V91='Tabla Valoración controles'!$D$9,'Tabla Valoración controles'!$F$9,IF(R91=FORMULAS!$A$10,0,'Tabla Valoración controles'!$F$10))</f>
        <v>0</v>
      </c>
      <c r="X91" s="46" t="s">
        <v>189</v>
      </c>
      <c r="Y91" s="47">
        <f>+IF(X91='Tabla Valoración controles'!$D$13,'Tabla Valoración controles'!$F$13,'Tabla Valoración controles'!$F$14)</f>
        <v>0</v>
      </c>
      <c r="Z91" s="48">
        <f t="shared" si="6"/>
        <v>0.25</v>
      </c>
      <c r="AA91" s="49" t="s">
        <v>190</v>
      </c>
      <c r="AB91" s="50" t="e">
        <f>+IF(AA91=[2]CONTROLES!$C$50,[2]CONTROLES!$D$50,[2]CONTROLES!$D$51)</f>
        <v>#REF!</v>
      </c>
      <c r="AC91" s="49" t="s">
        <v>191</v>
      </c>
      <c r="AD91" s="50" t="e">
        <f>+IF(AC91=[2]CONTROLES!$C$52,[2]CONTROLES!$D$52,[2]CONTROLES!$D$53)</f>
        <v>#REF!</v>
      </c>
      <c r="AE91" s="49" t="s">
        <v>192</v>
      </c>
      <c r="AF91" s="50" t="e">
        <f>+IF(AE91=[2]CONTROLES!$C$54,[2]CONTROLES!$D$54,[2]CONTROLES!$D$55)</f>
        <v>#REF!</v>
      </c>
      <c r="AG91" s="49" t="s">
        <v>193</v>
      </c>
      <c r="AH91" s="50" t="e">
        <f>+IF(AG91=[2]CONTROLES!$C$56,[2]CONTROLES!$D$56,IF(AG91=[2]CONTROLES!$C$57,[2]CONTROLES!$D$57,[2]CONTROLES!$D$58))</f>
        <v>#REF!</v>
      </c>
      <c r="AI91" s="49" t="s">
        <v>194</v>
      </c>
      <c r="AJ91" s="50" t="e">
        <f>+IF(AI91=[2]CONTROLES!$C$59,[2]CONTROLES!$D$59,[2]CONTROLES!$D$60)</f>
        <v>#REF!</v>
      </c>
      <c r="AK91" s="49" t="s">
        <v>195</v>
      </c>
      <c r="AL91" s="50" t="e">
        <f>+IF(AK91=[2]CONTROLES!$C$61,[2]CONTROLES!$D$61,[2]CONTROLES!$D$62)</f>
        <v>#REF!</v>
      </c>
      <c r="AM91" s="49" t="s">
        <v>196</v>
      </c>
      <c r="AN91" s="51" t="e">
        <f>+IF(AM91=[2]CONTROLES!$C$63,[2]CONTROLES!$D$63,IF(AM91=[2]CONTROLES!$C$64,[2]CONTROLES!$D$64,[2]CONTROLES!$D$65))</f>
        <v>#REF!</v>
      </c>
      <c r="AO91" s="51" t="e">
        <f t="shared" si="7"/>
        <v>#REF!</v>
      </c>
      <c r="AP91" s="52" t="str">
        <f t="shared" si="3"/>
        <v/>
      </c>
      <c r="AQ91" s="53"/>
      <c r="AR91" s="276"/>
      <c r="AS91" s="276"/>
      <c r="AT91" s="276"/>
      <c r="AU91" s="276"/>
      <c r="AV91" s="276"/>
      <c r="AW91" s="53"/>
      <c r="AX91" s="53"/>
      <c r="AY91" s="53" t="s">
        <v>218</v>
      </c>
      <c r="AZ91" s="74"/>
      <c r="BA91" s="74"/>
      <c r="BB91" s="53"/>
      <c r="BC91" s="53"/>
      <c r="BD91" s="64" t="s">
        <v>219</v>
      </c>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60"/>
      <c r="DB91" s="56"/>
      <c r="DC91" s="56"/>
      <c r="DD91" s="56"/>
      <c r="DE91" s="56"/>
      <c r="DF91" s="60"/>
      <c r="DG91" s="60"/>
      <c r="DH91" s="60"/>
      <c r="DI91" s="60"/>
      <c r="DJ91" s="60"/>
      <c r="DK91" s="60"/>
      <c r="DL91" s="60"/>
      <c r="DM91" s="60"/>
      <c r="DN91" s="61"/>
      <c r="DO91" s="57"/>
      <c r="DP91" s="62"/>
      <c r="DQ91" s="62"/>
      <c r="DR91" s="62"/>
    </row>
    <row r="92" spans="1:122" ht="39.75" hidden="1" customHeight="1">
      <c r="A92" s="276"/>
      <c r="B92" s="276"/>
      <c r="C92" s="276"/>
      <c r="D92" s="276"/>
      <c r="E92" s="276"/>
      <c r="F92" s="276"/>
      <c r="G92" s="276"/>
      <c r="H92" s="273"/>
      <c r="I92" s="270"/>
      <c r="J92" s="267"/>
      <c r="K92" s="270"/>
      <c r="L92" s="267"/>
      <c r="M92" s="276"/>
      <c r="N92" s="44"/>
      <c r="O92" s="63"/>
      <c r="P92" s="46"/>
      <c r="Q92" s="47">
        <f>+IF(P92='Tabla Valoración controles'!$D$4,'Tabla Valoración controles'!$F$4,IF('Mapa Corrupcion'!P92='Tabla Valoración controles'!$D$5,'Tabla Valoración controles'!$F$5,IF(P92=FORMULAS!$A$10,0,'Tabla Valoración controles'!$F$6)))</f>
        <v>0.1</v>
      </c>
      <c r="R92" s="46"/>
      <c r="S92" s="47">
        <f>+IF(R92='Tabla Valoración controles'!$D$7,'Tabla Valoración controles'!$F$7,IF(P92=FORMULAS!$A$10,0,'Tabla Valoración controles'!$F$8))</f>
        <v>0.15</v>
      </c>
      <c r="T92" s="46"/>
      <c r="U92" s="47">
        <f>+IF(T92='Tabla Valoración controles'!$D$9,'Tabla Valoración controles'!$F$9,IF(P92=FORMULAS!$A$10,0,'Tabla Valoración controles'!$F$10))</f>
        <v>0</v>
      </c>
      <c r="V92" s="46"/>
      <c r="W92" s="47">
        <f>+IF(V92='Tabla Valoración controles'!$D$9,'Tabla Valoración controles'!$F$9,IF(R92=FORMULAS!$A$10,0,'Tabla Valoración controles'!$F$10))</f>
        <v>0</v>
      </c>
      <c r="X92" s="46"/>
      <c r="Y92" s="47">
        <f>+IF(X92='Tabla Valoración controles'!$D$13,'Tabla Valoración controles'!$F$13,'Tabla Valoración controles'!$F$14)</f>
        <v>0</v>
      </c>
      <c r="Z92" s="48">
        <f t="shared" si="6"/>
        <v>0.25</v>
      </c>
      <c r="AA92" s="49"/>
      <c r="AB92" s="50" t="e">
        <f>+IF(AA92=[2]CONTROLES!$C$50,[2]CONTROLES!$D$50,[2]CONTROLES!$D$51)</f>
        <v>#REF!</v>
      </c>
      <c r="AC92" s="49"/>
      <c r="AD92" s="50" t="e">
        <f>+IF(AC92=[2]CONTROLES!$C$52,[2]CONTROLES!$D$52,[2]CONTROLES!$D$53)</f>
        <v>#REF!</v>
      </c>
      <c r="AE92" s="49"/>
      <c r="AF92" s="50" t="e">
        <f>+IF(AE92=[2]CONTROLES!$C$54,[2]CONTROLES!$D$54,[2]CONTROLES!$D$55)</f>
        <v>#REF!</v>
      </c>
      <c r="AG92" s="49"/>
      <c r="AH92" s="50" t="e">
        <f>+IF(AG92=[2]CONTROLES!$C$56,[2]CONTROLES!$D$56,IF(AG92=[2]CONTROLES!$C$57,[2]CONTROLES!$D$57,[2]CONTROLES!$D$58))</f>
        <v>#REF!</v>
      </c>
      <c r="AI92" s="49"/>
      <c r="AJ92" s="50" t="e">
        <f>+IF(AI92=[2]CONTROLES!$C$59,[2]CONTROLES!$D$59,[2]CONTROLES!$D$60)</f>
        <v>#REF!</v>
      </c>
      <c r="AK92" s="49"/>
      <c r="AL92" s="50" t="e">
        <f>+IF(AK92=[2]CONTROLES!$C$61,[2]CONTROLES!$D$61,[2]CONTROLES!$D$62)</f>
        <v>#REF!</v>
      </c>
      <c r="AM92" s="49"/>
      <c r="AN92" s="51" t="e">
        <f>+IF(AM92=[2]CONTROLES!$C$63,[2]CONTROLES!$D$63,IF(AM92=[2]CONTROLES!$C$64,[2]CONTROLES!$D$64,[2]CONTROLES!$D$65))</f>
        <v>#REF!</v>
      </c>
      <c r="AO92" s="51" t="e">
        <f t="shared" si="7"/>
        <v>#REF!</v>
      </c>
      <c r="AP92" s="52" t="str">
        <f t="shared" si="3"/>
        <v/>
      </c>
      <c r="AQ92" s="53"/>
      <c r="AR92" s="276"/>
      <c r="AS92" s="276"/>
      <c r="AT92" s="276"/>
      <c r="AU92" s="276"/>
      <c r="AV92" s="276"/>
      <c r="AW92" s="64"/>
      <c r="AX92" s="64"/>
      <c r="AY92" s="53" t="s">
        <v>218</v>
      </c>
      <c r="AZ92" s="64"/>
      <c r="BA92" s="64"/>
      <c r="BB92" s="64"/>
      <c r="BC92" s="64"/>
      <c r="BD92" s="64" t="s">
        <v>219</v>
      </c>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60"/>
      <c r="DB92" s="56"/>
      <c r="DC92" s="56"/>
      <c r="DD92" s="56"/>
      <c r="DE92" s="56"/>
      <c r="DF92" s="60"/>
      <c r="DG92" s="60"/>
      <c r="DH92" s="60"/>
      <c r="DI92" s="60"/>
      <c r="DJ92" s="60"/>
      <c r="DK92" s="60"/>
      <c r="DL92" s="60"/>
      <c r="DM92" s="60"/>
      <c r="DN92" s="61"/>
      <c r="DO92" s="57"/>
      <c r="DP92" s="62"/>
      <c r="DQ92" s="62"/>
      <c r="DR92" s="62"/>
    </row>
    <row r="93" spans="1:122" ht="39.75" hidden="1" customHeight="1">
      <c r="A93" s="276"/>
      <c r="B93" s="276"/>
      <c r="C93" s="276"/>
      <c r="D93" s="276"/>
      <c r="E93" s="276"/>
      <c r="F93" s="276"/>
      <c r="G93" s="276"/>
      <c r="H93" s="273"/>
      <c r="I93" s="270"/>
      <c r="J93" s="267"/>
      <c r="K93" s="270"/>
      <c r="L93" s="267"/>
      <c r="M93" s="276"/>
      <c r="N93" s="44"/>
      <c r="O93" s="63"/>
      <c r="P93" s="46"/>
      <c r="Q93" s="47">
        <f>+IF(P93='Tabla Valoración controles'!$D$4,'Tabla Valoración controles'!$F$4,IF('Mapa Corrupcion'!P93='Tabla Valoración controles'!$D$5,'Tabla Valoración controles'!$F$5,IF(P93=FORMULAS!$A$10,0,'Tabla Valoración controles'!$F$6)))</f>
        <v>0.1</v>
      </c>
      <c r="R93" s="46"/>
      <c r="S93" s="47">
        <f>+IF(R93='Tabla Valoración controles'!$D$7,'Tabla Valoración controles'!$F$7,IF(P93=FORMULAS!$A$10,0,'Tabla Valoración controles'!$F$8))</f>
        <v>0.15</v>
      </c>
      <c r="T93" s="46"/>
      <c r="U93" s="47">
        <f>+IF(T93='Tabla Valoración controles'!$D$9,'Tabla Valoración controles'!$F$9,IF(P93=FORMULAS!$A$10,0,'Tabla Valoración controles'!$F$10))</f>
        <v>0</v>
      </c>
      <c r="V93" s="46"/>
      <c r="W93" s="47">
        <f>+IF(V93='Tabla Valoración controles'!$D$9,'Tabla Valoración controles'!$F$9,IF(R93=FORMULAS!$A$10,0,'Tabla Valoración controles'!$F$10))</f>
        <v>0</v>
      </c>
      <c r="X93" s="46"/>
      <c r="Y93" s="47">
        <f>+IF(X93='Tabla Valoración controles'!$D$13,'Tabla Valoración controles'!$F$13,'Tabla Valoración controles'!$F$14)</f>
        <v>0</v>
      </c>
      <c r="Z93" s="48">
        <f t="shared" si="6"/>
        <v>0.25</v>
      </c>
      <c r="AA93" s="49"/>
      <c r="AB93" s="50" t="e">
        <f>+IF(AA93=[2]CONTROLES!$C$50,[2]CONTROLES!$D$50,[2]CONTROLES!$D$51)</f>
        <v>#REF!</v>
      </c>
      <c r="AC93" s="49"/>
      <c r="AD93" s="50" t="e">
        <f>+IF(AC93=[2]CONTROLES!$C$52,[2]CONTROLES!$D$52,[2]CONTROLES!$D$53)</f>
        <v>#REF!</v>
      </c>
      <c r="AE93" s="49"/>
      <c r="AF93" s="50" t="e">
        <f>+IF(AE93=[2]CONTROLES!$C$54,[2]CONTROLES!$D$54,[2]CONTROLES!$D$55)</f>
        <v>#REF!</v>
      </c>
      <c r="AG93" s="49"/>
      <c r="AH93" s="50" t="e">
        <f>+IF(AG93=[2]CONTROLES!$C$56,[2]CONTROLES!$D$56,IF(AG93=[2]CONTROLES!$C$57,[2]CONTROLES!$D$57,[2]CONTROLES!$D$58))</f>
        <v>#REF!</v>
      </c>
      <c r="AI93" s="49"/>
      <c r="AJ93" s="50" t="e">
        <f>+IF(AI93=[2]CONTROLES!$C$59,[2]CONTROLES!$D$59,[2]CONTROLES!$D$60)</f>
        <v>#REF!</v>
      </c>
      <c r="AK93" s="49"/>
      <c r="AL93" s="50" t="e">
        <f>+IF(AK93=[2]CONTROLES!$C$61,[2]CONTROLES!$D$61,[2]CONTROLES!$D$62)</f>
        <v>#REF!</v>
      </c>
      <c r="AM93" s="49"/>
      <c r="AN93" s="51" t="e">
        <f>+IF(AM93=[2]CONTROLES!$C$63,[2]CONTROLES!$D$63,IF(AM93=[2]CONTROLES!$C$64,[2]CONTROLES!$D$64,[2]CONTROLES!$D$65))</f>
        <v>#REF!</v>
      </c>
      <c r="AO93" s="51" t="e">
        <f t="shared" si="7"/>
        <v>#REF!</v>
      </c>
      <c r="AP93" s="52" t="str">
        <f t="shared" si="3"/>
        <v/>
      </c>
      <c r="AQ93" s="53"/>
      <c r="AR93" s="276"/>
      <c r="AS93" s="276"/>
      <c r="AT93" s="276"/>
      <c r="AU93" s="276"/>
      <c r="AV93" s="276"/>
      <c r="AW93" s="64"/>
      <c r="AX93" s="64"/>
      <c r="AY93" s="53" t="s">
        <v>218</v>
      </c>
      <c r="AZ93" s="64"/>
      <c r="BA93" s="64"/>
      <c r="BB93" s="64"/>
      <c r="BC93" s="64"/>
      <c r="BD93" s="64" t="s">
        <v>219</v>
      </c>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60"/>
      <c r="DB93" s="56"/>
      <c r="DC93" s="56"/>
      <c r="DD93" s="56"/>
      <c r="DE93" s="56"/>
      <c r="DF93" s="60"/>
      <c r="DG93" s="60"/>
      <c r="DH93" s="60"/>
      <c r="DI93" s="60"/>
      <c r="DJ93" s="60"/>
      <c r="DK93" s="60"/>
      <c r="DL93" s="60"/>
      <c r="DM93" s="60"/>
      <c r="DN93" s="61"/>
      <c r="DO93" s="57"/>
      <c r="DP93" s="62"/>
      <c r="DQ93" s="62"/>
      <c r="DR93" s="62"/>
    </row>
    <row r="94" spans="1:122" ht="39.75" hidden="1" customHeight="1">
      <c r="A94" s="276"/>
      <c r="B94" s="276"/>
      <c r="C94" s="276"/>
      <c r="D94" s="276"/>
      <c r="E94" s="276"/>
      <c r="F94" s="276"/>
      <c r="G94" s="276"/>
      <c r="H94" s="273"/>
      <c r="I94" s="270"/>
      <c r="J94" s="267"/>
      <c r="K94" s="270"/>
      <c r="L94" s="267"/>
      <c r="M94" s="276"/>
      <c r="N94" s="44"/>
      <c r="O94" s="63"/>
      <c r="P94" s="46"/>
      <c r="Q94" s="47">
        <f>+IF(P94='Tabla Valoración controles'!$D$4,'Tabla Valoración controles'!$F$4,IF('Mapa Corrupcion'!P94='Tabla Valoración controles'!$D$5,'Tabla Valoración controles'!$F$5,IF(P94=FORMULAS!$A$10,0,'Tabla Valoración controles'!$F$6)))</f>
        <v>0.1</v>
      </c>
      <c r="R94" s="46"/>
      <c r="S94" s="47">
        <f>+IF(R94='Tabla Valoración controles'!$D$7,'Tabla Valoración controles'!$F$7,IF(P94=FORMULAS!$A$10,0,'Tabla Valoración controles'!$F$8))</f>
        <v>0.15</v>
      </c>
      <c r="T94" s="46"/>
      <c r="U94" s="47">
        <f>+IF(T94='Tabla Valoración controles'!$D$9,'Tabla Valoración controles'!$F$9,IF(P94=FORMULAS!$A$10,0,'Tabla Valoración controles'!$F$10))</f>
        <v>0</v>
      </c>
      <c r="V94" s="46"/>
      <c r="W94" s="47">
        <f>+IF(V94='Tabla Valoración controles'!$D$9,'Tabla Valoración controles'!$F$9,IF(R94=FORMULAS!$A$10,0,'Tabla Valoración controles'!$F$10))</f>
        <v>0</v>
      </c>
      <c r="X94" s="46"/>
      <c r="Y94" s="47">
        <f>+IF(X94='Tabla Valoración controles'!$D$13,'Tabla Valoración controles'!$F$13,'Tabla Valoración controles'!$F$14)</f>
        <v>0</v>
      </c>
      <c r="Z94" s="48">
        <f t="shared" si="6"/>
        <v>0.25</v>
      </c>
      <c r="AA94" s="49"/>
      <c r="AB94" s="50" t="e">
        <f>+IF(AA94=[2]CONTROLES!$C$50,[2]CONTROLES!$D$50,[2]CONTROLES!$D$51)</f>
        <v>#REF!</v>
      </c>
      <c r="AC94" s="49"/>
      <c r="AD94" s="50" t="e">
        <f>+IF(AC94=[2]CONTROLES!$C$52,[2]CONTROLES!$D$52,[2]CONTROLES!$D$53)</f>
        <v>#REF!</v>
      </c>
      <c r="AE94" s="49"/>
      <c r="AF94" s="50" t="e">
        <f>+IF(AE94=[2]CONTROLES!$C$54,[2]CONTROLES!$D$54,[2]CONTROLES!$D$55)</f>
        <v>#REF!</v>
      </c>
      <c r="AG94" s="49"/>
      <c r="AH94" s="50" t="e">
        <f>+IF(AG94=[2]CONTROLES!$C$56,[2]CONTROLES!$D$56,IF(AG94=[2]CONTROLES!$C$57,[2]CONTROLES!$D$57,[2]CONTROLES!$D$58))</f>
        <v>#REF!</v>
      </c>
      <c r="AI94" s="49"/>
      <c r="AJ94" s="50" t="e">
        <f>+IF(AI94=[2]CONTROLES!$C$59,[2]CONTROLES!$D$59,[2]CONTROLES!$D$60)</f>
        <v>#REF!</v>
      </c>
      <c r="AK94" s="49"/>
      <c r="AL94" s="50" t="e">
        <f>+IF(AK94=[2]CONTROLES!$C$61,[2]CONTROLES!$D$61,[2]CONTROLES!$D$62)</f>
        <v>#REF!</v>
      </c>
      <c r="AM94" s="49"/>
      <c r="AN94" s="51" t="e">
        <f>+IF(AM94=[2]CONTROLES!$C$63,[2]CONTROLES!$D$63,IF(AM94=[2]CONTROLES!$C$64,[2]CONTROLES!$D$64,[2]CONTROLES!$D$65))</f>
        <v>#REF!</v>
      </c>
      <c r="AO94" s="51" t="e">
        <f t="shared" si="7"/>
        <v>#REF!</v>
      </c>
      <c r="AP94" s="52" t="str">
        <f t="shared" si="3"/>
        <v/>
      </c>
      <c r="AQ94" s="53"/>
      <c r="AR94" s="276"/>
      <c r="AS94" s="276"/>
      <c r="AT94" s="276"/>
      <c r="AU94" s="276"/>
      <c r="AV94" s="276"/>
      <c r="AW94" s="64"/>
      <c r="AX94" s="64"/>
      <c r="AY94" s="53" t="s">
        <v>218</v>
      </c>
      <c r="AZ94" s="64"/>
      <c r="BA94" s="64"/>
      <c r="BB94" s="64"/>
      <c r="BC94" s="64"/>
      <c r="BD94" s="64" t="s">
        <v>219</v>
      </c>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60"/>
      <c r="DB94" s="56"/>
      <c r="DC94" s="56"/>
      <c r="DD94" s="56"/>
      <c r="DE94" s="56"/>
      <c r="DF94" s="60"/>
      <c r="DG94" s="60"/>
      <c r="DH94" s="60"/>
      <c r="DI94" s="60"/>
      <c r="DJ94" s="60"/>
      <c r="DK94" s="60"/>
      <c r="DL94" s="60"/>
      <c r="DM94" s="60"/>
      <c r="DN94" s="61"/>
      <c r="DO94" s="57"/>
      <c r="DP94" s="62"/>
      <c r="DQ94" s="62"/>
      <c r="DR94" s="62"/>
    </row>
    <row r="95" spans="1:122" ht="39.75" hidden="1" customHeight="1">
      <c r="A95" s="277"/>
      <c r="B95" s="277"/>
      <c r="C95" s="277"/>
      <c r="D95" s="277"/>
      <c r="E95" s="277"/>
      <c r="F95" s="277"/>
      <c r="G95" s="277"/>
      <c r="H95" s="274"/>
      <c r="I95" s="271"/>
      <c r="J95" s="268"/>
      <c r="K95" s="271"/>
      <c r="L95" s="268"/>
      <c r="M95" s="277"/>
      <c r="N95" s="44"/>
      <c r="O95" s="63"/>
      <c r="P95" s="46"/>
      <c r="Q95" s="47">
        <f>+IF(P95='Tabla Valoración controles'!$D$4,'Tabla Valoración controles'!$F$4,IF('Mapa Corrupcion'!P95='Tabla Valoración controles'!$D$5,'Tabla Valoración controles'!$F$5,IF(P95=FORMULAS!$A$10,0,'Tabla Valoración controles'!$F$6)))</f>
        <v>0.1</v>
      </c>
      <c r="R95" s="46"/>
      <c r="S95" s="47">
        <f>+IF(R95='Tabla Valoración controles'!$D$7,'Tabla Valoración controles'!$F$7,IF(P95=FORMULAS!$A$10,0,'Tabla Valoración controles'!$F$8))</f>
        <v>0.15</v>
      </c>
      <c r="T95" s="46"/>
      <c r="U95" s="47">
        <f>+IF(T95='Tabla Valoración controles'!$D$9,'Tabla Valoración controles'!$F$9,IF(P95=FORMULAS!$A$10,0,'Tabla Valoración controles'!$F$10))</f>
        <v>0</v>
      </c>
      <c r="V95" s="46"/>
      <c r="W95" s="47">
        <f>+IF(V95='Tabla Valoración controles'!$D$9,'Tabla Valoración controles'!$F$9,IF(R95=FORMULAS!$A$10,0,'Tabla Valoración controles'!$F$10))</f>
        <v>0</v>
      </c>
      <c r="X95" s="46"/>
      <c r="Y95" s="47">
        <f>+IF(X95='Tabla Valoración controles'!$D$13,'Tabla Valoración controles'!$F$13,'Tabla Valoración controles'!$F$14)</f>
        <v>0</v>
      </c>
      <c r="Z95" s="48">
        <f t="shared" si="6"/>
        <v>0.25</v>
      </c>
      <c r="AA95" s="49"/>
      <c r="AB95" s="50" t="e">
        <f>+IF(AA95=[2]CONTROLES!$C$50,[2]CONTROLES!$D$50,[2]CONTROLES!$D$51)</f>
        <v>#REF!</v>
      </c>
      <c r="AC95" s="49"/>
      <c r="AD95" s="50" t="e">
        <f>+IF(AC95=[2]CONTROLES!$C$52,[2]CONTROLES!$D$52,[2]CONTROLES!$D$53)</f>
        <v>#REF!</v>
      </c>
      <c r="AE95" s="49"/>
      <c r="AF95" s="50" t="e">
        <f>+IF(AE95=[2]CONTROLES!$C$54,[2]CONTROLES!$D$54,[2]CONTROLES!$D$55)</f>
        <v>#REF!</v>
      </c>
      <c r="AG95" s="49"/>
      <c r="AH95" s="50" t="e">
        <f>+IF(AG95=[2]CONTROLES!$C$56,[2]CONTROLES!$D$56,IF(AG95=[2]CONTROLES!$C$57,[2]CONTROLES!$D$57,[2]CONTROLES!$D$58))</f>
        <v>#REF!</v>
      </c>
      <c r="AI95" s="49"/>
      <c r="AJ95" s="50" t="e">
        <f>+IF(AI95=[2]CONTROLES!$C$59,[2]CONTROLES!$D$59,[2]CONTROLES!$D$60)</f>
        <v>#REF!</v>
      </c>
      <c r="AK95" s="49"/>
      <c r="AL95" s="50" t="e">
        <f>+IF(AK95=[2]CONTROLES!$C$61,[2]CONTROLES!$D$61,[2]CONTROLES!$D$62)</f>
        <v>#REF!</v>
      </c>
      <c r="AM95" s="49"/>
      <c r="AN95" s="51" t="e">
        <f>+IF(AM95=[2]CONTROLES!$C$63,[2]CONTROLES!$D$63,IF(AM95=[2]CONTROLES!$C$64,[2]CONTROLES!$D$64,[2]CONTROLES!$D$65))</f>
        <v>#REF!</v>
      </c>
      <c r="AO95" s="51" t="e">
        <f t="shared" si="7"/>
        <v>#REF!</v>
      </c>
      <c r="AP95" s="52" t="str">
        <f t="shared" si="3"/>
        <v/>
      </c>
      <c r="AQ95" s="53"/>
      <c r="AR95" s="277"/>
      <c r="AS95" s="277"/>
      <c r="AT95" s="277"/>
      <c r="AU95" s="277"/>
      <c r="AV95" s="277"/>
      <c r="AW95" s="64"/>
      <c r="AX95" s="64"/>
      <c r="AY95" s="53" t="s">
        <v>218</v>
      </c>
      <c r="AZ95" s="64"/>
      <c r="BA95" s="64"/>
      <c r="BB95" s="64"/>
      <c r="BC95" s="64"/>
      <c r="BD95" s="64" t="s">
        <v>219</v>
      </c>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60"/>
      <c r="DB95" s="56"/>
      <c r="DC95" s="56"/>
      <c r="DD95" s="56"/>
      <c r="DE95" s="56"/>
      <c r="DF95" s="60"/>
      <c r="DG95" s="60"/>
      <c r="DH95" s="60"/>
      <c r="DI95" s="60"/>
      <c r="DJ95" s="60"/>
      <c r="DK95" s="60"/>
      <c r="DL95" s="60"/>
      <c r="DM95" s="60"/>
      <c r="DN95" s="61"/>
      <c r="DO95" s="57"/>
      <c r="DP95" s="62"/>
      <c r="DQ95" s="62"/>
      <c r="DR95" s="62"/>
    </row>
    <row r="96" spans="1:122" ht="122.25" customHeight="1">
      <c r="A96" s="278">
        <v>15</v>
      </c>
      <c r="B96" s="279" t="s">
        <v>394</v>
      </c>
      <c r="C96" s="280" t="str">
        <f>VLOOKUP(B96,FORMULAS!A$30:B$46,2,0)</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D96" s="280" t="str">
        <f>VLOOKUP(B96,FORMULAS!A$30:C$46,3,0)</f>
        <v xml:space="preserve">Asesor de Control Interno </v>
      </c>
      <c r="E96" s="280" t="s">
        <v>395</v>
      </c>
      <c r="F96" s="280" t="s">
        <v>396</v>
      </c>
      <c r="G96" s="281" t="s">
        <v>397</v>
      </c>
      <c r="H96" s="272" t="s">
        <v>197</v>
      </c>
      <c r="I96" s="269" t="str">
        <f>VLOOKUP(H96,FORMULAS!$A$77:$B$82,2,0)</f>
        <v>Rara vez</v>
      </c>
      <c r="J96" s="266" t="str">
        <f>+I96</f>
        <v>Rara vez</v>
      </c>
      <c r="K96" s="269" t="str">
        <f>VLOOKUP(A96,'Impacto Ri Inhe'!$B$5:$AF$41,31,1)</f>
        <v>Mayor</v>
      </c>
      <c r="L96" s="266" t="str">
        <f>CONCATENATE(K96,"-",J96)</f>
        <v>Mayor-Rara vez</v>
      </c>
      <c r="M96" s="275" t="str">
        <f>VLOOKUP(L96,FORMULAS!$I$77:$J$97,2,0)</f>
        <v>Alto</v>
      </c>
      <c r="N96" s="44">
        <v>1</v>
      </c>
      <c r="O96" s="45" t="s">
        <v>398</v>
      </c>
      <c r="P96" s="46" t="s">
        <v>185</v>
      </c>
      <c r="Q96" s="47">
        <f>+IF(P96='Tabla Valoración controles'!$D$4,'Tabla Valoración controles'!$F$4,IF('Mapa Corrupcion'!P96='Tabla Valoración controles'!$D$5,'Tabla Valoración controles'!$F$5,IF(P96=FORMULAS!$A$10,0,'Tabla Valoración controles'!$F$6)))</f>
        <v>0.25</v>
      </c>
      <c r="R96" s="46" t="s">
        <v>186</v>
      </c>
      <c r="S96" s="47">
        <f>+IF(R96='Tabla Valoración controles'!$D$7,'Tabla Valoración controles'!$F$7,IF(P96=FORMULAS!$A$10,0,'Tabla Valoración controles'!$F$8))</f>
        <v>0.15</v>
      </c>
      <c r="T96" s="46" t="s">
        <v>187</v>
      </c>
      <c r="U96" s="47">
        <f>+IF(T96='Tabla Valoración controles'!$D$9,'Tabla Valoración controles'!$F$9,IF(P96=FORMULAS!$A$10,0,'Tabla Valoración controles'!$F$10))</f>
        <v>0</v>
      </c>
      <c r="V96" s="46" t="s">
        <v>188</v>
      </c>
      <c r="W96" s="47">
        <f>+IF(V96='Tabla Valoración controles'!$D$9,'Tabla Valoración controles'!$F$9,IF(R96=FORMULAS!$A$10,0,'Tabla Valoración controles'!$F$10))</f>
        <v>0</v>
      </c>
      <c r="X96" s="46" t="s">
        <v>189</v>
      </c>
      <c r="Y96" s="47">
        <f>+IF(X96='Tabla Valoración controles'!$D$13,'Tabla Valoración controles'!$F$13,'Tabla Valoración controles'!$F$14)</f>
        <v>0</v>
      </c>
      <c r="Z96" s="48">
        <f t="shared" si="6"/>
        <v>0.4</v>
      </c>
      <c r="AA96" s="49" t="s">
        <v>190</v>
      </c>
      <c r="AB96" s="50" t="e">
        <f>+IF(AA96=[2]CONTROLES!$C$50,[2]CONTROLES!$D$50,[2]CONTROLES!$D$51)</f>
        <v>#REF!</v>
      </c>
      <c r="AC96" s="49" t="s">
        <v>191</v>
      </c>
      <c r="AD96" s="50" t="e">
        <f>+IF(AC96=[2]CONTROLES!$C$52,[2]CONTROLES!$D$52,[2]CONTROLES!$D$53)</f>
        <v>#REF!</v>
      </c>
      <c r="AE96" s="49" t="s">
        <v>192</v>
      </c>
      <c r="AF96" s="50" t="e">
        <f>+IF(AE96=[2]CONTROLES!$C$54,[2]CONTROLES!$D$54,[2]CONTROLES!$D$55)</f>
        <v>#REF!</v>
      </c>
      <c r="AG96" s="49" t="s">
        <v>193</v>
      </c>
      <c r="AH96" s="50" t="e">
        <f>+IF(AG96=[2]CONTROLES!$C$56,[2]CONTROLES!$D$56,IF(AG96=[2]CONTROLES!$C$57,[2]CONTROLES!$D$57,[2]CONTROLES!$D$58))</f>
        <v>#REF!</v>
      </c>
      <c r="AI96" s="49" t="s">
        <v>194</v>
      </c>
      <c r="AJ96" s="50" t="e">
        <f>+IF(AI96=[2]CONTROLES!$C$59,[2]CONTROLES!$D$59,[2]CONTROLES!$D$60)</f>
        <v>#REF!</v>
      </c>
      <c r="AK96" s="49" t="s">
        <v>195</v>
      </c>
      <c r="AL96" s="50" t="e">
        <f>+IF(AK96=[2]CONTROLES!$C$61,[2]CONTROLES!$D$61,[2]CONTROLES!$D$62)</f>
        <v>#REF!</v>
      </c>
      <c r="AM96" s="49" t="s">
        <v>196</v>
      </c>
      <c r="AN96" s="51" t="e">
        <f>+IF(AM96=[2]CONTROLES!$C$63,[2]CONTROLES!$D$63,IF(AM96=[2]CONTROLES!$C$64,[2]CONTROLES!$D$64,[2]CONTROLES!$D$65))</f>
        <v>#REF!</v>
      </c>
      <c r="AO96" s="51" t="e">
        <f t="shared" si="7"/>
        <v>#REF!</v>
      </c>
      <c r="AP96" s="52" t="str">
        <f t="shared" si="3"/>
        <v/>
      </c>
      <c r="AQ96" s="53" t="s">
        <v>197</v>
      </c>
      <c r="AR96" s="278" t="str">
        <f>VLOOKUP(AQ96,FORMULAS!$A$77:$B$82,2,0)</f>
        <v>Rara vez</v>
      </c>
      <c r="AS96" s="282" t="str">
        <f>+K96</f>
        <v>Mayor</v>
      </c>
      <c r="AT96" s="283" t="str">
        <f>CONCATENATE(AS96,"-",AR96)</f>
        <v>Mayor-Rara vez</v>
      </c>
      <c r="AU96" s="275" t="str">
        <f>VLOOKUP(AT96,FORMULAS!$I$77:$J$97,2,0)</f>
        <v>Alto</v>
      </c>
      <c r="AV96" s="275" t="s">
        <v>198</v>
      </c>
      <c r="AW96" s="53" t="s">
        <v>399</v>
      </c>
      <c r="AX96" s="53" t="s">
        <v>400</v>
      </c>
      <c r="AY96" s="53" t="s">
        <v>252</v>
      </c>
      <c r="AZ96" s="54">
        <v>45292</v>
      </c>
      <c r="BA96" s="54">
        <v>45473</v>
      </c>
      <c r="BB96" s="53" t="s">
        <v>401</v>
      </c>
      <c r="BC96" s="53" t="s">
        <v>401</v>
      </c>
      <c r="BD96" s="67" t="s">
        <v>204</v>
      </c>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97" t="s">
        <v>205</v>
      </c>
      <c r="CX96" s="96" t="s">
        <v>402</v>
      </c>
      <c r="CY96" s="97" t="s">
        <v>403</v>
      </c>
      <c r="CZ96" s="60" t="s">
        <v>239</v>
      </c>
      <c r="DA96" s="60" t="s">
        <v>239</v>
      </c>
      <c r="DB96" s="60" t="s">
        <v>239</v>
      </c>
      <c r="DC96" s="97" t="s">
        <v>210</v>
      </c>
      <c r="DD96" s="60" t="s">
        <v>239</v>
      </c>
      <c r="DE96" s="60" t="s">
        <v>239</v>
      </c>
      <c r="DF96" s="87">
        <v>45667</v>
      </c>
      <c r="DG96" s="60" t="s">
        <v>205</v>
      </c>
      <c r="DH96" s="57" t="s">
        <v>404</v>
      </c>
      <c r="DI96" s="97" t="s">
        <v>375</v>
      </c>
      <c r="DJ96" s="62" t="s">
        <v>405</v>
      </c>
      <c r="DK96" s="60" t="s">
        <v>342</v>
      </c>
      <c r="DL96" s="60" t="s">
        <v>375</v>
      </c>
      <c r="DM96" s="60" t="s">
        <v>215</v>
      </c>
      <c r="DN96" s="61">
        <v>45671</v>
      </c>
      <c r="DO96" s="62" t="s">
        <v>376</v>
      </c>
      <c r="DP96" s="62" t="s">
        <v>406</v>
      </c>
      <c r="DQ96" s="62" t="s">
        <v>375</v>
      </c>
      <c r="DR96" s="62">
        <v>100</v>
      </c>
    </row>
    <row r="97" spans="1:122" ht="88.5" customHeight="1">
      <c r="A97" s="276"/>
      <c r="B97" s="276"/>
      <c r="C97" s="276"/>
      <c r="D97" s="276"/>
      <c r="E97" s="276"/>
      <c r="F97" s="276"/>
      <c r="G97" s="276"/>
      <c r="H97" s="273"/>
      <c r="I97" s="270"/>
      <c r="J97" s="267"/>
      <c r="K97" s="270"/>
      <c r="L97" s="267"/>
      <c r="M97" s="276"/>
      <c r="N97" s="44">
        <v>2</v>
      </c>
      <c r="O97" s="45" t="s">
        <v>407</v>
      </c>
      <c r="P97" s="46" t="s">
        <v>185</v>
      </c>
      <c r="Q97" s="47">
        <f>+IF(P97='Tabla Valoración controles'!$D$4,'Tabla Valoración controles'!$F$4,IF('Mapa Corrupcion'!P97='Tabla Valoración controles'!$D$5,'Tabla Valoración controles'!$F$5,IF(P97=FORMULAS!$A$10,0,'Tabla Valoración controles'!$F$6)))</f>
        <v>0.25</v>
      </c>
      <c r="R97" s="46" t="s">
        <v>186</v>
      </c>
      <c r="S97" s="47">
        <f>+IF(R97='Tabla Valoración controles'!$D$7,'Tabla Valoración controles'!$F$7,IF(P97=FORMULAS!$A$10,0,'Tabla Valoración controles'!$F$8))</f>
        <v>0.15</v>
      </c>
      <c r="T97" s="46" t="s">
        <v>187</v>
      </c>
      <c r="U97" s="47">
        <f>+IF(T97='Tabla Valoración controles'!$D$9,'Tabla Valoración controles'!$F$9,IF(P97=FORMULAS!$A$10,0,'Tabla Valoración controles'!$F$10))</f>
        <v>0</v>
      </c>
      <c r="V97" s="46" t="s">
        <v>188</v>
      </c>
      <c r="W97" s="47">
        <f>+IF(V97='Tabla Valoración controles'!$D$9,'Tabla Valoración controles'!$F$9,IF(R97=FORMULAS!$A$10,0,'Tabla Valoración controles'!$F$10))</f>
        <v>0</v>
      </c>
      <c r="X97" s="46" t="s">
        <v>189</v>
      </c>
      <c r="Y97" s="47">
        <f>+IF(X97='Tabla Valoración controles'!$D$13,'Tabla Valoración controles'!$F$13,'Tabla Valoración controles'!$F$14)</f>
        <v>0</v>
      </c>
      <c r="Z97" s="48">
        <f t="shared" si="6"/>
        <v>0.4</v>
      </c>
      <c r="AA97" s="49" t="s">
        <v>190</v>
      </c>
      <c r="AB97" s="50" t="e">
        <f>+IF(AA97=[2]CONTROLES!$C$50,[2]CONTROLES!$D$50,[2]CONTROLES!$D$51)</f>
        <v>#REF!</v>
      </c>
      <c r="AC97" s="49" t="s">
        <v>191</v>
      </c>
      <c r="AD97" s="50" t="e">
        <f>+IF(AC97=[2]CONTROLES!$C$52,[2]CONTROLES!$D$52,[2]CONTROLES!$D$53)</f>
        <v>#REF!</v>
      </c>
      <c r="AE97" s="49" t="s">
        <v>192</v>
      </c>
      <c r="AF97" s="50" t="e">
        <f>+IF(AE97=[2]CONTROLES!$C$54,[2]CONTROLES!$D$54,[2]CONTROLES!$D$55)</f>
        <v>#REF!</v>
      </c>
      <c r="AG97" s="49" t="s">
        <v>193</v>
      </c>
      <c r="AH97" s="50" t="e">
        <f>+IF(AG97=[2]CONTROLES!$C$56,[2]CONTROLES!$D$56,IF(AG97=[2]CONTROLES!$C$57,[2]CONTROLES!$D$57,[2]CONTROLES!$D$58))</f>
        <v>#REF!</v>
      </c>
      <c r="AI97" s="49" t="s">
        <v>194</v>
      </c>
      <c r="AJ97" s="50" t="e">
        <f>+IF(AI97=[2]CONTROLES!$C$59,[2]CONTROLES!$D$59,[2]CONTROLES!$D$60)</f>
        <v>#REF!</v>
      </c>
      <c r="AK97" s="49" t="s">
        <v>195</v>
      </c>
      <c r="AL97" s="50" t="e">
        <f>+IF(AK97=[2]CONTROLES!$C$61,[2]CONTROLES!$D$61,[2]CONTROLES!$D$62)</f>
        <v>#REF!</v>
      </c>
      <c r="AM97" s="49" t="s">
        <v>196</v>
      </c>
      <c r="AN97" s="51" t="e">
        <f>+IF(AM97=[2]CONTROLES!$C$63,[2]CONTROLES!$D$63,IF(AM97=[2]CONTROLES!$C$64,[2]CONTROLES!$D$64,[2]CONTROLES!$D$65))</f>
        <v>#REF!</v>
      </c>
      <c r="AO97" s="51" t="e">
        <f t="shared" si="7"/>
        <v>#REF!</v>
      </c>
      <c r="AP97" s="52" t="str">
        <f t="shared" si="3"/>
        <v/>
      </c>
      <c r="AQ97" s="53" t="s">
        <v>197</v>
      </c>
      <c r="AR97" s="276"/>
      <c r="AS97" s="276"/>
      <c r="AT97" s="276"/>
      <c r="AU97" s="276"/>
      <c r="AV97" s="276"/>
      <c r="AW97" s="53" t="s">
        <v>408</v>
      </c>
      <c r="AX97" s="53" t="s">
        <v>409</v>
      </c>
      <c r="AY97" s="53" t="s">
        <v>410</v>
      </c>
      <c r="AZ97" s="54">
        <v>45292</v>
      </c>
      <c r="BA97" s="54">
        <v>45641</v>
      </c>
      <c r="BB97" s="55" t="s">
        <v>411</v>
      </c>
      <c r="BC97" s="55" t="s">
        <v>411</v>
      </c>
      <c r="BD97" s="67" t="s">
        <v>204</v>
      </c>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97" t="s">
        <v>205</v>
      </c>
      <c r="CX97" s="96" t="s">
        <v>412</v>
      </c>
      <c r="CY97" s="60" t="s">
        <v>239</v>
      </c>
      <c r="CZ97" s="60" t="s">
        <v>239</v>
      </c>
      <c r="DA97" s="60" t="s">
        <v>239</v>
      </c>
      <c r="DB97" s="60" t="s">
        <v>239</v>
      </c>
      <c r="DC97" s="97" t="s">
        <v>210</v>
      </c>
      <c r="DD97" s="60" t="s">
        <v>239</v>
      </c>
      <c r="DE97" s="60" t="s">
        <v>239</v>
      </c>
      <c r="DF97" s="87">
        <v>45667</v>
      </c>
      <c r="DG97" s="60" t="s">
        <v>205</v>
      </c>
      <c r="DH97" s="62" t="s">
        <v>239</v>
      </c>
      <c r="DI97" s="62" t="s">
        <v>239</v>
      </c>
      <c r="DJ97" s="62" t="s">
        <v>239</v>
      </c>
      <c r="DK97" s="62" t="s">
        <v>239</v>
      </c>
      <c r="DL97" s="62" t="s">
        <v>239</v>
      </c>
      <c r="DM97" s="60" t="s">
        <v>215</v>
      </c>
      <c r="DN97" s="98">
        <v>45671</v>
      </c>
      <c r="DO97" s="62" t="s">
        <v>290</v>
      </c>
      <c r="DP97" s="62" t="s">
        <v>239</v>
      </c>
      <c r="DQ97" s="62" t="s">
        <v>239</v>
      </c>
      <c r="DR97" s="62">
        <v>0</v>
      </c>
    </row>
    <row r="98" spans="1:122" ht="84.75" hidden="1" customHeight="1">
      <c r="A98" s="276"/>
      <c r="B98" s="276"/>
      <c r="C98" s="276"/>
      <c r="D98" s="276"/>
      <c r="E98" s="276"/>
      <c r="F98" s="276"/>
      <c r="G98" s="276"/>
      <c r="H98" s="273"/>
      <c r="I98" s="270"/>
      <c r="J98" s="267"/>
      <c r="K98" s="270"/>
      <c r="L98" s="267"/>
      <c r="M98" s="276"/>
      <c r="N98" s="44">
        <v>3</v>
      </c>
      <c r="O98" s="45" t="s">
        <v>413</v>
      </c>
      <c r="P98" s="46" t="s">
        <v>185</v>
      </c>
      <c r="Q98" s="47">
        <f>+IF(P98='Tabla Valoración controles'!$D$4,'Tabla Valoración controles'!$F$4,IF('Mapa Corrupcion'!P98='Tabla Valoración controles'!$D$5,'Tabla Valoración controles'!$F$5,IF(P98=FORMULAS!$A$10,0,'Tabla Valoración controles'!$F$6)))</f>
        <v>0.25</v>
      </c>
      <c r="R98" s="46" t="s">
        <v>186</v>
      </c>
      <c r="S98" s="47">
        <f>+IF(R98='Tabla Valoración controles'!$D$7,'Tabla Valoración controles'!$F$7,IF(P98=FORMULAS!$A$10,0,'Tabla Valoración controles'!$F$8))</f>
        <v>0.15</v>
      </c>
      <c r="T98" s="46" t="s">
        <v>187</v>
      </c>
      <c r="U98" s="47">
        <f>+IF(T98='Tabla Valoración controles'!$D$9,'Tabla Valoración controles'!$F$9,IF(P98=FORMULAS!$A$10,0,'Tabla Valoración controles'!$F$10))</f>
        <v>0</v>
      </c>
      <c r="V98" s="46" t="s">
        <v>188</v>
      </c>
      <c r="W98" s="47">
        <f>+IF(V98='Tabla Valoración controles'!$D$9,'Tabla Valoración controles'!$F$9,IF(R98=FORMULAS!$A$10,0,'Tabla Valoración controles'!$F$10))</f>
        <v>0</v>
      </c>
      <c r="X98" s="46" t="s">
        <v>189</v>
      </c>
      <c r="Y98" s="47">
        <f>+IF(X98='Tabla Valoración controles'!$D$13,'Tabla Valoración controles'!$F$13,'Tabla Valoración controles'!$F$14)</f>
        <v>0</v>
      </c>
      <c r="Z98" s="48">
        <f t="shared" si="6"/>
        <v>0.4</v>
      </c>
      <c r="AA98" s="49" t="s">
        <v>190</v>
      </c>
      <c r="AB98" s="50" t="e">
        <f>+IF(AA98=[2]CONTROLES!$C$50,[2]CONTROLES!$D$50,[2]CONTROLES!$D$51)</f>
        <v>#REF!</v>
      </c>
      <c r="AC98" s="49" t="s">
        <v>191</v>
      </c>
      <c r="AD98" s="50" t="e">
        <f>+IF(AC98=[2]CONTROLES!$C$52,[2]CONTROLES!$D$52,[2]CONTROLES!$D$53)</f>
        <v>#REF!</v>
      </c>
      <c r="AE98" s="49" t="s">
        <v>192</v>
      </c>
      <c r="AF98" s="50" t="e">
        <f>+IF(AE98=[2]CONTROLES!$C$54,[2]CONTROLES!$D$54,[2]CONTROLES!$D$55)</f>
        <v>#REF!</v>
      </c>
      <c r="AG98" s="49" t="s">
        <v>193</v>
      </c>
      <c r="AH98" s="50" t="e">
        <f>+IF(AG98=[2]CONTROLES!$C$56,[2]CONTROLES!$D$56,IF(AG98=[2]CONTROLES!$C$57,[2]CONTROLES!$D$57,[2]CONTROLES!$D$58))</f>
        <v>#REF!</v>
      </c>
      <c r="AI98" s="49" t="s">
        <v>194</v>
      </c>
      <c r="AJ98" s="50" t="e">
        <f>+IF(AI98=[2]CONTROLES!$C$59,[2]CONTROLES!$D$59,[2]CONTROLES!$D$60)</f>
        <v>#REF!</v>
      </c>
      <c r="AK98" s="49" t="s">
        <v>195</v>
      </c>
      <c r="AL98" s="50" t="e">
        <f>+IF(AK98=[2]CONTROLES!$C$61,[2]CONTROLES!$D$61,[2]CONTROLES!$D$62)</f>
        <v>#REF!</v>
      </c>
      <c r="AM98" s="49" t="s">
        <v>196</v>
      </c>
      <c r="AN98" s="51" t="e">
        <f>+IF(AM98=[2]CONTROLES!$C$63,[2]CONTROLES!$D$63,IF(AM98=[2]CONTROLES!$C$64,[2]CONTROLES!$D$64,[2]CONTROLES!$D$65))</f>
        <v>#REF!</v>
      </c>
      <c r="AO98" s="51" t="e">
        <f t="shared" si="7"/>
        <v>#REF!</v>
      </c>
      <c r="AP98" s="52" t="str">
        <f t="shared" si="3"/>
        <v/>
      </c>
      <c r="AQ98" s="53" t="s">
        <v>197</v>
      </c>
      <c r="AR98" s="276"/>
      <c r="AS98" s="276"/>
      <c r="AT98" s="276"/>
      <c r="AU98" s="276"/>
      <c r="AV98" s="276"/>
      <c r="AW98" s="64"/>
      <c r="AX98" s="64"/>
      <c r="AY98" s="53" t="s">
        <v>218</v>
      </c>
      <c r="AZ98" s="64"/>
      <c r="BA98" s="64"/>
      <c r="BB98" s="64"/>
      <c r="BC98" s="64"/>
      <c r="BD98" s="64"/>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60"/>
      <c r="DB98" s="56"/>
      <c r="DC98" s="56"/>
      <c r="DD98" s="56"/>
      <c r="DE98" s="56"/>
      <c r="DF98" s="60"/>
      <c r="DG98" s="60"/>
      <c r="DH98" s="60"/>
      <c r="DI98" s="60"/>
      <c r="DJ98" s="60"/>
      <c r="DK98" s="60"/>
      <c r="DL98" s="60"/>
      <c r="DM98" s="60"/>
      <c r="DN98" s="61"/>
      <c r="DO98" s="57"/>
      <c r="DP98" s="62"/>
      <c r="DQ98" s="62"/>
      <c r="DR98" s="62"/>
    </row>
    <row r="99" spans="1:122" ht="94.5" hidden="1" customHeight="1">
      <c r="A99" s="276"/>
      <c r="B99" s="276"/>
      <c r="C99" s="276"/>
      <c r="D99" s="276"/>
      <c r="E99" s="276"/>
      <c r="F99" s="276"/>
      <c r="G99" s="276"/>
      <c r="H99" s="273"/>
      <c r="I99" s="270"/>
      <c r="J99" s="267"/>
      <c r="K99" s="270"/>
      <c r="L99" s="267"/>
      <c r="M99" s="276"/>
      <c r="N99" s="44">
        <v>4</v>
      </c>
      <c r="O99" s="45" t="s">
        <v>414</v>
      </c>
      <c r="P99" s="46" t="s">
        <v>185</v>
      </c>
      <c r="Q99" s="47">
        <f>+IF(P99='Tabla Valoración controles'!$D$4,'Tabla Valoración controles'!$F$4,IF('Mapa Corrupcion'!P99='Tabla Valoración controles'!$D$5,'Tabla Valoración controles'!$F$5,IF(P99=FORMULAS!$A$10,0,'Tabla Valoración controles'!$F$6)))</f>
        <v>0.25</v>
      </c>
      <c r="R99" s="46" t="s">
        <v>186</v>
      </c>
      <c r="S99" s="47">
        <f>+IF(R99='Tabla Valoración controles'!$D$7,'Tabla Valoración controles'!$F$7,IF(P99=FORMULAS!$A$10,0,'Tabla Valoración controles'!$F$8))</f>
        <v>0.15</v>
      </c>
      <c r="T99" s="46" t="s">
        <v>187</v>
      </c>
      <c r="U99" s="47">
        <f>+IF(T99='Tabla Valoración controles'!$D$9,'Tabla Valoración controles'!$F$9,IF(P99=FORMULAS!$A$10,0,'Tabla Valoración controles'!$F$10))</f>
        <v>0</v>
      </c>
      <c r="V99" s="46" t="s">
        <v>188</v>
      </c>
      <c r="W99" s="47">
        <f>+IF(V99='Tabla Valoración controles'!$D$9,'Tabla Valoración controles'!$F$9,IF(R99=FORMULAS!$A$10,0,'Tabla Valoración controles'!$F$10))</f>
        <v>0</v>
      </c>
      <c r="X99" s="46" t="s">
        <v>189</v>
      </c>
      <c r="Y99" s="47">
        <f>+IF(X99='Tabla Valoración controles'!$D$13,'Tabla Valoración controles'!$F$13,'Tabla Valoración controles'!$F$14)</f>
        <v>0</v>
      </c>
      <c r="Z99" s="48">
        <f t="shared" si="6"/>
        <v>0.4</v>
      </c>
      <c r="AA99" s="49" t="s">
        <v>190</v>
      </c>
      <c r="AB99" s="50" t="e">
        <f>+IF(AA99=[2]CONTROLES!$C$50,[2]CONTROLES!$D$50,[2]CONTROLES!$D$51)</f>
        <v>#REF!</v>
      </c>
      <c r="AC99" s="49" t="s">
        <v>191</v>
      </c>
      <c r="AD99" s="50" t="e">
        <f>+IF(AC99=[2]CONTROLES!$C$52,[2]CONTROLES!$D$52,[2]CONTROLES!$D$53)</f>
        <v>#REF!</v>
      </c>
      <c r="AE99" s="49" t="s">
        <v>192</v>
      </c>
      <c r="AF99" s="50" t="e">
        <f>+IF(AE99=[2]CONTROLES!$C$54,[2]CONTROLES!$D$54,[2]CONTROLES!$D$55)</f>
        <v>#REF!</v>
      </c>
      <c r="AG99" s="49" t="s">
        <v>193</v>
      </c>
      <c r="AH99" s="50" t="e">
        <f>+IF(AG99=[2]CONTROLES!$C$56,[2]CONTROLES!$D$56,IF(AG99=[2]CONTROLES!$C$57,[2]CONTROLES!$D$57,[2]CONTROLES!$D$58))</f>
        <v>#REF!</v>
      </c>
      <c r="AI99" s="49" t="s">
        <v>194</v>
      </c>
      <c r="AJ99" s="50" t="e">
        <f>+IF(AI99=[2]CONTROLES!$C$59,[2]CONTROLES!$D$59,[2]CONTROLES!$D$60)</f>
        <v>#REF!</v>
      </c>
      <c r="AK99" s="49" t="s">
        <v>195</v>
      </c>
      <c r="AL99" s="50" t="e">
        <f>+IF(AK99=[2]CONTROLES!$C$61,[2]CONTROLES!$D$61,[2]CONTROLES!$D$62)</f>
        <v>#REF!</v>
      </c>
      <c r="AM99" s="49" t="s">
        <v>196</v>
      </c>
      <c r="AN99" s="51" t="e">
        <f>+IF(AM99=[2]CONTROLES!$C$63,[2]CONTROLES!$D$63,IF(AM99=[2]CONTROLES!$C$64,[2]CONTROLES!$D$64,[2]CONTROLES!$D$65))</f>
        <v>#REF!</v>
      </c>
      <c r="AO99" s="51" t="e">
        <f t="shared" si="7"/>
        <v>#REF!</v>
      </c>
      <c r="AP99" s="52" t="str">
        <f t="shared" si="3"/>
        <v/>
      </c>
      <c r="AQ99" s="53" t="s">
        <v>197</v>
      </c>
      <c r="AR99" s="276"/>
      <c r="AS99" s="276"/>
      <c r="AT99" s="276"/>
      <c r="AU99" s="276"/>
      <c r="AV99" s="276"/>
      <c r="AW99" s="64"/>
      <c r="AX99" s="64"/>
      <c r="AY99" s="53" t="s">
        <v>218</v>
      </c>
      <c r="AZ99" s="64"/>
      <c r="BA99" s="64"/>
      <c r="BB99" s="64"/>
      <c r="BC99" s="64"/>
      <c r="BD99" s="64"/>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60"/>
      <c r="DB99" s="56"/>
      <c r="DC99" s="56"/>
      <c r="DD99" s="56"/>
      <c r="DE99" s="56"/>
      <c r="DF99" s="60"/>
      <c r="DG99" s="60"/>
      <c r="DH99" s="60"/>
      <c r="DI99" s="60"/>
      <c r="DJ99" s="60"/>
      <c r="DK99" s="60"/>
      <c r="DL99" s="60"/>
      <c r="DM99" s="60"/>
      <c r="DN99" s="61"/>
      <c r="DO99" s="57"/>
      <c r="DP99" s="62"/>
      <c r="DQ99" s="62"/>
      <c r="DR99" s="62"/>
    </row>
    <row r="100" spans="1:122" ht="39.75" hidden="1" customHeight="1">
      <c r="A100" s="276"/>
      <c r="B100" s="276"/>
      <c r="C100" s="276"/>
      <c r="D100" s="276"/>
      <c r="E100" s="276"/>
      <c r="F100" s="276"/>
      <c r="G100" s="276"/>
      <c r="H100" s="273"/>
      <c r="I100" s="270"/>
      <c r="J100" s="267"/>
      <c r="K100" s="270"/>
      <c r="L100" s="267"/>
      <c r="M100" s="276"/>
      <c r="N100" s="44"/>
      <c r="O100" s="63"/>
      <c r="P100" s="46"/>
      <c r="Q100" s="47">
        <f>+IF(P100='Tabla Valoración controles'!$D$4,'Tabla Valoración controles'!$F$4,IF('Mapa Corrupcion'!P100='Tabla Valoración controles'!$D$5,'Tabla Valoración controles'!$F$5,IF(P100=FORMULAS!$A$10,0,'Tabla Valoración controles'!$F$6)))</f>
        <v>0.1</v>
      </c>
      <c r="R100" s="46"/>
      <c r="S100" s="47">
        <f>+IF(R100='Tabla Valoración controles'!$D$7,'Tabla Valoración controles'!$F$7,IF(P100=FORMULAS!$A$10,0,'Tabla Valoración controles'!$F$8))</f>
        <v>0.15</v>
      </c>
      <c r="T100" s="46"/>
      <c r="U100" s="47">
        <f>+IF(T100='Tabla Valoración controles'!$D$9,'Tabla Valoración controles'!$F$9,IF(P100=FORMULAS!$A$10,0,'Tabla Valoración controles'!$F$10))</f>
        <v>0</v>
      </c>
      <c r="V100" s="46"/>
      <c r="W100" s="47">
        <f>+IF(V100='Tabla Valoración controles'!$D$9,'Tabla Valoración controles'!$F$9,IF(R100=FORMULAS!$A$10,0,'Tabla Valoración controles'!$F$10))</f>
        <v>0</v>
      </c>
      <c r="X100" s="46"/>
      <c r="Y100" s="47">
        <f>+IF(X100='Tabla Valoración controles'!$D$13,'Tabla Valoración controles'!$F$13,'Tabla Valoración controles'!$F$14)</f>
        <v>0</v>
      </c>
      <c r="Z100" s="48">
        <f t="shared" si="6"/>
        <v>0.25</v>
      </c>
      <c r="AA100" s="49"/>
      <c r="AB100" s="50" t="e">
        <f>+IF(AA100=[2]CONTROLES!$C$50,[2]CONTROLES!$D$50,[2]CONTROLES!$D$51)</f>
        <v>#REF!</v>
      </c>
      <c r="AC100" s="49"/>
      <c r="AD100" s="50" t="e">
        <f>+IF(AC100=[2]CONTROLES!$C$52,[2]CONTROLES!$D$52,[2]CONTROLES!$D$53)</f>
        <v>#REF!</v>
      </c>
      <c r="AE100" s="49"/>
      <c r="AF100" s="50" t="e">
        <f>+IF(AE100=[2]CONTROLES!$C$54,[2]CONTROLES!$D$54,[2]CONTROLES!$D$55)</f>
        <v>#REF!</v>
      </c>
      <c r="AG100" s="49"/>
      <c r="AH100" s="50" t="e">
        <f>+IF(AG100=[2]CONTROLES!$C$56,[2]CONTROLES!$D$56,IF(AG100=[2]CONTROLES!$C$57,[2]CONTROLES!$D$57,[2]CONTROLES!$D$58))</f>
        <v>#REF!</v>
      </c>
      <c r="AI100" s="49"/>
      <c r="AJ100" s="50" t="e">
        <f>+IF(AI100=[2]CONTROLES!$C$59,[2]CONTROLES!$D$59,[2]CONTROLES!$D$60)</f>
        <v>#REF!</v>
      </c>
      <c r="AK100" s="49"/>
      <c r="AL100" s="50" t="e">
        <f>+IF(AK100=[2]CONTROLES!$C$61,[2]CONTROLES!$D$61,[2]CONTROLES!$D$62)</f>
        <v>#REF!</v>
      </c>
      <c r="AM100" s="49"/>
      <c r="AN100" s="51" t="e">
        <f>+IF(AM100=[2]CONTROLES!$C$63,[2]CONTROLES!$D$63,IF(AM100=[2]CONTROLES!$C$64,[2]CONTROLES!$D$64,[2]CONTROLES!$D$65))</f>
        <v>#REF!</v>
      </c>
      <c r="AO100" s="51" t="e">
        <f t="shared" si="7"/>
        <v>#REF!</v>
      </c>
      <c r="AP100" s="52" t="str">
        <f t="shared" si="3"/>
        <v/>
      </c>
      <c r="AQ100" s="53"/>
      <c r="AR100" s="276"/>
      <c r="AS100" s="276"/>
      <c r="AT100" s="276"/>
      <c r="AU100" s="276"/>
      <c r="AV100" s="276"/>
      <c r="AW100" s="64"/>
      <c r="AX100" s="64"/>
      <c r="AY100" s="53" t="s">
        <v>218</v>
      </c>
      <c r="AZ100" s="64"/>
      <c r="BA100" s="64"/>
      <c r="BB100" s="64"/>
      <c r="BC100" s="64"/>
      <c r="BD100" s="64" t="s">
        <v>219</v>
      </c>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60"/>
      <c r="DB100" s="56"/>
      <c r="DC100" s="56"/>
      <c r="DD100" s="56"/>
      <c r="DE100" s="56"/>
      <c r="DF100" s="60"/>
      <c r="DG100" s="60"/>
      <c r="DH100" s="60"/>
      <c r="DI100" s="60"/>
      <c r="DJ100" s="60"/>
      <c r="DK100" s="60"/>
      <c r="DL100" s="60"/>
      <c r="DM100" s="60"/>
      <c r="DN100" s="61"/>
      <c r="DO100" s="57"/>
      <c r="DP100" s="62"/>
      <c r="DQ100" s="62"/>
      <c r="DR100" s="62"/>
    </row>
    <row r="101" spans="1:122" ht="39.75" hidden="1" customHeight="1">
      <c r="A101" s="277"/>
      <c r="B101" s="277"/>
      <c r="C101" s="277"/>
      <c r="D101" s="277"/>
      <c r="E101" s="277"/>
      <c r="F101" s="277"/>
      <c r="G101" s="277"/>
      <c r="H101" s="274"/>
      <c r="I101" s="271"/>
      <c r="J101" s="268"/>
      <c r="K101" s="271"/>
      <c r="L101" s="268"/>
      <c r="M101" s="277"/>
      <c r="N101" s="44"/>
      <c r="O101" s="63"/>
      <c r="P101" s="46"/>
      <c r="Q101" s="47">
        <f>+IF(P101='Tabla Valoración controles'!$D$4,'Tabla Valoración controles'!$F$4,IF('Mapa Corrupcion'!P101='Tabla Valoración controles'!$D$5,'Tabla Valoración controles'!$F$5,IF(P101=FORMULAS!$A$10,0,'Tabla Valoración controles'!$F$6)))</f>
        <v>0.1</v>
      </c>
      <c r="R101" s="46"/>
      <c r="S101" s="47">
        <f>+IF(R101='Tabla Valoración controles'!$D$7,'Tabla Valoración controles'!$F$7,IF(P101=FORMULAS!$A$10,0,'Tabla Valoración controles'!$F$8))</f>
        <v>0.15</v>
      </c>
      <c r="T101" s="46"/>
      <c r="U101" s="47">
        <f>+IF(T101='Tabla Valoración controles'!$D$9,'Tabla Valoración controles'!$F$9,IF(P101=FORMULAS!$A$10,0,'Tabla Valoración controles'!$F$10))</f>
        <v>0</v>
      </c>
      <c r="V101" s="46"/>
      <c r="W101" s="47">
        <f>+IF(V101='Tabla Valoración controles'!$D$9,'Tabla Valoración controles'!$F$9,IF(R101=FORMULAS!$A$10,0,'Tabla Valoración controles'!$F$10))</f>
        <v>0</v>
      </c>
      <c r="X101" s="46"/>
      <c r="Y101" s="47">
        <f>+IF(X101='Tabla Valoración controles'!$D$13,'Tabla Valoración controles'!$F$13,'Tabla Valoración controles'!$F$14)</f>
        <v>0</v>
      </c>
      <c r="Z101" s="48">
        <f t="shared" si="6"/>
        <v>0.25</v>
      </c>
      <c r="AA101" s="49"/>
      <c r="AB101" s="50" t="e">
        <f>+IF(AA101=[2]CONTROLES!$C$50,[2]CONTROLES!$D$50,[2]CONTROLES!$D$51)</f>
        <v>#REF!</v>
      </c>
      <c r="AC101" s="49"/>
      <c r="AD101" s="50" t="e">
        <f>+IF(AC101=[2]CONTROLES!$C$52,[2]CONTROLES!$D$52,[2]CONTROLES!$D$53)</f>
        <v>#REF!</v>
      </c>
      <c r="AE101" s="49"/>
      <c r="AF101" s="50" t="e">
        <f>+IF(AE101=[2]CONTROLES!$C$54,[2]CONTROLES!$D$54,[2]CONTROLES!$D$55)</f>
        <v>#REF!</v>
      </c>
      <c r="AG101" s="49"/>
      <c r="AH101" s="50" t="e">
        <f>+IF(AG101=[2]CONTROLES!$C$56,[2]CONTROLES!$D$56,IF(AG101=[2]CONTROLES!$C$57,[2]CONTROLES!$D$57,[2]CONTROLES!$D$58))</f>
        <v>#REF!</v>
      </c>
      <c r="AI101" s="49"/>
      <c r="AJ101" s="50" t="e">
        <f>+IF(AI101=[2]CONTROLES!$C$59,[2]CONTROLES!$D$59,[2]CONTROLES!$D$60)</f>
        <v>#REF!</v>
      </c>
      <c r="AK101" s="49"/>
      <c r="AL101" s="50" t="e">
        <f>+IF(AK101=[2]CONTROLES!$C$61,[2]CONTROLES!$D$61,[2]CONTROLES!$D$62)</f>
        <v>#REF!</v>
      </c>
      <c r="AM101" s="49"/>
      <c r="AN101" s="51" t="e">
        <f>+IF(AM101=[2]CONTROLES!$C$63,[2]CONTROLES!$D$63,IF(AM101=[2]CONTROLES!$C$64,[2]CONTROLES!$D$64,[2]CONTROLES!$D$65))</f>
        <v>#REF!</v>
      </c>
      <c r="AO101" s="51" t="e">
        <f t="shared" si="7"/>
        <v>#REF!</v>
      </c>
      <c r="AP101" s="52" t="str">
        <f t="shared" si="3"/>
        <v/>
      </c>
      <c r="AQ101" s="53"/>
      <c r="AR101" s="277"/>
      <c r="AS101" s="277"/>
      <c r="AT101" s="277"/>
      <c r="AU101" s="277"/>
      <c r="AV101" s="277"/>
      <c r="AW101" s="64"/>
      <c r="AX101" s="64"/>
      <c r="AY101" s="53" t="s">
        <v>218</v>
      </c>
      <c r="AZ101" s="64"/>
      <c r="BA101" s="64"/>
      <c r="BB101" s="64"/>
      <c r="BC101" s="64"/>
      <c r="BD101" s="64" t="s">
        <v>219</v>
      </c>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60"/>
      <c r="DB101" s="56"/>
      <c r="DC101" s="56"/>
      <c r="DD101" s="56"/>
      <c r="DE101" s="56"/>
      <c r="DF101" s="60"/>
      <c r="DG101" s="60"/>
      <c r="DH101" s="60"/>
      <c r="DI101" s="60"/>
      <c r="DJ101" s="60"/>
      <c r="DK101" s="60"/>
      <c r="DL101" s="60"/>
      <c r="DM101" s="60"/>
      <c r="DN101" s="61"/>
      <c r="DO101" s="57"/>
      <c r="DP101" s="62"/>
      <c r="DQ101" s="62"/>
      <c r="DR101" s="62"/>
    </row>
    <row r="102" spans="1:122" ht="70.5" customHeight="1">
      <c r="A102" s="278">
        <v>16</v>
      </c>
      <c r="B102" s="279" t="s">
        <v>415</v>
      </c>
      <c r="C102" s="280" t="str">
        <f>VLOOKUP(B102,FORMULAS!A$30:B$46,2,0)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02" s="280" t="str">
        <f>VLOOKUP(B102,FORMULAS!A$30:C$46,3,0)</f>
        <v>Subdirector Financiero</v>
      </c>
      <c r="E102" s="280" t="s">
        <v>416</v>
      </c>
      <c r="F102" s="280" t="s">
        <v>417</v>
      </c>
      <c r="G102" s="281" t="s">
        <v>418</v>
      </c>
      <c r="H102" s="272" t="s">
        <v>197</v>
      </c>
      <c r="I102" s="269" t="str">
        <f>VLOOKUP(H102,FORMULAS!$A$77:$B$82,2,0)</f>
        <v>Rara vez</v>
      </c>
      <c r="J102" s="266" t="str">
        <f>+I102</f>
        <v>Rara vez</v>
      </c>
      <c r="K102" s="269" t="str">
        <f>VLOOKUP(A102,'Impacto Ri Inhe'!$B$5:$AF$41,31,1)</f>
        <v>Mayor</v>
      </c>
      <c r="L102" s="266" t="str">
        <f>CONCATENATE(K102,"-",J102)</f>
        <v>Mayor-Rara vez</v>
      </c>
      <c r="M102" s="275" t="str">
        <f>VLOOKUP(L102,FORMULAS!$I$77:$J$97,2,0)</f>
        <v>Alto</v>
      </c>
      <c r="N102" s="44">
        <v>1</v>
      </c>
      <c r="O102" s="99" t="s">
        <v>419</v>
      </c>
      <c r="P102" s="46" t="s">
        <v>185</v>
      </c>
      <c r="Q102" s="47">
        <f>+IF(P102='Tabla Valoración controles'!$D$4,'Tabla Valoración controles'!$F$4,IF('Mapa Corrupcion'!P102='Tabla Valoración controles'!$D$5,'Tabla Valoración controles'!$F$5,IF(P102=FORMULAS!$A$10,0,'Tabla Valoración controles'!$F$6)))</f>
        <v>0.25</v>
      </c>
      <c r="R102" s="46" t="s">
        <v>186</v>
      </c>
      <c r="S102" s="47">
        <f>+IF(R102='Tabla Valoración controles'!$D$7,'Tabla Valoración controles'!$F$7,IF(P102=FORMULAS!$A$10,0,'Tabla Valoración controles'!$F$8))</f>
        <v>0.15</v>
      </c>
      <c r="T102" s="46" t="s">
        <v>187</v>
      </c>
      <c r="U102" s="47">
        <f>+IF(T102='Tabla Valoración controles'!$D$9,'Tabla Valoración controles'!$F$9,IF(P102=FORMULAS!$A$10,0,'Tabla Valoración controles'!$F$10))</f>
        <v>0</v>
      </c>
      <c r="V102" s="46" t="s">
        <v>188</v>
      </c>
      <c r="W102" s="47">
        <f>+IF(V102='Tabla Valoración controles'!$D$9,'Tabla Valoración controles'!$F$9,IF(R102=FORMULAS!$A$10,0,'Tabla Valoración controles'!$F$10))</f>
        <v>0</v>
      </c>
      <c r="X102" s="46" t="s">
        <v>189</v>
      </c>
      <c r="Y102" s="47">
        <f>+IF(X102='Tabla Valoración controles'!$D$13,'Tabla Valoración controles'!$F$13,'Tabla Valoración controles'!$F$14)</f>
        <v>0</v>
      </c>
      <c r="Z102" s="48">
        <f t="shared" si="6"/>
        <v>0.4</v>
      </c>
      <c r="AA102" s="49" t="s">
        <v>190</v>
      </c>
      <c r="AB102" s="50" t="e">
        <f>+IF(AA102=[2]CONTROLES!$C$50,[2]CONTROLES!$D$50,[2]CONTROLES!$D$51)</f>
        <v>#REF!</v>
      </c>
      <c r="AC102" s="49" t="s">
        <v>191</v>
      </c>
      <c r="AD102" s="50" t="e">
        <f>+IF(AC102=[2]CONTROLES!$C$52,[2]CONTROLES!$D$52,[2]CONTROLES!$D$53)</f>
        <v>#REF!</v>
      </c>
      <c r="AE102" s="49" t="s">
        <v>192</v>
      </c>
      <c r="AF102" s="50" t="e">
        <f>+IF(AE102=[2]CONTROLES!$C$54,[2]CONTROLES!$D$54,[2]CONTROLES!$D$55)</f>
        <v>#REF!</v>
      </c>
      <c r="AG102" s="49" t="s">
        <v>227</v>
      </c>
      <c r="AH102" s="50" t="e">
        <f>+IF(AG102=[2]CONTROLES!$C$56,[2]CONTROLES!$D$56,IF(AG102=[2]CONTROLES!$C$57,[2]CONTROLES!$D$57,[2]CONTROLES!$D$58))</f>
        <v>#REF!</v>
      </c>
      <c r="AI102" s="49" t="s">
        <v>194</v>
      </c>
      <c r="AJ102" s="50" t="e">
        <f>+IF(AI102=[2]CONTROLES!$C$59,[2]CONTROLES!$D$59,[2]CONTROLES!$D$60)</f>
        <v>#REF!</v>
      </c>
      <c r="AK102" s="49" t="s">
        <v>195</v>
      </c>
      <c r="AL102" s="50" t="e">
        <f>+IF(AK102=[2]CONTROLES!$C$61,[2]CONTROLES!$D$61,[2]CONTROLES!$D$62)</f>
        <v>#REF!</v>
      </c>
      <c r="AM102" s="49" t="s">
        <v>196</v>
      </c>
      <c r="AN102" s="51" t="e">
        <f>+IF(AM102=[2]CONTROLES!$C$63,[2]CONTROLES!$D$63,IF(AM102=[2]CONTROLES!$C$64,[2]CONTROLES!$D$64,[2]CONTROLES!$D$65))</f>
        <v>#REF!</v>
      </c>
      <c r="AO102" s="51" t="e">
        <f t="shared" si="7"/>
        <v>#REF!</v>
      </c>
      <c r="AP102" s="52" t="str">
        <f t="shared" si="3"/>
        <v/>
      </c>
      <c r="AQ102" s="53" t="s">
        <v>197</v>
      </c>
      <c r="AR102" s="278" t="str">
        <f>VLOOKUP(AQ102,FORMULAS!$A$77:$B$82,2,0)</f>
        <v>Rara vez</v>
      </c>
      <c r="AS102" s="282" t="str">
        <f>+K102</f>
        <v>Mayor</v>
      </c>
      <c r="AT102" s="283" t="str">
        <f>CONCATENATE(AS102,"-",AR102)</f>
        <v>Mayor-Rara vez</v>
      </c>
      <c r="AU102" s="275" t="str">
        <f>VLOOKUP(AT102,FORMULAS!$I$77:$J$97,2,0)</f>
        <v>Alto</v>
      </c>
      <c r="AV102" s="275" t="s">
        <v>198</v>
      </c>
      <c r="AW102" s="57" t="s">
        <v>420</v>
      </c>
      <c r="AX102" s="57" t="s">
        <v>421</v>
      </c>
      <c r="AY102" s="57" t="s">
        <v>422</v>
      </c>
      <c r="AZ102" s="89">
        <v>45292</v>
      </c>
      <c r="BA102" s="89">
        <v>45657</v>
      </c>
      <c r="BB102" s="57" t="s">
        <v>423</v>
      </c>
      <c r="BC102" s="57" t="s">
        <v>424</v>
      </c>
      <c r="BD102" s="67" t="s">
        <v>204</v>
      </c>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100" t="s">
        <v>205</v>
      </c>
      <c r="CX102" s="101" t="s">
        <v>425</v>
      </c>
      <c r="CY102" s="84" t="s">
        <v>426</v>
      </c>
      <c r="CZ102" s="102" t="s">
        <v>427</v>
      </c>
      <c r="DA102" s="103">
        <v>1</v>
      </c>
      <c r="DB102" s="104" t="s">
        <v>428</v>
      </c>
      <c r="DC102" s="84" t="s">
        <v>210</v>
      </c>
      <c r="DD102" s="84" t="s">
        <v>239</v>
      </c>
      <c r="DE102" s="84" t="s">
        <v>239</v>
      </c>
      <c r="DF102" s="87">
        <v>45667</v>
      </c>
      <c r="DG102" s="60" t="s">
        <v>205</v>
      </c>
      <c r="DH102" s="57" t="s">
        <v>404</v>
      </c>
      <c r="DI102" s="60" t="s">
        <v>375</v>
      </c>
      <c r="DJ102" s="57" t="s">
        <v>429</v>
      </c>
      <c r="DK102" s="60" t="s">
        <v>342</v>
      </c>
      <c r="DL102" s="60" t="s">
        <v>375</v>
      </c>
      <c r="DM102" s="60" t="s">
        <v>215</v>
      </c>
      <c r="DN102" s="61">
        <v>45671</v>
      </c>
      <c r="DO102" s="62" t="s">
        <v>430</v>
      </c>
      <c r="DP102" s="62" t="s">
        <v>431</v>
      </c>
      <c r="DQ102" s="62" t="s">
        <v>213</v>
      </c>
      <c r="DR102" s="73">
        <v>1</v>
      </c>
    </row>
    <row r="103" spans="1:122" ht="98.25" customHeight="1">
      <c r="A103" s="276"/>
      <c r="B103" s="276"/>
      <c r="C103" s="276"/>
      <c r="D103" s="276"/>
      <c r="E103" s="276"/>
      <c r="F103" s="276"/>
      <c r="G103" s="276"/>
      <c r="H103" s="273"/>
      <c r="I103" s="270"/>
      <c r="J103" s="267"/>
      <c r="K103" s="270"/>
      <c r="L103" s="267"/>
      <c r="M103" s="276"/>
      <c r="N103" s="44">
        <v>2</v>
      </c>
      <c r="O103" s="88" t="s">
        <v>432</v>
      </c>
      <c r="P103" s="46" t="s">
        <v>185</v>
      </c>
      <c r="Q103" s="47">
        <f>+IF(P103='Tabla Valoración controles'!$D$4,'Tabla Valoración controles'!$F$4,IF('Mapa Corrupcion'!P103='Tabla Valoración controles'!$D$5,'Tabla Valoración controles'!$F$5,IF(P103=FORMULAS!$A$10,0,'Tabla Valoración controles'!$F$6)))</f>
        <v>0.25</v>
      </c>
      <c r="R103" s="46" t="s">
        <v>186</v>
      </c>
      <c r="S103" s="47">
        <f>+IF(R103='Tabla Valoración controles'!$D$7,'Tabla Valoración controles'!$F$7,IF(P103=FORMULAS!$A$10,0,'Tabla Valoración controles'!$F$8))</f>
        <v>0.15</v>
      </c>
      <c r="T103" s="46" t="s">
        <v>187</v>
      </c>
      <c r="U103" s="47">
        <f>+IF(T103='Tabla Valoración controles'!$D$9,'Tabla Valoración controles'!$F$9,IF(P103=FORMULAS!$A$10,0,'Tabla Valoración controles'!$F$10))</f>
        <v>0</v>
      </c>
      <c r="V103" s="46" t="s">
        <v>188</v>
      </c>
      <c r="W103" s="47">
        <f>+IF(V103='Tabla Valoración controles'!$D$9,'Tabla Valoración controles'!$F$9,IF(R103=FORMULAS!$A$10,0,'Tabla Valoración controles'!$F$10))</f>
        <v>0</v>
      </c>
      <c r="X103" s="46" t="s">
        <v>189</v>
      </c>
      <c r="Y103" s="47">
        <f>+IF(X103='Tabla Valoración controles'!$D$13,'Tabla Valoración controles'!$F$13,'Tabla Valoración controles'!$F$14)</f>
        <v>0</v>
      </c>
      <c r="Z103" s="48">
        <f t="shared" si="6"/>
        <v>0.4</v>
      </c>
      <c r="AA103" s="49" t="s">
        <v>190</v>
      </c>
      <c r="AB103" s="50" t="e">
        <f>+IF(AA103=[2]CONTROLES!$C$50,[2]CONTROLES!$D$50,[2]CONTROLES!$D$51)</f>
        <v>#REF!</v>
      </c>
      <c r="AC103" s="49" t="s">
        <v>191</v>
      </c>
      <c r="AD103" s="50" t="e">
        <f>+IF(AC103=[2]CONTROLES!$C$52,[2]CONTROLES!$D$52,[2]CONTROLES!$D$53)</f>
        <v>#REF!</v>
      </c>
      <c r="AE103" s="49" t="s">
        <v>192</v>
      </c>
      <c r="AF103" s="50" t="e">
        <f>+IF(AE103=[2]CONTROLES!$C$54,[2]CONTROLES!$D$54,[2]CONTROLES!$D$55)</f>
        <v>#REF!</v>
      </c>
      <c r="AG103" s="49" t="s">
        <v>227</v>
      </c>
      <c r="AH103" s="50" t="e">
        <f>+IF(AG103=[2]CONTROLES!$C$56,[2]CONTROLES!$D$56,IF(AG103=[2]CONTROLES!$C$57,[2]CONTROLES!$D$57,[2]CONTROLES!$D$58))</f>
        <v>#REF!</v>
      </c>
      <c r="AI103" s="49" t="s">
        <v>194</v>
      </c>
      <c r="AJ103" s="50" t="e">
        <f>+IF(AI103=[2]CONTROLES!$C$59,[2]CONTROLES!$D$59,[2]CONTROLES!$D$60)</f>
        <v>#REF!</v>
      </c>
      <c r="AK103" s="49" t="s">
        <v>195</v>
      </c>
      <c r="AL103" s="50" t="e">
        <f>+IF(AK103=[2]CONTROLES!$C$61,[2]CONTROLES!$D$61,[2]CONTROLES!$D$62)</f>
        <v>#REF!</v>
      </c>
      <c r="AM103" s="49" t="s">
        <v>196</v>
      </c>
      <c r="AN103" s="51" t="e">
        <f>+IF(AM103=[2]CONTROLES!$C$63,[2]CONTROLES!$D$63,IF(AM103=[2]CONTROLES!$C$64,[2]CONTROLES!$D$64,[2]CONTROLES!$D$65))</f>
        <v>#REF!</v>
      </c>
      <c r="AO103" s="51" t="e">
        <f t="shared" si="7"/>
        <v>#REF!</v>
      </c>
      <c r="AP103" s="52" t="str">
        <f t="shared" si="3"/>
        <v/>
      </c>
      <c r="AQ103" s="53" t="s">
        <v>197</v>
      </c>
      <c r="AR103" s="276"/>
      <c r="AS103" s="276"/>
      <c r="AT103" s="276"/>
      <c r="AU103" s="276"/>
      <c r="AV103" s="276"/>
      <c r="AW103" s="57" t="s">
        <v>433</v>
      </c>
      <c r="AX103" s="57" t="s">
        <v>421</v>
      </c>
      <c r="AY103" s="57" t="s">
        <v>422</v>
      </c>
      <c r="AZ103" s="89">
        <v>45292</v>
      </c>
      <c r="BA103" s="89">
        <v>45657</v>
      </c>
      <c r="BB103" s="57" t="s">
        <v>434</v>
      </c>
      <c r="BC103" s="57" t="s">
        <v>435</v>
      </c>
      <c r="BD103" s="67" t="s">
        <v>204</v>
      </c>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105" t="s">
        <v>205</v>
      </c>
      <c r="CX103" s="106" t="s">
        <v>436</v>
      </c>
      <c r="CY103" s="107" t="s">
        <v>437</v>
      </c>
      <c r="CZ103" s="108" t="s">
        <v>438</v>
      </c>
      <c r="DA103" s="109">
        <v>1</v>
      </c>
      <c r="DB103" s="110" t="s">
        <v>439</v>
      </c>
      <c r="DC103" s="111" t="s">
        <v>210</v>
      </c>
      <c r="DD103" s="111" t="s">
        <v>239</v>
      </c>
      <c r="DE103" s="111" t="s">
        <v>239</v>
      </c>
      <c r="DF103" s="87">
        <v>45667</v>
      </c>
      <c r="DG103" s="60" t="s">
        <v>205</v>
      </c>
      <c r="DH103" s="57" t="s">
        <v>404</v>
      </c>
      <c r="DI103" s="60" t="s">
        <v>375</v>
      </c>
      <c r="DJ103" s="57" t="s">
        <v>429</v>
      </c>
      <c r="DK103" s="60" t="s">
        <v>342</v>
      </c>
      <c r="DL103" s="60" t="s">
        <v>375</v>
      </c>
      <c r="DM103" s="60" t="s">
        <v>215</v>
      </c>
      <c r="DN103" s="61">
        <v>45671</v>
      </c>
      <c r="DO103" s="62" t="s">
        <v>430</v>
      </c>
      <c r="DP103" s="62" t="s">
        <v>431</v>
      </c>
      <c r="DQ103" s="62" t="s">
        <v>213</v>
      </c>
      <c r="DR103" s="73">
        <v>1</v>
      </c>
    </row>
    <row r="104" spans="1:122" ht="39.75" hidden="1" customHeight="1">
      <c r="A104" s="276"/>
      <c r="B104" s="276"/>
      <c r="C104" s="276"/>
      <c r="D104" s="276"/>
      <c r="E104" s="276"/>
      <c r="F104" s="276"/>
      <c r="G104" s="276"/>
      <c r="H104" s="273"/>
      <c r="I104" s="270"/>
      <c r="J104" s="267"/>
      <c r="K104" s="270"/>
      <c r="L104" s="267"/>
      <c r="M104" s="276"/>
      <c r="N104" s="44"/>
      <c r="O104" s="63"/>
      <c r="P104" s="46"/>
      <c r="Q104" s="47">
        <f>+IF(P104='Tabla Valoración controles'!$D$4,'Tabla Valoración controles'!$F$4,IF('Mapa Corrupcion'!P104='Tabla Valoración controles'!$D$5,'Tabla Valoración controles'!$F$5,IF(P104=FORMULAS!$A$10,0,'Tabla Valoración controles'!$F$6)))</f>
        <v>0.1</v>
      </c>
      <c r="R104" s="46"/>
      <c r="S104" s="47">
        <f>+IF(R104='Tabla Valoración controles'!$D$7,'Tabla Valoración controles'!$F$7,IF(P104=FORMULAS!$A$10,0,'Tabla Valoración controles'!$F$8))</f>
        <v>0.15</v>
      </c>
      <c r="T104" s="46"/>
      <c r="U104" s="47">
        <f>+IF(T104='Tabla Valoración controles'!$D$9,'Tabla Valoración controles'!$F$9,IF(P104=FORMULAS!$A$10,0,'Tabla Valoración controles'!$F$10))</f>
        <v>0</v>
      </c>
      <c r="V104" s="46"/>
      <c r="W104" s="47">
        <f>+IF(V104='Tabla Valoración controles'!$D$9,'Tabla Valoración controles'!$F$9,IF(R104=FORMULAS!$A$10,0,'Tabla Valoración controles'!$F$10))</f>
        <v>0</v>
      </c>
      <c r="X104" s="46"/>
      <c r="Y104" s="47">
        <f>+IF(X104='Tabla Valoración controles'!$D$13,'Tabla Valoración controles'!$F$13,'Tabla Valoración controles'!$F$14)</f>
        <v>0</v>
      </c>
      <c r="Z104" s="48">
        <f t="shared" si="6"/>
        <v>0.25</v>
      </c>
      <c r="AA104" s="49"/>
      <c r="AB104" s="50" t="e">
        <f>+IF(AA104=[2]CONTROLES!$C$50,[2]CONTROLES!$D$50,[2]CONTROLES!$D$51)</f>
        <v>#REF!</v>
      </c>
      <c r="AC104" s="49"/>
      <c r="AD104" s="50" t="e">
        <f>+IF(AC104=[2]CONTROLES!$C$52,[2]CONTROLES!$D$52,[2]CONTROLES!$D$53)</f>
        <v>#REF!</v>
      </c>
      <c r="AE104" s="49"/>
      <c r="AF104" s="50" t="e">
        <f>+IF(AE104=[2]CONTROLES!$C$54,[2]CONTROLES!$D$54,[2]CONTROLES!$D$55)</f>
        <v>#REF!</v>
      </c>
      <c r="AG104" s="49"/>
      <c r="AH104" s="50" t="e">
        <f>+IF(AG104=[2]CONTROLES!$C$56,[2]CONTROLES!$D$56,IF(AG104=[2]CONTROLES!$C$57,[2]CONTROLES!$D$57,[2]CONTROLES!$D$58))</f>
        <v>#REF!</v>
      </c>
      <c r="AI104" s="49"/>
      <c r="AJ104" s="50" t="e">
        <f>+IF(AI104=[2]CONTROLES!$C$59,[2]CONTROLES!$D$59,[2]CONTROLES!$D$60)</f>
        <v>#REF!</v>
      </c>
      <c r="AK104" s="49"/>
      <c r="AL104" s="50" t="e">
        <f>+IF(AK104=[2]CONTROLES!$C$61,[2]CONTROLES!$D$61,[2]CONTROLES!$D$62)</f>
        <v>#REF!</v>
      </c>
      <c r="AM104" s="49"/>
      <c r="AN104" s="51" t="e">
        <f>+IF(AM104=[2]CONTROLES!$C$63,[2]CONTROLES!$D$63,IF(AM104=[2]CONTROLES!$C$64,[2]CONTROLES!$D$64,[2]CONTROLES!$D$65))</f>
        <v>#REF!</v>
      </c>
      <c r="AO104" s="51" t="e">
        <f t="shared" si="7"/>
        <v>#REF!</v>
      </c>
      <c r="AP104" s="52" t="str">
        <f t="shared" si="3"/>
        <v/>
      </c>
      <c r="AQ104" s="53"/>
      <c r="AR104" s="276"/>
      <c r="AS104" s="276"/>
      <c r="AT104" s="276"/>
      <c r="AU104" s="276"/>
      <c r="AV104" s="276"/>
      <c r="AW104" s="64"/>
      <c r="AX104" s="64"/>
      <c r="AY104" s="53"/>
      <c r="AZ104" s="64"/>
      <c r="BA104" s="64"/>
      <c r="BB104" s="64"/>
      <c r="BC104" s="64"/>
      <c r="BD104" s="64"/>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93"/>
      <c r="CX104" s="93"/>
      <c r="CY104" s="93"/>
      <c r="CZ104" s="93"/>
      <c r="DA104" s="57"/>
      <c r="DB104" s="93"/>
      <c r="DC104" s="93"/>
      <c r="DD104" s="93"/>
      <c r="DE104" s="93"/>
      <c r="DF104" s="60"/>
      <c r="DG104" s="60"/>
      <c r="DH104" s="60"/>
      <c r="DI104" s="60"/>
      <c r="DJ104" s="60"/>
      <c r="DK104" s="60"/>
      <c r="DL104" s="60"/>
      <c r="DM104" s="60"/>
      <c r="DN104" s="61">
        <v>45671</v>
      </c>
      <c r="DO104" s="62" t="s">
        <v>430</v>
      </c>
      <c r="DP104" s="62" t="s">
        <v>431</v>
      </c>
      <c r="DQ104" s="62" t="s">
        <v>213</v>
      </c>
      <c r="DR104" s="73">
        <v>1</v>
      </c>
    </row>
    <row r="105" spans="1:122" ht="39.75" hidden="1" customHeight="1">
      <c r="A105" s="276"/>
      <c r="B105" s="276"/>
      <c r="C105" s="276"/>
      <c r="D105" s="276"/>
      <c r="E105" s="276"/>
      <c r="F105" s="276"/>
      <c r="G105" s="276"/>
      <c r="H105" s="273"/>
      <c r="I105" s="270"/>
      <c r="J105" s="267"/>
      <c r="K105" s="270"/>
      <c r="L105" s="267"/>
      <c r="M105" s="276"/>
      <c r="N105" s="44"/>
      <c r="O105" s="63"/>
      <c r="P105" s="46"/>
      <c r="Q105" s="47">
        <f>+IF(P105='Tabla Valoración controles'!$D$4,'Tabla Valoración controles'!$F$4,IF('Mapa Corrupcion'!P105='Tabla Valoración controles'!$D$5,'Tabla Valoración controles'!$F$5,IF(P105=FORMULAS!$A$10,0,'Tabla Valoración controles'!$F$6)))</f>
        <v>0.1</v>
      </c>
      <c r="R105" s="46"/>
      <c r="S105" s="47">
        <f>+IF(R105='Tabla Valoración controles'!$D$7,'Tabla Valoración controles'!$F$7,IF(P105=FORMULAS!$A$10,0,'Tabla Valoración controles'!$F$8))</f>
        <v>0.15</v>
      </c>
      <c r="T105" s="46"/>
      <c r="U105" s="47">
        <f>+IF(T105='Tabla Valoración controles'!$D$9,'Tabla Valoración controles'!$F$9,IF(P105=FORMULAS!$A$10,0,'Tabla Valoración controles'!$F$10))</f>
        <v>0</v>
      </c>
      <c r="V105" s="46"/>
      <c r="W105" s="47">
        <f>+IF(V105='Tabla Valoración controles'!$D$9,'Tabla Valoración controles'!$F$9,IF(R105=FORMULAS!$A$10,0,'Tabla Valoración controles'!$F$10))</f>
        <v>0</v>
      </c>
      <c r="X105" s="46"/>
      <c r="Y105" s="47">
        <f>+IF(X105='Tabla Valoración controles'!$D$13,'Tabla Valoración controles'!$F$13,'Tabla Valoración controles'!$F$14)</f>
        <v>0</v>
      </c>
      <c r="Z105" s="48">
        <f t="shared" si="6"/>
        <v>0.25</v>
      </c>
      <c r="AA105" s="49"/>
      <c r="AB105" s="50" t="e">
        <f>+IF(AA105=[2]CONTROLES!$C$50,[2]CONTROLES!$D$50,[2]CONTROLES!$D$51)</f>
        <v>#REF!</v>
      </c>
      <c r="AC105" s="49"/>
      <c r="AD105" s="50" t="e">
        <f>+IF(AC105=[2]CONTROLES!$C$52,[2]CONTROLES!$D$52,[2]CONTROLES!$D$53)</f>
        <v>#REF!</v>
      </c>
      <c r="AE105" s="49"/>
      <c r="AF105" s="50" t="e">
        <f>+IF(AE105=[2]CONTROLES!$C$54,[2]CONTROLES!$D$54,[2]CONTROLES!$D$55)</f>
        <v>#REF!</v>
      </c>
      <c r="AG105" s="49"/>
      <c r="AH105" s="50" t="e">
        <f>+IF(AG105=[2]CONTROLES!$C$56,[2]CONTROLES!$D$56,IF(AG105=[2]CONTROLES!$C$57,[2]CONTROLES!$D$57,[2]CONTROLES!$D$58))</f>
        <v>#REF!</v>
      </c>
      <c r="AI105" s="49"/>
      <c r="AJ105" s="50" t="e">
        <f>+IF(AI105=[2]CONTROLES!$C$59,[2]CONTROLES!$D$59,[2]CONTROLES!$D$60)</f>
        <v>#REF!</v>
      </c>
      <c r="AK105" s="49"/>
      <c r="AL105" s="50" t="e">
        <f>+IF(AK105=[2]CONTROLES!$C$61,[2]CONTROLES!$D$61,[2]CONTROLES!$D$62)</f>
        <v>#REF!</v>
      </c>
      <c r="AM105" s="49"/>
      <c r="AN105" s="51" t="e">
        <f>+IF(AM105=[2]CONTROLES!$C$63,[2]CONTROLES!$D$63,IF(AM105=[2]CONTROLES!$C$64,[2]CONTROLES!$D$64,[2]CONTROLES!$D$65))</f>
        <v>#REF!</v>
      </c>
      <c r="AO105" s="51" t="e">
        <f t="shared" si="7"/>
        <v>#REF!</v>
      </c>
      <c r="AP105" s="52" t="str">
        <f t="shared" si="3"/>
        <v/>
      </c>
      <c r="AQ105" s="53"/>
      <c r="AR105" s="276"/>
      <c r="AS105" s="276"/>
      <c r="AT105" s="276"/>
      <c r="AU105" s="276"/>
      <c r="AV105" s="276"/>
      <c r="AW105" s="64"/>
      <c r="AX105" s="64"/>
      <c r="AY105" s="53"/>
      <c r="AZ105" s="64"/>
      <c r="BA105" s="64"/>
      <c r="BB105" s="64"/>
      <c r="BC105" s="64"/>
      <c r="BD105" s="64"/>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93"/>
      <c r="CX105" s="93"/>
      <c r="CY105" s="93"/>
      <c r="CZ105" s="93"/>
      <c r="DA105" s="57"/>
      <c r="DB105" s="93"/>
      <c r="DC105" s="93"/>
      <c r="DD105" s="93"/>
      <c r="DE105" s="93"/>
      <c r="DF105" s="60"/>
      <c r="DG105" s="60"/>
      <c r="DH105" s="60"/>
      <c r="DI105" s="60"/>
      <c r="DJ105" s="60"/>
      <c r="DK105" s="60"/>
      <c r="DL105" s="60"/>
      <c r="DM105" s="60"/>
      <c r="DN105" s="61">
        <v>45671</v>
      </c>
      <c r="DO105" s="62" t="s">
        <v>430</v>
      </c>
      <c r="DP105" s="62" t="s">
        <v>431</v>
      </c>
      <c r="DQ105" s="62" t="s">
        <v>213</v>
      </c>
      <c r="DR105" s="73">
        <v>1</v>
      </c>
    </row>
    <row r="106" spans="1:122" ht="39.75" hidden="1" customHeight="1">
      <c r="A106" s="276"/>
      <c r="B106" s="276"/>
      <c r="C106" s="276"/>
      <c r="D106" s="276"/>
      <c r="E106" s="276"/>
      <c r="F106" s="276"/>
      <c r="G106" s="276"/>
      <c r="H106" s="273"/>
      <c r="I106" s="270"/>
      <c r="J106" s="267"/>
      <c r="K106" s="270"/>
      <c r="L106" s="267"/>
      <c r="M106" s="276"/>
      <c r="N106" s="44"/>
      <c r="O106" s="63"/>
      <c r="P106" s="46"/>
      <c r="Q106" s="47">
        <f>+IF(P106='Tabla Valoración controles'!$D$4,'Tabla Valoración controles'!$F$4,IF('Mapa Corrupcion'!P106='Tabla Valoración controles'!$D$5,'Tabla Valoración controles'!$F$5,IF(P106=FORMULAS!$A$10,0,'Tabla Valoración controles'!$F$6)))</f>
        <v>0.1</v>
      </c>
      <c r="R106" s="46"/>
      <c r="S106" s="47">
        <f>+IF(R106='Tabla Valoración controles'!$D$7,'Tabla Valoración controles'!$F$7,IF(P106=FORMULAS!$A$10,0,'Tabla Valoración controles'!$F$8))</f>
        <v>0.15</v>
      </c>
      <c r="T106" s="46"/>
      <c r="U106" s="47">
        <f>+IF(T106='Tabla Valoración controles'!$D$9,'Tabla Valoración controles'!$F$9,IF(P106=FORMULAS!$A$10,0,'Tabla Valoración controles'!$F$10))</f>
        <v>0</v>
      </c>
      <c r="V106" s="46"/>
      <c r="W106" s="47">
        <f>+IF(V106='Tabla Valoración controles'!$D$9,'Tabla Valoración controles'!$F$9,IF(R106=FORMULAS!$A$10,0,'Tabla Valoración controles'!$F$10))</f>
        <v>0</v>
      </c>
      <c r="X106" s="46"/>
      <c r="Y106" s="47">
        <f>+IF(X106='Tabla Valoración controles'!$D$13,'Tabla Valoración controles'!$F$13,'Tabla Valoración controles'!$F$14)</f>
        <v>0</v>
      </c>
      <c r="Z106" s="48">
        <f t="shared" si="6"/>
        <v>0.25</v>
      </c>
      <c r="AA106" s="49"/>
      <c r="AB106" s="50" t="e">
        <f>+IF(AA106=[2]CONTROLES!$C$50,[2]CONTROLES!$D$50,[2]CONTROLES!$D$51)</f>
        <v>#REF!</v>
      </c>
      <c r="AC106" s="49"/>
      <c r="AD106" s="50" t="e">
        <f>+IF(AC106=[2]CONTROLES!$C$52,[2]CONTROLES!$D$52,[2]CONTROLES!$D$53)</f>
        <v>#REF!</v>
      </c>
      <c r="AE106" s="49"/>
      <c r="AF106" s="50" t="e">
        <f>+IF(AE106=[2]CONTROLES!$C$54,[2]CONTROLES!$D$54,[2]CONTROLES!$D$55)</f>
        <v>#REF!</v>
      </c>
      <c r="AG106" s="49"/>
      <c r="AH106" s="50" t="e">
        <f>+IF(AG106=[2]CONTROLES!$C$56,[2]CONTROLES!$D$56,IF(AG106=[2]CONTROLES!$C$57,[2]CONTROLES!$D$57,[2]CONTROLES!$D$58))</f>
        <v>#REF!</v>
      </c>
      <c r="AI106" s="49"/>
      <c r="AJ106" s="50" t="e">
        <f>+IF(AI106=[2]CONTROLES!$C$59,[2]CONTROLES!$D$59,[2]CONTROLES!$D$60)</f>
        <v>#REF!</v>
      </c>
      <c r="AK106" s="49"/>
      <c r="AL106" s="50" t="e">
        <f>+IF(AK106=[2]CONTROLES!$C$61,[2]CONTROLES!$D$61,[2]CONTROLES!$D$62)</f>
        <v>#REF!</v>
      </c>
      <c r="AM106" s="49"/>
      <c r="AN106" s="51" t="e">
        <f>+IF(AM106=[2]CONTROLES!$C$63,[2]CONTROLES!$D$63,IF(AM106=[2]CONTROLES!$C$64,[2]CONTROLES!$D$64,[2]CONTROLES!$D$65))</f>
        <v>#REF!</v>
      </c>
      <c r="AO106" s="51" t="e">
        <f t="shared" si="7"/>
        <v>#REF!</v>
      </c>
      <c r="AP106" s="52" t="str">
        <f t="shared" si="3"/>
        <v/>
      </c>
      <c r="AQ106" s="53"/>
      <c r="AR106" s="276"/>
      <c r="AS106" s="276"/>
      <c r="AT106" s="276"/>
      <c r="AU106" s="276"/>
      <c r="AV106" s="276"/>
      <c r="AW106" s="64"/>
      <c r="AX106" s="64"/>
      <c r="AY106" s="53"/>
      <c r="AZ106" s="64"/>
      <c r="BA106" s="64"/>
      <c r="BB106" s="64"/>
      <c r="BC106" s="64"/>
      <c r="BD106" s="64"/>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93"/>
      <c r="CX106" s="93"/>
      <c r="CY106" s="93"/>
      <c r="CZ106" s="93"/>
      <c r="DA106" s="57"/>
      <c r="DB106" s="93"/>
      <c r="DC106" s="93"/>
      <c r="DD106" s="93"/>
      <c r="DE106" s="93"/>
      <c r="DF106" s="60"/>
      <c r="DG106" s="60"/>
      <c r="DH106" s="60"/>
      <c r="DI106" s="60"/>
      <c r="DJ106" s="60"/>
      <c r="DK106" s="60"/>
      <c r="DL106" s="60"/>
      <c r="DM106" s="60"/>
      <c r="DN106" s="61">
        <v>45671</v>
      </c>
      <c r="DO106" s="62" t="s">
        <v>430</v>
      </c>
      <c r="DP106" s="62" t="s">
        <v>431</v>
      </c>
      <c r="DQ106" s="62" t="s">
        <v>213</v>
      </c>
      <c r="DR106" s="73">
        <v>1</v>
      </c>
    </row>
    <row r="107" spans="1:122" ht="39.75" hidden="1" customHeight="1">
      <c r="A107" s="277"/>
      <c r="B107" s="277"/>
      <c r="C107" s="277"/>
      <c r="D107" s="277"/>
      <c r="E107" s="277"/>
      <c r="F107" s="277"/>
      <c r="G107" s="277"/>
      <c r="H107" s="274"/>
      <c r="I107" s="271"/>
      <c r="J107" s="268"/>
      <c r="K107" s="271"/>
      <c r="L107" s="268"/>
      <c r="M107" s="277"/>
      <c r="N107" s="44"/>
      <c r="O107" s="63"/>
      <c r="P107" s="46"/>
      <c r="Q107" s="47">
        <f>+IF(P107='Tabla Valoración controles'!$D$4,'Tabla Valoración controles'!$F$4,IF('Mapa Corrupcion'!P107='Tabla Valoración controles'!$D$5,'Tabla Valoración controles'!$F$5,IF(P107=FORMULAS!$A$10,0,'Tabla Valoración controles'!$F$6)))</f>
        <v>0.1</v>
      </c>
      <c r="R107" s="46"/>
      <c r="S107" s="47">
        <f>+IF(R107='Tabla Valoración controles'!$D$7,'Tabla Valoración controles'!$F$7,IF(P107=FORMULAS!$A$10,0,'Tabla Valoración controles'!$F$8))</f>
        <v>0.15</v>
      </c>
      <c r="T107" s="46"/>
      <c r="U107" s="47">
        <f>+IF(T107='Tabla Valoración controles'!$D$9,'Tabla Valoración controles'!$F$9,IF(P107=FORMULAS!$A$10,0,'Tabla Valoración controles'!$F$10))</f>
        <v>0</v>
      </c>
      <c r="V107" s="46"/>
      <c r="W107" s="47">
        <f>+IF(V107='Tabla Valoración controles'!$D$9,'Tabla Valoración controles'!$F$9,IF(R107=FORMULAS!$A$10,0,'Tabla Valoración controles'!$F$10))</f>
        <v>0</v>
      </c>
      <c r="X107" s="46"/>
      <c r="Y107" s="47">
        <f>+IF(X107='Tabla Valoración controles'!$D$13,'Tabla Valoración controles'!$F$13,'Tabla Valoración controles'!$F$14)</f>
        <v>0</v>
      </c>
      <c r="Z107" s="48">
        <f t="shared" si="6"/>
        <v>0.25</v>
      </c>
      <c r="AA107" s="49"/>
      <c r="AB107" s="50" t="e">
        <f>+IF(AA107=[2]CONTROLES!$C$50,[2]CONTROLES!$D$50,[2]CONTROLES!$D$51)</f>
        <v>#REF!</v>
      </c>
      <c r="AC107" s="49"/>
      <c r="AD107" s="50" t="e">
        <f>+IF(AC107=[2]CONTROLES!$C$52,[2]CONTROLES!$D$52,[2]CONTROLES!$D$53)</f>
        <v>#REF!</v>
      </c>
      <c r="AE107" s="49"/>
      <c r="AF107" s="50" t="e">
        <f>+IF(AE107=[2]CONTROLES!$C$54,[2]CONTROLES!$D$54,[2]CONTROLES!$D$55)</f>
        <v>#REF!</v>
      </c>
      <c r="AG107" s="49"/>
      <c r="AH107" s="50" t="e">
        <f>+IF(AG107=[2]CONTROLES!$C$56,[2]CONTROLES!$D$56,IF(AG107=[2]CONTROLES!$C$57,[2]CONTROLES!$D$57,[2]CONTROLES!$D$58))</f>
        <v>#REF!</v>
      </c>
      <c r="AI107" s="49"/>
      <c r="AJ107" s="50" t="e">
        <f>+IF(AI107=[2]CONTROLES!$C$59,[2]CONTROLES!$D$59,[2]CONTROLES!$D$60)</f>
        <v>#REF!</v>
      </c>
      <c r="AK107" s="49"/>
      <c r="AL107" s="50" t="e">
        <f>+IF(AK107=[2]CONTROLES!$C$61,[2]CONTROLES!$D$61,[2]CONTROLES!$D$62)</f>
        <v>#REF!</v>
      </c>
      <c r="AM107" s="49"/>
      <c r="AN107" s="51" t="e">
        <f>+IF(AM107=[2]CONTROLES!$C$63,[2]CONTROLES!$D$63,IF(AM107=[2]CONTROLES!$C$64,[2]CONTROLES!$D$64,[2]CONTROLES!$D$65))</f>
        <v>#REF!</v>
      </c>
      <c r="AO107" s="51" t="e">
        <f t="shared" si="7"/>
        <v>#REF!</v>
      </c>
      <c r="AP107" s="52" t="str">
        <f t="shared" si="3"/>
        <v/>
      </c>
      <c r="AQ107" s="53"/>
      <c r="AR107" s="277"/>
      <c r="AS107" s="277"/>
      <c r="AT107" s="277"/>
      <c r="AU107" s="277"/>
      <c r="AV107" s="277"/>
      <c r="AW107" s="64"/>
      <c r="AX107" s="64"/>
      <c r="AY107" s="53"/>
      <c r="AZ107" s="64"/>
      <c r="BA107" s="64"/>
      <c r="BB107" s="64"/>
      <c r="BC107" s="64"/>
      <c r="BD107" s="64"/>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93"/>
      <c r="CX107" s="93"/>
      <c r="CY107" s="93"/>
      <c r="CZ107" s="93"/>
      <c r="DA107" s="57"/>
      <c r="DB107" s="93"/>
      <c r="DC107" s="93"/>
      <c r="DD107" s="93"/>
      <c r="DE107" s="93"/>
      <c r="DF107" s="60"/>
      <c r="DG107" s="60"/>
      <c r="DH107" s="60"/>
      <c r="DI107" s="60"/>
      <c r="DJ107" s="60"/>
      <c r="DK107" s="60"/>
      <c r="DL107" s="60"/>
      <c r="DM107" s="60"/>
      <c r="DN107" s="61">
        <v>45671</v>
      </c>
      <c r="DO107" s="62" t="s">
        <v>430</v>
      </c>
      <c r="DP107" s="62" t="s">
        <v>431</v>
      </c>
      <c r="DQ107" s="62" t="s">
        <v>213</v>
      </c>
      <c r="DR107" s="73">
        <v>1</v>
      </c>
    </row>
    <row r="108" spans="1:122" ht="109.5" customHeight="1">
      <c r="A108" s="278">
        <v>17</v>
      </c>
      <c r="B108" s="279" t="s">
        <v>415</v>
      </c>
      <c r="C108" s="280" t="str">
        <f>VLOOKUP(B108,FORMULAS!A$30:B$46,2,0)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08" s="280" t="str">
        <f>VLOOKUP(B108,FORMULAS!A$30:C$46,3,0)</f>
        <v>Subdirector Financiero</v>
      </c>
      <c r="E108" s="280" t="s">
        <v>440</v>
      </c>
      <c r="F108" s="280" t="s">
        <v>441</v>
      </c>
      <c r="G108" s="281" t="s">
        <v>442</v>
      </c>
      <c r="H108" s="272" t="s">
        <v>197</v>
      </c>
      <c r="I108" s="269" t="str">
        <f>VLOOKUP(H108,FORMULAS!$A$77:$B$82,2,0)</f>
        <v>Rara vez</v>
      </c>
      <c r="J108" s="266" t="str">
        <f>+I108</f>
        <v>Rara vez</v>
      </c>
      <c r="K108" s="269" t="str">
        <f>VLOOKUP(A108,'Impacto Ri Inhe'!$B$5:$AF$41,31,1)</f>
        <v>Moderado</v>
      </c>
      <c r="L108" s="266" t="str">
        <f>CONCATENATE(K108,"-",J108)</f>
        <v>Moderado-Rara vez</v>
      </c>
      <c r="M108" s="275" t="str">
        <f>VLOOKUP(L108,FORMULAS!$I$77:$J$97,2,0)</f>
        <v>Moderado</v>
      </c>
      <c r="N108" s="53">
        <v>1</v>
      </c>
      <c r="O108" s="45" t="s">
        <v>443</v>
      </c>
      <c r="P108" s="46" t="s">
        <v>225</v>
      </c>
      <c r="Q108" s="47">
        <f>+IF(P108='Tabla Valoración controles'!$D$4,'Tabla Valoración controles'!$F$4,IF('Mapa Corrupcion'!P108='Tabla Valoración controles'!$D$5,'Tabla Valoración controles'!$F$5,IF(P108=FORMULAS!$A$10,0,'Tabla Valoración controles'!$F$6)))</f>
        <v>0.15</v>
      </c>
      <c r="R108" s="46" t="s">
        <v>186</v>
      </c>
      <c r="S108" s="47">
        <f>+IF(R108='Tabla Valoración controles'!$D$7,'Tabla Valoración controles'!$F$7,IF(P108=FORMULAS!$A$10,0,'Tabla Valoración controles'!$F$8))</f>
        <v>0.15</v>
      </c>
      <c r="T108" s="46" t="s">
        <v>187</v>
      </c>
      <c r="U108" s="47">
        <f>+IF(T108='Tabla Valoración controles'!$D$9,'Tabla Valoración controles'!$F$9,IF(P108=FORMULAS!$A$10,0,'Tabla Valoración controles'!$F$10))</f>
        <v>0</v>
      </c>
      <c r="V108" s="46" t="s">
        <v>278</v>
      </c>
      <c r="W108" s="47">
        <f>+IF(V108='Tabla Valoración controles'!$D$9,'Tabla Valoración controles'!$F$9,IF(R108=FORMULAS!$A$10,0,'Tabla Valoración controles'!$F$10))</f>
        <v>0</v>
      </c>
      <c r="X108" s="46" t="s">
        <v>189</v>
      </c>
      <c r="Y108" s="47">
        <f>+IF(X108='Tabla Valoración controles'!$D$13,'Tabla Valoración controles'!$F$13,'Tabla Valoración controles'!$F$14)</f>
        <v>0</v>
      </c>
      <c r="Z108" s="48">
        <f t="shared" si="6"/>
        <v>0.3</v>
      </c>
      <c r="AA108" s="49" t="s">
        <v>190</v>
      </c>
      <c r="AB108" s="50" t="e">
        <f>+IF(AA108=[2]CONTROLES!$C$50,[2]CONTROLES!$D$50,[2]CONTROLES!$D$51)</f>
        <v>#REF!</v>
      </c>
      <c r="AC108" s="49" t="s">
        <v>191</v>
      </c>
      <c r="AD108" s="50" t="e">
        <f>+IF(AC108=[2]CONTROLES!$C$52,[2]CONTROLES!$D$52,[2]CONTROLES!$D$53)</f>
        <v>#REF!</v>
      </c>
      <c r="AE108" s="49" t="s">
        <v>192</v>
      </c>
      <c r="AF108" s="50" t="e">
        <f>+IF(AE108=[2]CONTROLES!$C$54,[2]CONTROLES!$D$54,[2]CONTROLES!$D$55)</f>
        <v>#REF!</v>
      </c>
      <c r="AG108" s="49" t="s">
        <v>227</v>
      </c>
      <c r="AH108" s="50" t="e">
        <f>+IF(AG108=[2]CONTROLES!$C$56,[2]CONTROLES!$D$56,IF(AG108=[2]CONTROLES!$C$57,[2]CONTROLES!$D$57,[2]CONTROLES!$D$58))</f>
        <v>#REF!</v>
      </c>
      <c r="AI108" s="49" t="s">
        <v>194</v>
      </c>
      <c r="AJ108" s="50" t="e">
        <f>+IF(AI108=[2]CONTROLES!$C$59,[2]CONTROLES!$D$59,[2]CONTROLES!$D$60)</f>
        <v>#REF!</v>
      </c>
      <c r="AK108" s="49" t="s">
        <v>195</v>
      </c>
      <c r="AL108" s="50" t="e">
        <f>+IF(AK108=[2]CONTROLES!$C$61,[2]CONTROLES!$D$61,[2]CONTROLES!$D$62)</f>
        <v>#REF!</v>
      </c>
      <c r="AM108" s="49" t="s">
        <v>196</v>
      </c>
      <c r="AN108" s="51" t="e">
        <f>+IF(AM108=[2]CONTROLES!$C$63,[2]CONTROLES!$D$63,IF(AM108=[2]CONTROLES!$C$64,[2]CONTROLES!$D$64,[2]CONTROLES!$D$65))</f>
        <v>#REF!</v>
      </c>
      <c r="AO108" s="51" t="e">
        <f t="shared" si="7"/>
        <v>#REF!</v>
      </c>
      <c r="AP108" s="52" t="str">
        <f t="shared" si="3"/>
        <v/>
      </c>
      <c r="AQ108" s="53" t="s">
        <v>197</v>
      </c>
      <c r="AR108" s="278" t="str">
        <f>VLOOKUP(AQ108,FORMULAS!$A$77:$B$82,2,0)</f>
        <v>Rara vez</v>
      </c>
      <c r="AS108" s="282" t="str">
        <f>+K108</f>
        <v>Moderado</v>
      </c>
      <c r="AT108" s="283" t="str">
        <f>CONCATENATE(AS108,"-",AR108)</f>
        <v>Moderado-Rara vez</v>
      </c>
      <c r="AU108" s="275" t="str">
        <f>VLOOKUP(AT108,FORMULAS!$I$77:$J$97,2,0)</f>
        <v>Moderado</v>
      </c>
      <c r="AV108" s="275" t="s">
        <v>198</v>
      </c>
      <c r="AW108" s="57" t="s">
        <v>444</v>
      </c>
      <c r="AX108" s="57" t="s">
        <v>445</v>
      </c>
      <c r="AY108" s="57" t="s">
        <v>422</v>
      </c>
      <c r="AZ108" s="89">
        <v>45292</v>
      </c>
      <c r="BA108" s="89">
        <v>45657</v>
      </c>
      <c r="BB108" s="57" t="s">
        <v>446</v>
      </c>
      <c r="BC108" s="57" t="s">
        <v>447</v>
      </c>
      <c r="BD108" s="67" t="s">
        <v>204</v>
      </c>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100" t="s">
        <v>205</v>
      </c>
      <c r="CX108" s="112" t="s">
        <v>448</v>
      </c>
      <c r="CY108" s="104" t="s">
        <v>449</v>
      </c>
      <c r="CZ108" s="102" t="s">
        <v>450</v>
      </c>
      <c r="DA108" s="103">
        <v>1</v>
      </c>
      <c r="DB108" s="104" t="s">
        <v>451</v>
      </c>
      <c r="DC108" s="84" t="s">
        <v>210</v>
      </c>
      <c r="DD108" s="84" t="s">
        <v>239</v>
      </c>
      <c r="DE108" s="84" t="s">
        <v>239</v>
      </c>
      <c r="DF108" s="87">
        <v>45667</v>
      </c>
      <c r="DG108" s="60" t="s">
        <v>205</v>
      </c>
      <c r="DH108" s="57" t="s">
        <v>404</v>
      </c>
      <c r="DI108" s="60" t="s">
        <v>375</v>
      </c>
      <c r="DJ108" s="57" t="s">
        <v>429</v>
      </c>
      <c r="DK108" s="60" t="s">
        <v>342</v>
      </c>
      <c r="DL108" s="60" t="s">
        <v>375</v>
      </c>
      <c r="DM108" s="60" t="s">
        <v>215</v>
      </c>
      <c r="DN108" s="61">
        <v>45671</v>
      </c>
      <c r="DO108" s="62" t="s">
        <v>430</v>
      </c>
      <c r="DP108" s="62" t="s">
        <v>431</v>
      </c>
      <c r="DQ108" s="62" t="s">
        <v>213</v>
      </c>
      <c r="DR108" s="73">
        <v>1</v>
      </c>
    </row>
    <row r="109" spans="1:122" ht="74.25" hidden="1" customHeight="1">
      <c r="A109" s="276"/>
      <c r="B109" s="276"/>
      <c r="C109" s="276"/>
      <c r="D109" s="276"/>
      <c r="E109" s="276"/>
      <c r="F109" s="276"/>
      <c r="G109" s="276"/>
      <c r="H109" s="273"/>
      <c r="I109" s="270"/>
      <c r="J109" s="267"/>
      <c r="K109" s="270"/>
      <c r="L109" s="267"/>
      <c r="M109" s="276"/>
      <c r="N109" s="44"/>
      <c r="O109" s="45"/>
      <c r="P109" s="46"/>
      <c r="Q109" s="47"/>
      <c r="R109" s="46"/>
      <c r="S109" s="47"/>
      <c r="T109" s="46"/>
      <c r="U109" s="47"/>
      <c r="V109" s="46"/>
      <c r="W109" s="47"/>
      <c r="X109" s="46"/>
      <c r="Y109" s="47"/>
      <c r="Z109" s="48"/>
      <c r="AA109" s="49"/>
      <c r="AB109" s="50"/>
      <c r="AC109" s="49"/>
      <c r="AD109" s="50"/>
      <c r="AE109" s="49"/>
      <c r="AF109" s="50"/>
      <c r="AG109" s="49"/>
      <c r="AH109" s="50"/>
      <c r="AI109" s="49"/>
      <c r="AJ109" s="50"/>
      <c r="AK109" s="49"/>
      <c r="AL109" s="50"/>
      <c r="AM109" s="49"/>
      <c r="AN109" s="51"/>
      <c r="AO109" s="51"/>
      <c r="AP109" s="52" t="str">
        <f t="shared" si="3"/>
        <v>Débil</v>
      </c>
      <c r="AQ109" s="53"/>
      <c r="AR109" s="276"/>
      <c r="AS109" s="276"/>
      <c r="AT109" s="276"/>
      <c r="AU109" s="276"/>
      <c r="AV109" s="276"/>
      <c r="AW109" s="53"/>
      <c r="AX109" s="53"/>
      <c r="AY109" s="53"/>
      <c r="AZ109" s="74"/>
      <c r="BA109" s="74"/>
      <c r="BB109" s="53"/>
      <c r="BC109" s="53"/>
      <c r="BD109" s="64"/>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93"/>
      <c r="CX109" s="93"/>
      <c r="CY109" s="93"/>
      <c r="CZ109" s="93"/>
      <c r="DA109" s="57"/>
      <c r="DB109" s="93"/>
      <c r="DC109" s="93"/>
      <c r="DD109" s="93"/>
      <c r="DE109" s="93"/>
      <c r="DF109" s="60"/>
      <c r="DG109" s="60"/>
      <c r="DH109" s="60"/>
      <c r="DI109" s="60"/>
      <c r="DJ109" s="60"/>
      <c r="DK109" s="60"/>
      <c r="DL109" s="60"/>
      <c r="DM109" s="60"/>
      <c r="DN109" s="61"/>
      <c r="DO109" s="57"/>
      <c r="DP109" s="62"/>
      <c r="DQ109" s="62"/>
      <c r="DR109" s="62"/>
    </row>
    <row r="110" spans="1:122" ht="39.75" hidden="1" customHeight="1">
      <c r="A110" s="276"/>
      <c r="B110" s="276"/>
      <c r="C110" s="276"/>
      <c r="D110" s="276"/>
      <c r="E110" s="276"/>
      <c r="F110" s="276"/>
      <c r="G110" s="276"/>
      <c r="H110" s="273"/>
      <c r="I110" s="270"/>
      <c r="J110" s="267"/>
      <c r="K110" s="270"/>
      <c r="L110" s="267"/>
      <c r="M110" s="276"/>
      <c r="N110" s="44"/>
      <c r="O110" s="63"/>
      <c r="P110" s="46"/>
      <c r="Q110" s="47">
        <f>+IF(P110='Tabla Valoración controles'!$D$4,'Tabla Valoración controles'!$F$4,IF('Mapa Corrupcion'!P110='Tabla Valoración controles'!$D$5,'Tabla Valoración controles'!$F$5,IF(P110=FORMULAS!$A$10,0,'Tabla Valoración controles'!$F$6)))</f>
        <v>0.1</v>
      </c>
      <c r="R110" s="46"/>
      <c r="S110" s="47">
        <f>+IF(R110='Tabla Valoración controles'!$D$7,'Tabla Valoración controles'!$F$7,IF(P110=FORMULAS!$A$10,0,'Tabla Valoración controles'!$F$8))</f>
        <v>0.15</v>
      </c>
      <c r="T110" s="46"/>
      <c r="U110" s="47">
        <f>+IF(T110='Tabla Valoración controles'!$D$9,'Tabla Valoración controles'!$F$9,IF(P110=FORMULAS!$A$10,0,'Tabla Valoración controles'!$F$10))</f>
        <v>0</v>
      </c>
      <c r="V110" s="46"/>
      <c r="W110" s="47">
        <f>+IF(V110='Tabla Valoración controles'!$D$9,'Tabla Valoración controles'!$F$9,IF(R110=FORMULAS!$A$10,0,'Tabla Valoración controles'!$F$10))</f>
        <v>0</v>
      </c>
      <c r="X110" s="46"/>
      <c r="Y110" s="47">
        <f>+IF(X110='Tabla Valoración controles'!$D$13,'Tabla Valoración controles'!$F$13,'Tabla Valoración controles'!$F$14)</f>
        <v>0</v>
      </c>
      <c r="Z110" s="48">
        <f t="shared" ref="Z110:Z120" si="8">+Q110+S110+U110</f>
        <v>0.25</v>
      </c>
      <c r="AA110" s="49"/>
      <c r="AB110" s="50" t="e">
        <f>+IF(AA110=[2]CONTROLES!$C$50,[2]CONTROLES!$D$50,[2]CONTROLES!$D$51)</f>
        <v>#REF!</v>
      </c>
      <c r="AC110" s="49"/>
      <c r="AD110" s="50" t="e">
        <f>+IF(AC110=[2]CONTROLES!$C$52,[2]CONTROLES!$D$52,[2]CONTROLES!$D$53)</f>
        <v>#REF!</v>
      </c>
      <c r="AE110" s="49"/>
      <c r="AF110" s="50" t="e">
        <f>+IF(AE110=[2]CONTROLES!$C$54,[2]CONTROLES!$D$54,[2]CONTROLES!$D$55)</f>
        <v>#REF!</v>
      </c>
      <c r="AG110" s="49"/>
      <c r="AH110" s="50" t="e">
        <f>+IF(AG110=[2]CONTROLES!$C$56,[2]CONTROLES!$D$56,IF(AG110=[2]CONTROLES!$C$57,[2]CONTROLES!$D$57,[2]CONTROLES!$D$58))</f>
        <v>#REF!</v>
      </c>
      <c r="AI110" s="49"/>
      <c r="AJ110" s="50" t="e">
        <f>+IF(AI110=[2]CONTROLES!$C$59,[2]CONTROLES!$D$59,[2]CONTROLES!$D$60)</f>
        <v>#REF!</v>
      </c>
      <c r="AK110" s="49"/>
      <c r="AL110" s="50" t="e">
        <f>+IF(AK110=[2]CONTROLES!$C$61,[2]CONTROLES!$D$61,[2]CONTROLES!$D$62)</f>
        <v>#REF!</v>
      </c>
      <c r="AM110" s="49"/>
      <c r="AN110" s="51" t="e">
        <f>+IF(AM110=[2]CONTROLES!$C$63,[2]CONTROLES!$D$63,IF(AM110=[2]CONTROLES!$C$64,[2]CONTROLES!$D$64,[2]CONTROLES!$D$65))</f>
        <v>#REF!</v>
      </c>
      <c r="AO110" s="51" t="e">
        <f t="shared" ref="AO110:AO120" si="9">+AB110+AD110+AF110+AH110+AJ110+AL110+AN110</f>
        <v>#REF!</v>
      </c>
      <c r="AP110" s="52" t="str">
        <f t="shared" si="3"/>
        <v/>
      </c>
      <c r="AQ110" s="53"/>
      <c r="AR110" s="276"/>
      <c r="AS110" s="276"/>
      <c r="AT110" s="276"/>
      <c r="AU110" s="276"/>
      <c r="AV110" s="276"/>
      <c r="AW110" s="53"/>
      <c r="AX110" s="53"/>
      <c r="AY110" s="53"/>
      <c r="AZ110" s="64"/>
      <c r="BA110" s="64"/>
      <c r="BB110" s="64"/>
      <c r="BC110" s="64"/>
      <c r="BD110" s="64"/>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93"/>
      <c r="CX110" s="93"/>
      <c r="CY110" s="93"/>
      <c r="CZ110" s="93"/>
      <c r="DA110" s="57"/>
      <c r="DB110" s="93"/>
      <c r="DC110" s="93"/>
      <c r="DD110" s="93"/>
      <c r="DE110" s="93"/>
      <c r="DF110" s="60"/>
      <c r="DG110" s="60"/>
      <c r="DH110" s="60"/>
      <c r="DI110" s="60"/>
      <c r="DJ110" s="60"/>
      <c r="DK110" s="60"/>
      <c r="DL110" s="60"/>
      <c r="DM110" s="60"/>
      <c r="DN110" s="61"/>
      <c r="DO110" s="57"/>
      <c r="DP110" s="62"/>
      <c r="DQ110" s="62"/>
      <c r="DR110" s="62"/>
    </row>
    <row r="111" spans="1:122" ht="39.75" hidden="1" customHeight="1">
      <c r="A111" s="276"/>
      <c r="B111" s="276"/>
      <c r="C111" s="276"/>
      <c r="D111" s="276"/>
      <c r="E111" s="276"/>
      <c r="F111" s="276"/>
      <c r="G111" s="276"/>
      <c r="H111" s="273"/>
      <c r="I111" s="270"/>
      <c r="J111" s="267"/>
      <c r="K111" s="270"/>
      <c r="L111" s="267"/>
      <c r="M111" s="276"/>
      <c r="N111" s="44"/>
      <c r="O111" s="63"/>
      <c r="P111" s="46"/>
      <c r="Q111" s="47">
        <f>+IF(P111='Tabla Valoración controles'!$D$4,'Tabla Valoración controles'!$F$4,IF('Mapa Corrupcion'!P111='Tabla Valoración controles'!$D$5,'Tabla Valoración controles'!$F$5,IF(P111=FORMULAS!$A$10,0,'Tabla Valoración controles'!$F$6)))</f>
        <v>0.1</v>
      </c>
      <c r="R111" s="46"/>
      <c r="S111" s="47">
        <f>+IF(R111='Tabla Valoración controles'!$D$7,'Tabla Valoración controles'!$F$7,IF(P111=FORMULAS!$A$10,0,'Tabla Valoración controles'!$F$8))</f>
        <v>0.15</v>
      </c>
      <c r="T111" s="46"/>
      <c r="U111" s="47">
        <f>+IF(T111='Tabla Valoración controles'!$D$9,'Tabla Valoración controles'!$F$9,IF(P111=FORMULAS!$A$10,0,'Tabla Valoración controles'!$F$10))</f>
        <v>0</v>
      </c>
      <c r="V111" s="46"/>
      <c r="W111" s="47">
        <f>+IF(V111='Tabla Valoración controles'!$D$9,'Tabla Valoración controles'!$F$9,IF(R111=FORMULAS!$A$10,0,'Tabla Valoración controles'!$F$10))</f>
        <v>0</v>
      </c>
      <c r="X111" s="46"/>
      <c r="Y111" s="47">
        <f>+IF(X111='Tabla Valoración controles'!$D$13,'Tabla Valoración controles'!$F$13,'Tabla Valoración controles'!$F$14)</f>
        <v>0</v>
      </c>
      <c r="Z111" s="48">
        <f t="shared" si="8"/>
        <v>0.25</v>
      </c>
      <c r="AA111" s="49"/>
      <c r="AB111" s="50" t="e">
        <f>+IF(AA111=[2]CONTROLES!$C$50,[2]CONTROLES!$D$50,[2]CONTROLES!$D$51)</f>
        <v>#REF!</v>
      </c>
      <c r="AC111" s="49"/>
      <c r="AD111" s="50" t="e">
        <f>+IF(AC111=[2]CONTROLES!$C$52,[2]CONTROLES!$D$52,[2]CONTROLES!$D$53)</f>
        <v>#REF!</v>
      </c>
      <c r="AE111" s="49"/>
      <c r="AF111" s="50" t="e">
        <f>+IF(AE111=[2]CONTROLES!$C$54,[2]CONTROLES!$D$54,[2]CONTROLES!$D$55)</f>
        <v>#REF!</v>
      </c>
      <c r="AG111" s="49"/>
      <c r="AH111" s="50" t="e">
        <f>+IF(AG111=[2]CONTROLES!$C$56,[2]CONTROLES!$D$56,IF(AG111=[2]CONTROLES!$C$57,[2]CONTROLES!$D$57,[2]CONTROLES!$D$58))</f>
        <v>#REF!</v>
      </c>
      <c r="AI111" s="49"/>
      <c r="AJ111" s="50" t="e">
        <f>+IF(AI111=[2]CONTROLES!$C$59,[2]CONTROLES!$D$59,[2]CONTROLES!$D$60)</f>
        <v>#REF!</v>
      </c>
      <c r="AK111" s="49"/>
      <c r="AL111" s="50" t="e">
        <f>+IF(AK111=[2]CONTROLES!$C$61,[2]CONTROLES!$D$61,[2]CONTROLES!$D$62)</f>
        <v>#REF!</v>
      </c>
      <c r="AM111" s="49"/>
      <c r="AN111" s="51" t="e">
        <f>+IF(AM111=[2]CONTROLES!$C$63,[2]CONTROLES!$D$63,IF(AM111=[2]CONTROLES!$C$64,[2]CONTROLES!$D$64,[2]CONTROLES!$D$65))</f>
        <v>#REF!</v>
      </c>
      <c r="AO111" s="51" t="e">
        <f t="shared" si="9"/>
        <v>#REF!</v>
      </c>
      <c r="AP111" s="52" t="str">
        <f t="shared" si="3"/>
        <v/>
      </c>
      <c r="AQ111" s="53"/>
      <c r="AR111" s="276"/>
      <c r="AS111" s="276"/>
      <c r="AT111" s="276"/>
      <c r="AU111" s="276"/>
      <c r="AV111" s="276"/>
      <c r="AW111" s="64"/>
      <c r="AX111" s="64"/>
      <c r="AY111" s="53"/>
      <c r="AZ111" s="64"/>
      <c r="BA111" s="64"/>
      <c r="BB111" s="64"/>
      <c r="BC111" s="64"/>
      <c r="BD111" s="64"/>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93"/>
      <c r="CX111" s="93"/>
      <c r="CY111" s="93"/>
      <c r="CZ111" s="93"/>
      <c r="DA111" s="57"/>
      <c r="DB111" s="93"/>
      <c r="DC111" s="93"/>
      <c r="DD111" s="93"/>
      <c r="DE111" s="93"/>
      <c r="DF111" s="60"/>
      <c r="DG111" s="60"/>
      <c r="DH111" s="60"/>
      <c r="DI111" s="60"/>
      <c r="DJ111" s="60"/>
      <c r="DK111" s="60"/>
      <c r="DL111" s="60"/>
      <c r="DM111" s="60"/>
      <c r="DN111" s="61"/>
      <c r="DO111" s="57"/>
      <c r="DP111" s="62"/>
      <c r="DQ111" s="62"/>
      <c r="DR111" s="62"/>
    </row>
    <row r="112" spans="1:122" ht="39.75" hidden="1" customHeight="1">
      <c r="A112" s="276"/>
      <c r="B112" s="276"/>
      <c r="C112" s="276"/>
      <c r="D112" s="276"/>
      <c r="E112" s="276"/>
      <c r="F112" s="276"/>
      <c r="G112" s="276"/>
      <c r="H112" s="273"/>
      <c r="I112" s="270"/>
      <c r="J112" s="267"/>
      <c r="K112" s="270"/>
      <c r="L112" s="267"/>
      <c r="M112" s="276"/>
      <c r="N112" s="44"/>
      <c r="O112" s="63"/>
      <c r="P112" s="46"/>
      <c r="Q112" s="47">
        <f>+IF(P112='Tabla Valoración controles'!$D$4,'Tabla Valoración controles'!$F$4,IF('Mapa Corrupcion'!P112='Tabla Valoración controles'!$D$5,'Tabla Valoración controles'!$F$5,IF(P112=FORMULAS!$A$10,0,'Tabla Valoración controles'!$F$6)))</f>
        <v>0.1</v>
      </c>
      <c r="R112" s="46"/>
      <c r="S112" s="47">
        <f>+IF(R112='Tabla Valoración controles'!$D$7,'Tabla Valoración controles'!$F$7,IF(P112=FORMULAS!$A$10,0,'Tabla Valoración controles'!$F$8))</f>
        <v>0.15</v>
      </c>
      <c r="T112" s="46"/>
      <c r="U112" s="47">
        <f>+IF(T112='Tabla Valoración controles'!$D$9,'Tabla Valoración controles'!$F$9,IF(P112=FORMULAS!$A$10,0,'Tabla Valoración controles'!$F$10))</f>
        <v>0</v>
      </c>
      <c r="V112" s="46"/>
      <c r="W112" s="47">
        <f>+IF(V112='Tabla Valoración controles'!$D$9,'Tabla Valoración controles'!$F$9,IF(R112=FORMULAS!$A$10,0,'Tabla Valoración controles'!$F$10))</f>
        <v>0</v>
      </c>
      <c r="X112" s="46"/>
      <c r="Y112" s="47">
        <f>+IF(X112='Tabla Valoración controles'!$D$13,'Tabla Valoración controles'!$F$13,'Tabla Valoración controles'!$F$14)</f>
        <v>0</v>
      </c>
      <c r="Z112" s="48">
        <f t="shared" si="8"/>
        <v>0.25</v>
      </c>
      <c r="AA112" s="49"/>
      <c r="AB112" s="50" t="e">
        <f>+IF(AA112=[2]CONTROLES!$C$50,[2]CONTROLES!$D$50,[2]CONTROLES!$D$51)</f>
        <v>#REF!</v>
      </c>
      <c r="AC112" s="49"/>
      <c r="AD112" s="50" t="e">
        <f>+IF(AC112=[2]CONTROLES!$C$52,[2]CONTROLES!$D$52,[2]CONTROLES!$D$53)</f>
        <v>#REF!</v>
      </c>
      <c r="AE112" s="49"/>
      <c r="AF112" s="50" t="e">
        <f>+IF(AE112=[2]CONTROLES!$C$54,[2]CONTROLES!$D$54,[2]CONTROLES!$D$55)</f>
        <v>#REF!</v>
      </c>
      <c r="AG112" s="49"/>
      <c r="AH112" s="50" t="e">
        <f>+IF(AG112=[2]CONTROLES!$C$56,[2]CONTROLES!$D$56,IF(AG112=[2]CONTROLES!$C$57,[2]CONTROLES!$D$57,[2]CONTROLES!$D$58))</f>
        <v>#REF!</v>
      </c>
      <c r="AI112" s="49"/>
      <c r="AJ112" s="50" t="e">
        <f>+IF(AI112=[2]CONTROLES!$C$59,[2]CONTROLES!$D$59,[2]CONTROLES!$D$60)</f>
        <v>#REF!</v>
      </c>
      <c r="AK112" s="49"/>
      <c r="AL112" s="50" t="e">
        <f>+IF(AK112=[2]CONTROLES!$C$61,[2]CONTROLES!$D$61,[2]CONTROLES!$D$62)</f>
        <v>#REF!</v>
      </c>
      <c r="AM112" s="49"/>
      <c r="AN112" s="51" t="e">
        <f>+IF(AM112=[2]CONTROLES!$C$63,[2]CONTROLES!$D$63,IF(AM112=[2]CONTROLES!$C$64,[2]CONTROLES!$D$64,[2]CONTROLES!$D$65))</f>
        <v>#REF!</v>
      </c>
      <c r="AO112" s="51" t="e">
        <f t="shared" si="9"/>
        <v>#REF!</v>
      </c>
      <c r="AP112" s="52" t="str">
        <f t="shared" si="3"/>
        <v/>
      </c>
      <c r="AQ112" s="53"/>
      <c r="AR112" s="276"/>
      <c r="AS112" s="276"/>
      <c r="AT112" s="276"/>
      <c r="AU112" s="276"/>
      <c r="AV112" s="276"/>
      <c r="AW112" s="64"/>
      <c r="AX112" s="64"/>
      <c r="AY112" s="53"/>
      <c r="AZ112" s="64"/>
      <c r="BA112" s="64"/>
      <c r="BB112" s="64"/>
      <c r="BC112" s="64"/>
      <c r="BD112" s="64"/>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93"/>
      <c r="CX112" s="93"/>
      <c r="CY112" s="93"/>
      <c r="CZ112" s="93"/>
      <c r="DA112" s="57"/>
      <c r="DB112" s="93"/>
      <c r="DC112" s="93"/>
      <c r="DD112" s="93"/>
      <c r="DE112" s="93"/>
      <c r="DF112" s="60"/>
      <c r="DG112" s="60"/>
      <c r="DH112" s="60"/>
      <c r="DI112" s="60"/>
      <c r="DJ112" s="60"/>
      <c r="DK112" s="60"/>
      <c r="DL112" s="60"/>
      <c r="DM112" s="60"/>
      <c r="DN112" s="61"/>
      <c r="DO112" s="57"/>
      <c r="DP112" s="62"/>
      <c r="DQ112" s="62"/>
      <c r="DR112" s="62"/>
    </row>
    <row r="113" spans="1:122" ht="39.75" hidden="1" customHeight="1">
      <c r="A113" s="277"/>
      <c r="B113" s="277"/>
      <c r="C113" s="277"/>
      <c r="D113" s="277"/>
      <c r="E113" s="277"/>
      <c r="F113" s="277"/>
      <c r="G113" s="277"/>
      <c r="H113" s="274"/>
      <c r="I113" s="271"/>
      <c r="J113" s="268"/>
      <c r="K113" s="271"/>
      <c r="L113" s="268"/>
      <c r="M113" s="277"/>
      <c r="N113" s="44"/>
      <c r="O113" s="63"/>
      <c r="P113" s="46"/>
      <c r="Q113" s="47">
        <f>+IF(P113='Tabla Valoración controles'!$D$4,'Tabla Valoración controles'!$F$4,IF('Mapa Corrupcion'!P113='Tabla Valoración controles'!$D$5,'Tabla Valoración controles'!$F$5,IF(P113=FORMULAS!$A$10,0,'Tabla Valoración controles'!$F$6)))</f>
        <v>0.1</v>
      </c>
      <c r="R113" s="46"/>
      <c r="S113" s="47">
        <f>+IF(R113='Tabla Valoración controles'!$D$7,'Tabla Valoración controles'!$F$7,IF(P113=FORMULAS!$A$10,0,'Tabla Valoración controles'!$F$8))</f>
        <v>0.15</v>
      </c>
      <c r="T113" s="46"/>
      <c r="U113" s="47">
        <f>+IF(T113='Tabla Valoración controles'!$D$9,'Tabla Valoración controles'!$F$9,IF(P113=FORMULAS!$A$10,0,'Tabla Valoración controles'!$F$10))</f>
        <v>0</v>
      </c>
      <c r="V113" s="46"/>
      <c r="W113" s="47">
        <f>+IF(V113='Tabla Valoración controles'!$D$9,'Tabla Valoración controles'!$F$9,IF(R113=FORMULAS!$A$10,0,'Tabla Valoración controles'!$F$10))</f>
        <v>0</v>
      </c>
      <c r="X113" s="46"/>
      <c r="Y113" s="47">
        <f>+IF(X113='Tabla Valoración controles'!$D$13,'Tabla Valoración controles'!$F$13,'Tabla Valoración controles'!$F$14)</f>
        <v>0</v>
      </c>
      <c r="Z113" s="48">
        <f t="shared" si="8"/>
        <v>0.25</v>
      </c>
      <c r="AA113" s="49"/>
      <c r="AB113" s="50" t="e">
        <f>+IF(AA113=[2]CONTROLES!$C$50,[2]CONTROLES!$D$50,[2]CONTROLES!$D$51)</f>
        <v>#REF!</v>
      </c>
      <c r="AC113" s="49"/>
      <c r="AD113" s="50" t="e">
        <f>+IF(AC113=[2]CONTROLES!$C$52,[2]CONTROLES!$D$52,[2]CONTROLES!$D$53)</f>
        <v>#REF!</v>
      </c>
      <c r="AE113" s="49"/>
      <c r="AF113" s="50" t="e">
        <f>+IF(AE113=[2]CONTROLES!$C$54,[2]CONTROLES!$D$54,[2]CONTROLES!$D$55)</f>
        <v>#REF!</v>
      </c>
      <c r="AG113" s="49"/>
      <c r="AH113" s="50" t="e">
        <f>+IF(AG113=[2]CONTROLES!$C$56,[2]CONTROLES!$D$56,IF(AG113=[2]CONTROLES!$C$57,[2]CONTROLES!$D$57,[2]CONTROLES!$D$58))</f>
        <v>#REF!</v>
      </c>
      <c r="AI113" s="49"/>
      <c r="AJ113" s="50" t="e">
        <f>+IF(AI113=[2]CONTROLES!$C$59,[2]CONTROLES!$D$59,[2]CONTROLES!$D$60)</f>
        <v>#REF!</v>
      </c>
      <c r="AK113" s="49"/>
      <c r="AL113" s="50" t="e">
        <f>+IF(AK113=[2]CONTROLES!$C$61,[2]CONTROLES!$D$61,[2]CONTROLES!$D$62)</f>
        <v>#REF!</v>
      </c>
      <c r="AM113" s="49"/>
      <c r="AN113" s="51" t="e">
        <f>+IF(AM113=[2]CONTROLES!$C$63,[2]CONTROLES!$D$63,IF(AM113=[2]CONTROLES!$C$64,[2]CONTROLES!$D$64,[2]CONTROLES!$D$65))</f>
        <v>#REF!</v>
      </c>
      <c r="AO113" s="51" t="e">
        <f t="shared" si="9"/>
        <v>#REF!</v>
      </c>
      <c r="AP113" s="52" t="str">
        <f t="shared" si="3"/>
        <v/>
      </c>
      <c r="AQ113" s="53"/>
      <c r="AR113" s="277"/>
      <c r="AS113" s="277"/>
      <c r="AT113" s="277"/>
      <c r="AU113" s="277"/>
      <c r="AV113" s="277"/>
      <c r="AW113" s="64"/>
      <c r="AX113" s="64"/>
      <c r="AY113" s="53"/>
      <c r="AZ113" s="64"/>
      <c r="BA113" s="64"/>
      <c r="BB113" s="64"/>
      <c r="BC113" s="64"/>
      <c r="BD113" s="64"/>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93"/>
      <c r="CX113" s="93"/>
      <c r="CY113" s="93"/>
      <c r="CZ113" s="93"/>
      <c r="DA113" s="57"/>
      <c r="DB113" s="93"/>
      <c r="DC113" s="93"/>
      <c r="DD113" s="93"/>
      <c r="DE113" s="93"/>
      <c r="DF113" s="60"/>
      <c r="DG113" s="60"/>
      <c r="DH113" s="60"/>
      <c r="DI113" s="60"/>
      <c r="DJ113" s="60"/>
      <c r="DK113" s="60"/>
      <c r="DL113" s="60"/>
      <c r="DM113" s="60"/>
      <c r="DN113" s="61"/>
      <c r="DO113" s="57"/>
      <c r="DP113" s="62"/>
      <c r="DQ113" s="62"/>
      <c r="DR113" s="62"/>
    </row>
    <row r="114" spans="1:122" ht="88.5" customHeight="1">
      <c r="A114" s="278">
        <v>18</v>
      </c>
      <c r="B114" s="279" t="s">
        <v>415</v>
      </c>
      <c r="C114" s="280" t="str">
        <f>VLOOKUP(B114,FORMULAS!A$30:B$46,2,0)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14" s="280" t="str">
        <f>VLOOKUP(B114,FORMULAS!A$30:C$46,3,0)</f>
        <v>Subdirector Financiero</v>
      </c>
      <c r="E114" s="280" t="s">
        <v>452</v>
      </c>
      <c r="F114" s="280" t="s">
        <v>453</v>
      </c>
      <c r="G114" s="281" t="s">
        <v>454</v>
      </c>
      <c r="H114" s="272" t="s">
        <v>197</v>
      </c>
      <c r="I114" s="269" t="str">
        <f>VLOOKUP(H114,FORMULAS!$A$77:$B$82,2,0)</f>
        <v>Rara vez</v>
      </c>
      <c r="J114" s="266" t="str">
        <f>+I114</f>
        <v>Rara vez</v>
      </c>
      <c r="K114" s="269" t="str">
        <f>VLOOKUP(A114,'Impacto Ri Inhe'!$B$5:$AF$41,31,1)</f>
        <v>Moderado</v>
      </c>
      <c r="L114" s="266" t="str">
        <f>CONCATENATE(K114,"-",J114)</f>
        <v>Moderado-Rara vez</v>
      </c>
      <c r="M114" s="275" t="str">
        <f>VLOOKUP(L114,FORMULAS!$I$77:$J$97,2,0)</f>
        <v>Moderado</v>
      </c>
      <c r="N114" s="44">
        <v>1</v>
      </c>
      <c r="O114" s="88" t="s">
        <v>455</v>
      </c>
      <c r="P114" s="46" t="s">
        <v>225</v>
      </c>
      <c r="Q114" s="47">
        <f>+IF(P114='Tabla Valoración controles'!$D$4,'Tabla Valoración controles'!$F$4,IF('Mapa Corrupcion'!P114='Tabla Valoración controles'!$D$5,'Tabla Valoración controles'!$F$5,IF(P114=FORMULAS!$A$10,0,'Tabla Valoración controles'!$F$6)))</f>
        <v>0.15</v>
      </c>
      <c r="R114" s="46" t="s">
        <v>186</v>
      </c>
      <c r="S114" s="47">
        <f>+IF(R114='Tabla Valoración controles'!$D$7,'Tabla Valoración controles'!$F$7,IF(P114=FORMULAS!$A$10,0,'Tabla Valoración controles'!$F$8))</f>
        <v>0.15</v>
      </c>
      <c r="T114" s="46" t="s">
        <v>187</v>
      </c>
      <c r="U114" s="47">
        <f>+IF(T114='Tabla Valoración controles'!$D$9,'Tabla Valoración controles'!$F$9,IF(P114=FORMULAS!$A$10,0,'Tabla Valoración controles'!$F$10))</f>
        <v>0</v>
      </c>
      <c r="V114" s="46" t="s">
        <v>188</v>
      </c>
      <c r="W114" s="47">
        <f>+IF(V114='Tabla Valoración controles'!$D$9,'Tabla Valoración controles'!$F$9,IF(R114=FORMULAS!$A$10,0,'Tabla Valoración controles'!$F$10))</f>
        <v>0</v>
      </c>
      <c r="X114" s="46" t="s">
        <v>189</v>
      </c>
      <c r="Y114" s="47">
        <f>+IF(X114='Tabla Valoración controles'!$D$13,'Tabla Valoración controles'!$F$13,'Tabla Valoración controles'!$F$14)</f>
        <v>0</v>
      </c>
      <c r="Z114" s="48">
        <f t="shared" si="8"/>
        <v>0.3</v>
      </c>
      <c r="AA114" s="49" t="s">
        <v>190</v>
      </c>
      <c r="AB114" s="50" t="e">
        <f>+IF(AA114=[2]CONTROLES!$C$50,[2]CONTROLES!$D$50,[2]CONTROLES!$D$51)</f>
        <v>#REF!</v>
      </c>
      <c r="AC114" s="49" t="s">
        <v>191</v>
      </c>
      <c r="AD114" s="50" t="e">
        <f>+IF(AC114=[2]CONTROLES!$C$52,[2]CONTROLES!$D$52,[2]CONTROLES!$D$53)</f>
        <v>#REF!</v>
      </c>
      <c r="AE114" s="49" t="s">
        <v>192</v>
      </c>
      <c r="AF114" s="50" t="e">
        <f>+IF(AE114=[2]CONTROLES!$C$54,[2]CONTROLES!$D$54,[2]CONTROLES!$D$55)</f>
        <v>#REF!</v>
      </c>
      <c r="AG114" s="113" t="s">
        <v>227</v>
      </c>
      <c r="AH114" s="50" t="e">
        <f>+IF(AG114=[2]CONTROLES!$C$56,[2]CONTROLES!$D$56,IF(AG114=[2]CONTROLES!$C$57,[2]CONTROLES!$D$57,[2]CONTROLES!$D$58))</f>
        <v>#REF!</v>
      </c>
      <c r="AI114" s="49" t="s">
        <v>194</v>
      </c>
      <c r="AJ114" s="50" t="e">
        <f>+IF(AI114=[2]CONTROLES!$C$59,[2]CONTROLES!$D$59,[2]CONTROLES!$D$60)</f>
        <v>#REF!</v>
      </c>
      <c r="AK114" s="49" t="s">
        <v>195</v>
      </c>
      <c r="AL114" s="50" t="e">
        <f>+IF(AK114=[2]CONTROLES!$C$61,[2]CONTROLES!$D$61,[2]CONTROLES!$D$62)</f>
        <v>#REF!</v>
      </c>
      <c r="AM114" s="49" t="s">
        <v>196</v>
      </c>
      <c r="AN114" s="51" t="e">
        <f>+IF(AM114=[2]CONTROLES!$C$63,[2]CONTROLES!$D$63,IF(AM114=[2]CONTROLES!$C$64,[2]CONTROLES!$D$64,[2]CONTROLES!$D$65))</f>
        <v>#REF!</v>
      </c>
      <c r="AO114" s="51" t="e">
        <f t="shared" si="9"/>
        <v>#REF!</v>
      </c>
      <c r="AP114" s="52" t="str">
        <f t="shared" si="3"/>
        <v/>
      </c>
      <c r="AQ114" s="53" t="s">
        <v>197</v>
      </c>
      <c r="AR114" s="278" t="str">
        <f>VLOOKUP(AQ114,FORMULAS!$A$77:$B$82,2,0)</f>
        <v>Rara vez</v>
      </c>
      <c r="AS114" s="282" t="str">
        <f>+K114</f>
        <v>Moderado</v>
      </c>
      <c r="AT114" s="283" t="str">
        <f>CONCATENATE(AS114,"-",AR114)</f>
        <v>Moderado-Rara vez</v>
      </c>
      <c r="AU114" s="275" t="str">
        <f>VLOOKUP(AT114,FORMULAS!$I$77:$J$97,2,0)</f>
        <v>Moderado</v>
      </c>
      <c r="AV114" s="275" t="s">
        <v>198</v>
      </c>
      <c r="AW114" s="57" t="s">
        <v>456</v>
      </c>
      <c r="AX114" s="57" t="s">
        <v>457</v>
      </c>
      <c r="AY114" s="57" t="s">
        <v>298</v>
      </c>
      <c r="AZ114" s="89">
        <v>45292</v>
      </c>
      <c r="BA114" s="89">
        <v>45657</v>
      </c>
      <c r="BB114" s="57" t="s">
        <v>458</v>
      </c>
      <c r="BC114" s="57" t="s">
        <v>459</v>
      </c>
      <c r="BD114" s="67" t="s">
        <v>204</v>
      </c>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100" t="s">
        <v>205</v>
      </c>
      <c r="CX114" s="112" t="s">
        <v>460</v>
      </c>
      <c r="CY114" s="104" t="s">
        <v>461</v>
      </c>
      <c r="CZ114" s="102" t="s">
        <v>462</v>
      </c>
      <c r="DA114" s="103">
        <v>1</v>
      </c>
      <c r="DB114" s="104" t="s">
        <v>461</v>
      </c>
      <c r="DC114" s="84" t="s">
        <v>210</v>
      </c>
      <c r="DD114" s="84" t="s">
        <v>239</v>
      </c>
      <c r="DE114" s="84" t="s">
        <v>239</v>
      </c>
      <c r="DF114" s="87">
        <v>45667</v>
      </c>
      <c r="DG114" s="60" t="s">
        <v>205</v>
      </c>
      <c r="DH114" s="57" t="s">
        <v>404</v>
      </c>
      <c r="DI114" s="60" t="s">
        <v>375</v>
      </c>
      <c r="DJ114" s="57" t="s">
        <v>429</v>
      </c>
      <c r="DK114" s="60" t="s">
        <v>342</v>
      </c>
      <c r="DL114" s="60" t="s">
        <v>375</v>
      </c>
      <c r="DM114" s="60" t="s">
        <v>215</v>
      </c>
      <c r="DN114" s="61">
        <v>45671</v>
      </c>
      <c r="DO114" s="62" t="s">
        <v>430</v>
      </c>
      <c r="DP114" s="62" t="s">
        <v>431</v>
      </c>
      <c r="DQ114" s="62" t="s">
        <v>213</v>
      </c>
      <c r="DR114" s="73">
        <v>1</v>
      </c>
    </row>
    <row r="115" spans="1:122" ht="108.75" customHeight="1">
      <c r="A115" s="276"/>
      <c r="B115" s="276"/>
      <c r="C115" s="276"/>
      <c r="D115" s="276"/>
      <c r="E115" s="276"/>
      <c r="F115" s="276"/>
      <c r="G115" s="276"/>
      <c r="H115" s="273"/>
      <c r="I115" s="270"/>
      <c r="J115" s="267"/>
      <c r="K115" s="270"/>
      <c r="L115" s="267"/>
      <c r="M115" s="276"/>
      <c r="N115" s="44">
        <v>2</v>
      </c>
      <c r="O115" s="88" t="s">
        <v>463</v>
      </c>
      <c r="P115" s="46" t="s">
        <v>185</v>
      </c>
      <c r="Q115" s="47">
        <f>+IF(P115='Tabla Valoración controles'!$D$4,'Tabla Valoración controles'!$F$4,IF('Mapa Corrupcion'!P115='Tabla Valoración controles'!$D$5,'Tabla Valoración controles'!$F$5,IF(P115=FORMULAS!$A$10,0,'Tabla Valoración controles'!$F$6)))</f>
        <v>0.25</v>
      </c>
      <c r="R115" s="46" t="s">
        <v>186</v>
      </c>
      <c r="S115" s="47">
        <f>+IF(R115='Tabla Valoración controles'!$D$7,'Tabla Valoración controles'!$F$7,IF(P115=FORMULAS!$A$10,0,'Tabla Valoración controles'!$F$8))</f>
        <v>0.15</v>
      </c>
      <c r="T115" s="46" t="s">
        <v>187</v>
      </c>
      <c r="U115" s="47">
        <f>+IF(T115='Tabla Valoración controles'!$D$9,'Tabla Valoración controles'!$F$9,IF(P115=FORMULAS!$A$10,0,'Tabla Valoración controles'!$F$10))</f>
        <v>0</v>
      </c>
      <c r="V115" s="46" t="s">
        <v>188</v>
      </c>
      <c r="W115" s="47">
        <f>+IF(V115='Tabla Valoración controles'!$D$9,'Tabla Valoración controles'!$F$9,IF(R115=FORMULAS!$A$10,0,'Tabla Valoración controles'!$F$10))</f>
        <v>0</v>
      </c>
      <c r="X115" s="46" t="s">
        <v>189</v>
      </c>
      <c r="Y115" s="47">
        <f>+IF(X115='Tabla Valoración controles'!$D$13,'Tabla Valoración controles'!$F$13,'Tabla Valoración controles'!$F$14)</f>
        <v>0</v>
      </c>
      <c r="Z115" s="48">
        <f t="shared" si="8"/>
        <v>0.4</v>
      </c>
      <c r="AA115" s="49" t="s">
        <v>190</v>
      </c>
      <c r="AB115" s="50" t="e">
        <f>+IF(AA115=[2]CONTROLES!$C$50,[2]CONTROLES!$D$50,[2]CONTROLES!$D$51)</f>
        <v>#REF!</v>
      </c>
      <c r="AC115" s="49" t="s">
        <v>191</v>
      </c>
      <c r="AD115" s="50" t="e">
        <f>+IF(AC115=[2]CONTROLES!$C$52,[2]CONTROLES!$D$52,[2]CONTROLES!$D$53)</f>
        <v>#REF!</v>
      </c>
      <c r="AE115" s="49" t="s">
        <v>192</v>
      </c>
      <c r="AF115" s="50" t="e">
        <f>+IF(AE115=[2]CONTROLES!$C$54,[2]CONTROLES!$D$54,[2]CONTROLES!$D$55)</f>
        <v>#REF!</v>
      </c>
      <c r="AG115" s="113" t="s">
        <v>227</v>
      </c>
      <c r="AH115" s="50" t="e">
        <f>+IF(AG115=[2]CONTROLES!$C$56,[2]CONTROLES!$D$56,IF(AG115=[2]CONTROLES!$C$57,[2]CONTROLES!$D$57,[2]CONTROLES!$D$58))</f>
        <v>#REF!</v>
      </c>
      <c r="AI115" s="49" t="s">
        <v>194</v>
      </c>
      <c r="AJ115" s="50" t="e">
        <f>+IF(AI115=[2]CONTROLES!$C$59,[2]CONTROLES!$D$59,[2]CONTROLES!$D$60)</f>
        <v>#REF!</v>
      </c>
      <c r="AK115" s="49" t="s">
        <v>195</v>
      </c>
      <c r="AL115" s="50" t="e">
        <f>+IF(AK115=[2]CONTROLES!$C$61,[2]CONTROLES!$D$61,[2]CONTROLES!$D$62)</f>
        <v>#REF!</v>
      </c>
      <c r="AM115" s="49" t="s">
        <v>196</v>
      </c>
      <c r="AN115" s="51" t="e">
        <f>+IF(AM115=[2]CONTROLES!$C$63,[2]CONTROLES!$D$63,IF(AM115=[2]CONTROLES!$C$64,[2]CONTROLES!$D$64,[2]CONTROLES!$D$65))</f>
        <v>#REF!</v>
      </c>
      <c r="AO115" s="51" t="e">
        <f t="shared" si="9"/>
        <v>#REF!</v>
      </c>
      <c r="AP115" s="52" t="str">
        <f t="shared" si="3"/>
        <v/>
      </c>
      <c r="AQ115" s="53" t="s">
        <v>197</v>
      </c>
      <c r="AR115" s="276"/>
      <c r="AS115" s="276"/>
      <c r="AT115" s="276"/>
      <c r="AU115" s="276"/>
      <c r="AV115" s="276"/>
      <c r="AW115" s="57" t="s">
        <v>464</v>
      </c>
      <c r="AX115" s="57" t="s">
        <v>457</v>
      </c>
      <c r="AY115" s="57" t="s">
        <v>201</v>
      </c>
      <c r="AZ115" s="89">
        <v>45323</v>
      </c>
      <c r="BA115" s="89">
        <v>45657</v>
      </c>
      <c r="BB115" s="57" t="s">
        <v>465</v>
      </c>
      <c r="BC115" s="57" t="s">
        <v>466</v>
      </c>
      <c r="BD115" s="67" t="s">
        <v>204</v>
      </c>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114" t="s">
        <v>205</v>
      </c>
      <c r="CX115" s="108" t="s">
        <v>467</v>
      </c>
      <c r="CY115" s="111" t="s">
        <v>468</v>
      </c>
      <c r="CZ115" s="108" t="s">
        <v>469</v>
      </c>
      <c r="DA115" s="109">
        <v>1</v>
      </c>
      <c r="DB115" s="110" t="s">
        <v>470</v>
      </c>
      <c r="DC115" s="111" t="s">
        <v>210</v>
      </c>
      <c r="DD115" s="111" t="s">
        <v>239</v>
      </c>
      <c r="DE115" s="111" t="s">
        <v>239</v>
      </c>
      <c r="DF115" s="87">
        <v>45667</v>
      </c>
      <c r="DG115" s="60" t="s">
        <v>205</v>
      </c>
      <c r="DH115" s="57" t="s">
        <v>404</v>
      </c>
      <c r="DI115" s="60" t="s">
        <v>375</v>
      </c>
      <c r="DJ115" s="57" t="s">
        <v>429</v>
      </c>
      <c r="DK115" s="60" t="s">
        <v>342</v>
      </c>
      <c r="DL115" s="60" t="s">
        <v>375</v>
      </c>
      <c r="DM115" s="60" t="s">
        <v>215</v>
      </c>
      <c r="DN115" s="61">
        <v>45671</v>
      </c>
      <c r="DO115" s="62" t="s">
        <v>430</v>
      </c>
      <c r="DP115" s="62" t="s">
        <v>431</v>
      </c>
      <c r="DQ115" s="62" t="s">
        <v>213</v>
      </c>
      <c r="DR115" s="73">
        <v>1</v>
      </c>
    </row>
    <row r="116" spans="1:122" ht="39.75" hidden="1" customHeight="1">
      <c r="A116" s="276"/>
      <c r="B116" s="276"/>
      <c r="C116" s="276"/>
      <c r="D116" s="276"/>
      <c r="E116" s="276"/>
      <c r="F116" s="276"/>
      <c r="G116" s="276"/>
      <c r="H116" s="273"/>
      <c r="I116" s="270"/>
      <c r="J116" s="267"/>
      <c r="K116" s="270"/>
      <c r="L116" s="267"/>
      <c r="M116" s="276"/>
      <c r="N116" s="44"/>
      <c r="O116" s="63"/>
      <c r="P116" s="46"/>
      <c r="Q116" s="47">
        <f>+IF(P116='Tabla Valoración controles'!$D$4,'Tabla Valoración controles'!$F$4,IF('Mapa Corrupcion'!P116='Tabla Valoración controles'!$D$5,'Tabla Valoración controles'!$F$5,IF(P116=FORMULAS!$A$10,0,'Tabla Valoración controles'!$F$6)))</f>
        <v>0.1</v>
      </c>
      <c r="R116" s="46"/>
      <c r="S116" s="47">
        <f>+IF(R116='Tabla Valoración controles'!$D$7,'Tabla Valoración controles'!$F$7,IF(P116=FORMULAS!$A$10,0,'Tabla Valoración controles'!$F$8))</f>
        <v>0.15</v>
      </c>
      <c r="T116" s="46"/>
      <c r="U116" s="47">
        <f>+IF(T116='Tabla Valoración controles'!$D$9,'Tabla Valoración controles'!$F$9,IF(P116=FORMULAS!$A$10,0,'Tabla Valoración controles'!$F$10))</f>
        <v>0</v>
      </c>
      <c r="V116" s="46"/>
      <c r="W116" s="47">
        <f>+IF(V116='Tabla Valoración controles'!$D$9,'Tabla Valoración controles'!$F$9,IF(R116=FORMULAS!$A$10,0,'Tabla Valoración controles'!$F$10))</f>
        <v>0</v>
      </c>
      <c r="X116" s="46"/>
      <c r="Y116" s="47">
        <f>+IF(X116='Tabla Valoración controles'!$D$13,'Tabla Valoración controles'!$F$13,'Tabla Valoración controles'!$F$14)</f>
        <v>0</v>
      </c>
      <c r="Z116" s="48">
        <f t="shared" si="8"/>
        <v>0.25</v>
      </c>
      <c r="AA116" s="49"/>
      <c r="AB116" s="50" t="e">
        <f>+IF(AA116=[2]CONTROLES!$C$50,[2]CONTROLES!$D$50,[2]CONTROLES!$D$51)</f>
        <v>#REF!</v>
      </c>
      <c r="AC116" s="49"/>
      <c r="AD116" s="50" t="e">
        <f>+IF(AC116=[2]CONTROLES!$C$52,[2]CONTROLES!$D$52,[2]CONTROLES!$D$53)</f>
        <v>#REF!</v>
      </c>
      <c r="AE116" s="49"/>
      <c r="AF116" s="50" t="e">
        <f>+IF(AE116=[2]CONTROLES!$C$54,[2]CONTROLES!$D$54,[2]CONTROLES!$D$55)</f>
        <v>#REF!</v>
      </c>
      <c r="AG116" s="49"/>
      <c r="AH116" s="50" t="e">
        <f>+IF(AG116=[2]CONTROLES!$C$56,[2]CONTROLES!$D$56,IF(AG116=[2]CONTROLES!$C$57,[2]CONTROLES!$D$57,[2]CONTROLES!$D$58))</f>
        <v>#REF!</v>
      </c>
      <c r="AI116" s="49"/>
      <c r="AJ116" s="50" t="e">
        <f>+IF(AI116=[2]CONTROLES!$C$59,[2]CONTROLES!$D$59,[2]CONTROLES!$D$60)</f>
        <v>#REF!</v>
      </c>
      <c r="AK116" s="49"/>
      <c r="AL116" s="50" t="e">
        <f>+IF(AK116=[2]CONTROLES!$C$61,[2]CONTROLES!$D$61,[2]CONTROLES!$D$62)</f>
        <v>#REF!</v>
      </c>
      <c r="AM116" s="49"/>
      <c r="AN116" s="51" t="e">
        <f>+IF(AM116=[2]CONTROLES!$C$63,[2]CONTROLES!$D$63,IF(AM116=[2]CONTROLES!$C$64,[2]CONTROLES!$D$64,[2]CONTROLES!$D$65))</f>
        <v>#REF!</v>
      </c>
      <c r="AO116" s="51" t="e">
        <f t="shared" si="9"/>
        <v>#REF!</v>
      </c>
      <c r="AP116" s="52" t="str">
        <f t="shared" si="3"/>
        <v/>
      </c>
      <c r="AQ116" s="53"/>
      <c r="AR116" s="276"/>
      <c r="AS116" s="276"/>
      <c r="AT116" s="276"/>
      <c r="AU116" s="276"/>
      <c r="AV116" s="276"/>
      <c r="AW116" s="64"/>
      <c r="AX116" s="64"/>
      <c r="AY116" s="53" t="s">
        <v>218</v>
      </c>
      <c r="AZ116" s="64"/>
      <c r="BA116" s="64"/>
      <c r="BB116" s="64"/>
      <c r="BC116" s="64"/>
      <c r="BD116" s="64" t="s">
        <v>219</v>
      </c>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60"/>
      <c r="DB116" s="56"/>
      <c r="DC116" s="56"/>
      <c r="DD116" s="56"/>
      <c r="DE116" s="56"/>
      <c r="DF116" s="60"/>
      <c r="DG116" s="60"/>
      <c r="DH116" s="60"/>
      <c r="DI116" s="60"/>
      <c r="DJ116" s="60"/>
      <c r="DK116" s="60"/>
      <c r="DL116" s="60"/>
      <c r="DM116" s="60"/>
      <c r="DN116" s="61"/>
      <c r="DO116" s="57"/>
      <c r="DP116" s="62"/>
      <c r="DQ116" s="62"/>
      <c r="DR116" s="62"/>
    </row>
    <row r="117" spans="1:122" ht="39.75" hidden="1" customHeight="1">
      <c r="A117" s="276"/>
      <c r="B117" s="276"/>
      <c r="C117" s="276"/>
      <c r="D117" s="276"/>
      <c r="E117" s="276"/>
      <c r="F117" s="276"/>
      <c r="G117" s="276"/>
      <c r="H117" s="273"/>
      <c r="I117" s="270"/>
      <c r="J117" s="267"/>
      <c r="K117" s="270"/>
      <c r="L117" s="267"/>
      <c r="M117" s="276"/>
      <c r="N117" s="44"/>
      <c r="O117" s="63"/>
      <c r="P117" s="46"/>
      <c r="Q117" s="47">
        <f>+IF(P117='Tabla Valoración controles'!$D$4,'Tabla Valoración controles'!$F$4,IF('Mapa Corrupcion'!P117='Tabla Valoración controles'!$D$5,'Tabla Valoración controles'!$F$5,IF(P117=FORMULAS!$A$10,0,'Tabla Valoración controles'!$F$6)))</f>
        <v>0.1</v>
      </c>
      <c r="R117" s="46"/>
      <c r="S117" s="47">
        <f>+IF(R117='Tabla Valoración controles'!$D$7,'Tabla Valoración controles'!$F$7,IF(P117=FORMULAS!$A$10,0,'Tabla Valoración controles'!$F$8))</f>
        <v>0.15</v>
      </c>
      <c r="T117" s="46"/>
      <c r="U117" s="47">
        <f>+IF(T117='Tabla Valoración controles'!$D$9,'Tabla Valoración controles'!$F$9,IF(P117=FORMULAS!$A$10,0,'Tabla Valoración controles'!$F$10))</f>
        <v>0</v>
      </c>
      <c r="V117" s="46"/>
      <c r="W117" s="47">
        <f>+IF(V117='Tabla Valoración controles'!$D$9,'Tabla Valoración controles'!$F$9,IF(R117=FORMULAS!$A$10,0,'Tabla Valoración controles'!$F$10))</f>
        <v>0</v>
      </c>
      <c r="X117" s="46"/>
      <c r="Y117" s="47">
        <f>+IF(X117='Tabla Valoración controles'!$D$13,'Tabla Valoración controles'!$F$13,'Tabla Valoración controles'!$F$14)</f>
        <v>0</v>
      </c>
      <c r="Z117" s="48">
        <f t="shared" si="8"/>
        <v>0.25</v>
      </c>
      <c r="AA117" s="49"/>
      <c r="AB117" s="50" t="e">
        <f>+IF(AA117=[2]CONTROLES!$C$50,[2]CONTROLES!$D$50,[2]CONTROLES!$D$51)</f>
        <v>#REF!</v>
      </c>
      <c r="AC117" s="49"/>
      <c r="AD117" s="50" t="e">
        <f>+IF(AC117=[2]CONTROLES!$C$52,[2]CONTROLES!$D$52,[2]CONTROLES!$D$53)</f>
        <v>#REF!</v>
      </c>
      <c r="AE117" s="49"/>
      <c r="AF117" s="50" t="e">
        <f>+IF(AE117=[2]CONTROLES!$C$54,[2]CONTROLES!$D$54,[2]CONTROLES!$D$55)</f>
        <v>#REF!</v>
      </c>
      <c r="AG117" s="49"/>
      <c r="AH117" s="50" t="e">
        <f>+IF(AG117=[2]CONTROLES!$C$56,[2]CONTROLES!$D$56,IF(AG117=[2]CONTROLES!$C$57,[2]CONTROLES!$D$57,[2]CONTROLES!$D$58))</f>
        <v>#REF!</v>
      </c>
      <c r="AI117" s="49"/>
      <c r="AJ117" s="50" t="e">
        <f>+IF(AI117=[2]CONTROLES!$C$59,[2]CONTROLES!$D$59,[2]CONTROLES!$D$60)</f>
        <v>#REF!</v>
      </c>
      <c r="AK117" s="49"/>
      <c r="AL117" s="50" t="e">
        <f>+IF(AK117=[2]CONTROLES!$C$61,[2]CONTROLES!$D$61,[2]CONTROLES!$D$62)</f>
        <v>#REF!</v>
      </c>
      <c r="AM117" s="49"/>
      <c r="AN117" s="51" t="e">
        <f>+IF(AM117=[2]CONTROLES!$C$63,[2]CONTROLES!$D$63,IF(AM117=[2]CONTROLES!$C$64,[2]CONTROLES!$D$64,[2]CONTROLES!$D$65))</f>
        <v>#REF!</v>
      </c>
      <c r="AO117" s="51" t="e">
        <f t="shared" si="9"/>
        <v>#REF!</v>
      </c>
      <c r="AP117" s="52" t="str">
        <f t="shared" si="3"/>
        <v/>
      </c>
      <c r="AQ117" s="53"/>
      <c r="AR117" s="276"/>
      <c r="AS117" s="276"/>
      <c r="AT117" s="276"/>
      <c r="AU117" s="276"/>
      <c r="AV117" s="276"/>
      <c r="AW117" s="64"/>
      <c r="AX117" s="64"/>
      <c r="AY117" s="53" t="s">
        <v>218</v>
      </c>
      <c r="AZ117" s="64"/>
      <c r="BA117" s="64"/>
      <c r="BB117" s="64"/>
      <c r="BC117" s="64"/>
      <c r="BD117" s="64" t="s">
        <v>219</v>
      </c>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60"/>
      <c r="DB117" s="56"/>
      <c r="DC117" s="56"/>
      <c r="DD117" s="56"/>
      <c r="DE117" s="56"/>
      <c r="DF117" s="60"/>
      <c r="DG117" s="60"/>
      <c r="DH117" s="60"/>
      <c r="DI117" s="60"/>
      <c r="DJ117" s="60"/>
      <c r="DK117" s="60"/>
      <c r="DL117" s="60"/>
      <c r="DM117" s="60"/>
      <c r="DN117" s="61"/>
      <c r="DO117" s="57"/>
      <c r="DP117" s="62"/>
      <c r="DQ117" s="62"/>
      <c r="DR117" s="62"/>
    </row>
    <row r="118" spans="1:122" ht="39.75" hidden="1" customHeight="1">
      <c r="A118" s="276"/>
      <c r="B118" s="276"/>
      <c r="C118" s="276"/>
      <c r="D118" s="276"/>
      <c r="E118" s="276"/>
      <c r="F118" s="276"/>
      <c r="G118" s="276"/>
      <c r="H118" s="273"/>
      <c r="I118" s="270"/>
      <c r="J118" s="267"/>
      <c r="K118" s="270"/>
      <c r="L118" s="267"/>
      <c r="M118" s="276"/>
      <c r="N118" s="44"/>
      <c r="O118" s="63"/>
      <c r="P118" s="46"/>
      <c r="Q118" s="47">
        <f>+IF(P118='Tabla Valoración controles'!$D$4,'Tabla Valoración controles'!$F$4,IF('Mapa Corrupcion'!P118='Tabla Valoración controles'!$D$5,'Tabla Valoración controles'!$F$5,IF(P118=FORMULAS!$A$10,0,'Tabla Valoración controles'!$F$6)))</f>
        <v>0.1</v>
      </c>
      <c r="R118" s="46"/>
      <c r="S118" s="47">
        <f>+IF(R118='Tabla Valoración controles'!$D$7,'Tabla Valoración controles'!$F$7,IF(P118=FORMULAS!$A$10,0,'Tabla Valoración controles'!$F$8))</f>
        <v>0.15</v>
      </c>
      <c r="T118" s="46"/>
      <c r="U118" s="47">
        <f>+IF(T118='Tabla Valoración controles'!$D$9,'Tabla Valoración controles'!$F$9,IF(P118=FORMULAS!$A$10,0,'Tabla Valoración controles'!$F$10))</f>
        <v>0</v>
      </c>
      <c r="V118" s="46"/>
      <c r="W118" s="47">
        <f>+IF(V118='Tabla Valoración controles'!$D$9,'Tabla Valoración controles'!$F$9,IF(R118=FORMULAS!$A$10,0,'Tabla Valoración controles'!$F$10))</f>
        <v>0</v>
      </c>
      <c r="X118" s="46"/>
      <c r="Y118" s="47">
        <f>+IF(X118='Tabla Valoración controles'!$D$13,'Tabla Valoración controles'!$F$13,'Tabla Valoración controles'!$F$14)</f>
        <v>0</v>
      </c>
      <c r="Z118" s="48">
        <f t="shared" si="8"/>
        <v>0.25</v>
      </c>
      <c r="AA118" s="49"/>
      <c r="AB118" s="50" t="e">
        <f>+IF(AA118=[2]CONTROLES!$C$50,[2]CONTROLES!$D$50,[2]CONTROLES!$D$51)</f>
        <v>#REF!</v>
      </c>
      <c r="AC118" s="49"/>
      <c r="AD118" s="50" t="e">
        <f>+IF(AC118=[2]CONTROLES!$C$52,[2]CONTROLES!$D$52,[2]CONTROLES!$D$53)</f>
        <v>#REF!</v>
      </c>
      <c r="AE118" s="49"/>
      <c r="AF118" s="50" t="e">
        <f>+IF(AE118=[2]CONTROLES!$C$54,[2]CONTROLES!$D$54,[2]CONTROLES!$D$55)</f>
        <v>#REF!</v>
      </c>
      <c r="AG118" s="49"/>
      <c r="AH118" s="50" t="e">
        <f>+IF(AG118=[2]CONTROLES!$C$56,[2]CONTROLES!$D$56,IF(AG118=[2]CONTROLES!$C$57,[2]CONTROLES!$D$57,[2]CONTROLES!$D$58))</f>
        <v>#REF!</v>
      </c>
      <c r="AI118" s="49"/>
      <c r="AJ118" s="50" t="e">
        <f>+IF(AI118=[2]CONTROLES!$C$59,[2]CONTROLES!$D$59,[2]CONTROLES!$D$60)</f>
        <v>#REF!</v>
      </c>
      <c r="AK118" s="49"/>
      <c r="AL118" s="50" t="e">
        <f>+IF(AK118=[2]CONTROLES!$C$61,[2]CONTROLES!$D$61,[2]CONTROLES!$D$62)</f>
        <v>#REF!</v>
      </c>
      <c r="AM118" s="49"/>
      <c r="AN118" s="51" t="e">
        <f>+IF(AM118=[2]CONTROLES!$C$63,[2]CONTROLES!$D$63,IF(AM118=[2]CONTROLES!$C$64,[2]CONTROLES!$D$64,[2]CONTROLES!$D$65))</f>
        <v>#REF!</v>
      </c>
      <c r="AO118" s="51" t="e">
        <f t="shared" si="9"/>
        <v>#REF!</v>
      </c>
      <c r="AP118" s="52" t="str">
        <f t="shared" si="3"/>
        <v/>
      </c>
      <c r="AQ118" s="53"/>
      <c r="AR118" s="276"/>
      <c r="AS118" s="276"/>
      <c r="AT118" s="276"/>
      <c r="AU118" s="276"/>
      <c r="AV118" s="276"/>
      <c r="AW118" s="64"/>
      <c r="AX118" s="64"/>
      <c r="AY118" s="53" t="s">
        <v>218</v>
      </c>
      <c r="AZ118" s="64"/>
      <c r="BA118" s="64"/>
      <c r="BB118" s="64"/>
      <c r="BC118" s="64"/>
      <c r="BD118" s="64" t="s">
        <v>219</v>
      </c>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60"/>
      <c r="DB118" s="56"/>
      <c r="DC118" s="56"/>
      <c r="DD118" s="56"/>
      <c r="DE118" s="56"/>
      <c r="DF118" s="60"/>
      <c r="DG118" s="60"/>
      <c r="DH118" s="60"/>
      <c r="DI118" s="60"/>
      <c r="DJ118" s="60"/>
      <c r="DK118" s="60"/>
      <c r="DL118" s="60"/>
      <c r="DM118" s="60"/>
      <c r="DN118" s="61"/>
      <c r="DO118" s="57"/>
      <c r="DP118" s="62"/>
      <c r="DQ118" s="62"/>
      <c r="DR118" s="62"/>
    </row>
    <row r="119" spans="1:122" ht="39.75" hidden="1" customHeight="1">
      <c r="A119" s="277"/>
      <c r="B119" s="277"/>
      <c r="C119" s="277"/>
      <c r="D119" s="277"/>
      <c r="E119" s="277"/>
      <c r="F119" s="277"/>
      <c r="G119" s="277"/>
      <c r="H119" s="274"/>
      <c r="I119" s="271"/>
      <c r="J119" s="268"/>
      <c r="K119" s="271"/>
      <c r="L119" s="268"/>
      <c r="M119" s="277"/>
      <c r="N119" s="44"/>
      <c r="O119" s="63"/>
      <c r="P119" s="46"/>
      <c r="Q119" s="47">
        <f>+IF(P119='Tabla Valoración controles'!$D$4,'Tabla Valoración controles'!$F$4,IF('Mapa Corrupcion'!P119='Tabla Valoración controles'!$D$5,'Tabla Valoración controles'!$F$5,IF(P119=FORMULAS!$A$10,0,'Tabla Valoración controles'!$F$6)))</f>
        <v>0.1</v>
      </c>
      <c r="R119" s="46"/>
      <c r="S119" s="47">
        <f>+IF(R119='Tabla Valoración controles'!$D$7,'Tabla Valoración controles'!$F$7,IF(P119=FORMULAS!$A$10,0,'Tabla Valoración controles'!$F$8))</f>
        <v>0.15</v>
      </c>
      <c r="T119" s="46"/>
      <c r="U119" s="47">
        <f>+IF(T119='Tabla Valoración controles'!$D$9,'Tabla Valoración controles'!$F$9,IF(P119=FORMULAS!$A$10,0,'Tabla Valoración controles'!$F$10))</f>
        <v>0</v>
      </c>
      <c r="V119" s="46"/>
      <c r="W119" s="47">
        <f>+IF(V119='Tabla Valoración controles'!$D$9,'Tabla Valoración controles'!$F$9,IF(R119=FORMULAS!$A$10,0,'Tabla Valoración controles'!$F$10))</f>
        <v>0</v>
      </c>
      <c r="X119" s="46"/>
      <c r="Y119" s="47">
        <f>+IF(X119='Tabla Valoración controles'!$D$13,'Tabla Valoración controles'!$F$13,'Tabla Valoración controles'!$F$14)</f>
        <v>0</v>
      </c>
      <c r="Z119" s="48">
        <f t="shared" si="8"/>
        <v>0.25</v>
      </c>
      <c r="AA119" s="49"/>
      <c r="AB119" s="50" t="e">
        <f>+IF(AA119=[2]CONTROLES!$C$50,[2]CONTROLES!$D$50,[2]CONTROLES!$D$51)</f>
        <v>#REF!</v>
      </c>
      <c r="AC119" s="49"/>
      <c r="AD119" s="50" t="e">
        <f>+IF(AC119=[2]CONTROLES!$C$52,[2]CONTROLES!$D$52,[2]CONTROLES!$D$53)</f>
        <v>#REF!</v>
      </c>
      <c r="AE119" s="49"/>
      <c r="AF119" s="50" t="e">
        <f>+IF(AE119=[2]CONTROLES!$C$54,[2]CONTROLES!$D$54,[2]CONTROLES!$D$55)</f>
        <v>#REF!</v>
      </c>
      <c r="AG119" s="49"/>
      <c r="AH119" s="50" t="e">
        <f>+IF(AG119=[2]CONTROLES!$C$56,[2]CONTROLES!$D$56,IF(AG119=[2]CONTROLES!$C$57,[2]CONTROLES!$D$57,[2]CONTROLES!$D$58))</f>
        <v>#REF!</v>
      </c>
      <c r="AI119" s="49"/>
      <c r="AJ119" s="50" t="e">
        <f>+IF(AI119=[2]CONTROLES!$C$59,[2]CONTROLES!$D$59,[2]CONTROLES!$D$60)</f>
        <v>#REF!</v>
      </c>
      <c r="AK119" s="49"/>
      <c r="AL119" s="50" t="e">
        <f>+IF(AK119=[2]CONTROLES!$C$61,[2]CONTROLES!$D$61,[2]CONTROLES!$D$62)</f>
        <v>#REF!</v>
      </c>
      <c r="AM119" s="49"/>
      <c r="AN119" s="51" t="e">
        <f>+IF(AM119=[2]CONTROLES!$C$63,[2]CONTROLES!$D$63,IF(AM119=[2]CONTROLES!$C$64,[2]CONTROLES!$D$64,[2]CONTROLES!$D$65))</f>
        <v>#REF!</v>
      </c>
      <c r="AO119" s="51" t="e">
        <f t="shared" si="9"/>
        <v>#REF!</v>
      </c>
      <c r="AP119" s="52" t="str">
        <f t="shared" si="3"/>
        <v/>
      </c>
      <c r="AQ119" s="53"/>
      <c r="AR119" s="277"/>
      <c r="AS119" s="277"/>
      <c r="AT119" s="277"/>
      <c r="AU119" s="277"/>
      <c r="AV119" s="277"/>
      <c r="AW119" s="64"/>
      <c r="AX119" s="64"/>
      <c r="AY119" s="53" t="s">
        <v>218</v>
      </c>
      <c r="AZ119" s="64"/>
      <c r="BA119" s="64"/>
      <c r="BB119" s="64"/>
      <c r="BC119" s="64"/>
      <c r="BD119" s="64" t="s">
        <v>219</v>
      </c>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60"/>
      <c r="DB119" s="56"/>
      <c r="DC119" s="56"/>
      <c r="DD119" s="56"/>
      <c r="DE119" s="56"/>
      <c r="DF119" s="60"/>
      <c r="DG119" s="60"/>
      <c r="DH119" s="60"/>
      <c r="DI119" s="60"/>
      <c r="DJ119" s="60"/>
      <c r="DK119" s="60"/>
      <c r="DL119" s="60"/>
      <c r="DM119" s="60"/>
      <c r="DN119" s="61"/>
      <c r="DO119" s="57"/>
      <c r="DP119" s="62"/>
      <c r="DQ119" s="62"/>
      <c r="DR119" s="62"/>
    </row>
    <row r="120" spans="1:122" ht="82.5" customHeight="1">
      <c r="A120" s="278">
        <v>19</v>
      </c>
      <c r="B120" s="279" t="s">
        <v>471</v>
      </c>
      <c r="C120" s="280" t="str">
        <f>VLOOKUP(B120,FORMULAS!A$30:B$46,2,0)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120" s="280" t="str">
        <f>VLOOKUP(B120,FORMULAS!A$30:C$46,3,0)</f>
        <v xml:space="preserve">Director Jurídico </v>
      </c>
      <c r="E120" s="280" t="s">
        <v>472</v>
      </c>
      <c r="F120" s="280" t="s">
        <v>473</v>
      </c>
      <c r="G120" s="281" t="s">
        <v>474</v>
      </c>
      <c r="H120" s="272" t="s">
        <v>197</v>
      </c>
      <c r="I120" s="269" t="str">
        <f>VLOOKUP(H120,FORMULAS!$A$77:$B$82,2,0)</f>
        <v>Rara vez</v>
      </c>
      <c r="J120" s="266" t="str">
        <f>+I120</f>
        <v>Rara vez</v>
      </c>
      <c r="K120" s="269" t="str">
        <f>VLOOKUP(A120,'Impacto Ri Inhe'!$B$5:$AF$41,31,1)</f>
        <v>Mayor</v>
      </c>
      <c r="L120" s="266" t="str">
        <f>CONCATENATE(K120,"-",J120)</f>
        <v>Mayor-Rara vez</v>
      </c>
      <c r="M120" s="275" t="str">
        <f>VLOOKUP(L120,FORMULAS!$I$77:$J$97,2,0)</f>
        <v>Alto</v>
      </c>
      <c r="N120" s="44">
        <v>1</v>
      </c>
      <c r="O120" s="45" t="s">
        <v>475</v>
      </c>
      <c r="P120" s="46" t="s">
        <v>185</v>
      </c>
      <c r="Q120" s="47">
        <f>+IF(P120='Tabla Valoración controles'!$D$4,'Tabla Valoración controles'!$F$4,IF('Mapa Corrupcion'!P120='Tabla Valoración controles'!$D$5,'Tabla Valoración controles'!$F$5,IF(P120=FORMULAS!$A$10,0,'Tabla Valoración controles'!$F$6)))</f>
        <v>0.25</v>
      </c>
      <c r="R120" s="46" t="s">
        <v>186</v>
      </c>
      <c r="S120" s="47">
        <f>+IF(R120='Tabla Valoración controles'!$D$7,'Tabla Valoración controles'!$F$7,IF(P120=FORMULAS!$A$10,0,'Tabla Valoración controles'!$F$8))</f>
        <v>0.15</v>
      </c>
      <c r="T120" s="46" t="s">
        <v>187</v>
      </c>
      <c r="U120" s="47">
        <f>+IF(T120='Tabla Valoración controles'!$D$9,'Tabla Valoración controles'!$F$9,IF(P120=FORMULAS!$A$10,0,'Tabla Valoración controles'!$F$10))</f>
        <v>0</v>
      </c>
      <c r="V120" s="46" t="s">
        <v>188</v>
      </c>
      <c r="W120" s="47">
        <f>+IF(V120='Tabla Valoración controles'!$D$9,'Tabla Valoración controles'!$F$9,IF(R120=FORMULAS!$A$10,0,'Tabla Valoración controles'!$F$10))</f>
        <v>0</v>
      </c>
      <c r="X120" s="46" t="s">
        <v>189</v>
      </c>
      <c r="Y120" s="47">
        <f>+IF(X120='Tabla Valoración controles'!$D$13,'Tabla Valoración controles'!$F$13,'Tabla Valoración controles'!$F$14)</f>
        <v>0</v>
      </c>
      <c r="Z120" s="48">
        <f t="shared" si="8"/>
        <v>0.4</v>
      </c>
      <c r="AA120" s="49" t="s">
        <v>190</v>
      </c>
      <c r="AB120" s="50" t="e">
        <f>+IF(AA120=[2]CONTROLES!$C$50,[2]CONTROLES!$D$50,[2]CONTROLES!$D$51)</f>
        <v>#REF!</v>
      </c>
      <c r="AC120" s="49" t="s">
        <v>191</v>
      </c>
      <c r="AD120" s="50" t="e">
        <f>+IF(AC120=[2]CONTROLES!$C$52,[2]CONTROLES!$D$52,[2]CONTROLES!$D$53)</f>
        <v>#REF!</v>
      </c>
      <c r="AE120" s="49" t="s">
        <v>192</v>
      </c>
      <c r="AF120" s="50" t="e">
        <f>+IF(AE120=[2]CONTROLES!$C$54,[2]CONTROLES!$D$54,[2]CONTROLES!$D$55)</f>
        <v>#REF!</v>
      </c>
      <c r="AG120" s="49" t="s">
        <v>193</v>
      </c>
      <c r="AH120" s="50" t="e">
        <f>+IF(AG120=[2]CONTROLES!$C$56,[2]CONTROLES!$D$56,IF(AG120=[2]CONTROLES!$C$57,[2]CONTROLES!$D$57,[2]CONTROLES!$D$58))</f>
        <v>#REF!</v>
      </c>
      <c r="AI120" s="49" t="s">
        <v>194</v>
      </c>
      <c r="AJ120" s="50" t="e">
        <f>+IF(AI120=[2]CONTROLES!$C$59,[2]CONTROLES!$D$59,[2]CONTROLES!$D$60)</f>
        <v>#REF!</v>
      </c>
      <c r="AK120" s="49" t="s">
        <v>195</v>
      </c>
      <c r="AL120" s="50" t="e">
        <f>+IF(AK120=[2]CONTROLES!$C$61,[2]CONTROLES!$D$61,[2]CONTROLES!$D$62)</f>
        <v>#REF!</v>
      </c>
      <c r="AM120" s="49" t="s">
        <v>196</v>
      </c>
      <c r="AN120" s="51" t="e">
        <f>+IF(AM120=[2]CONTROLES!$C$63,[2]CONTROLES!$D$63,IF(AM120=[2]CONTROLES!$C$64,[2]CONTROLES!$D$64,[2]CONTROLES!$D$65))</f>
        <v>#REF!</v>
      </c>
      <c r="AO120" s="51" t="e">
        <f t="shared" si="9"/>
        <v>#REF!</v>
      </c>
      <c r="AP120" s="52" t="str">
        <f t="shared" si="3"/>
        <v/>
      </c>
      <c r="AQ120" s="53" t="s">
        <v>197</v>
      </c>
      <c r="AR120" s="278" t="s">
        <v>476</v>
      </c>
      <c r="AS120" s="282" t="str">
        <f>+K120</f>
        <v>Mayor</v>
      </c>
      <c r="AT120" s="283" t="str">
        <f>CONCATENATE(AS120,"-",AR120)</f>
        <v>Mayor-Rara vez</v>
      </c>
      <c r="AU120" s="275" t="str">
        <f>VLOOKUP(AT120,FORMULAS!$I$77:$J$97,2,0)</f>
        <v>Alto</v>
      </c>
      <c r="AV120" s="275" t="s">
        <v>198</v>
      </c>
      <c r="AW120" s="45" t="s">
        <v>477</v>
      </c>
      <c r="AX120" s="53" t="s">
        <v>478</v>
      </c>
      <c r="AY120" s="53" t="s">
        <v>422</v>
      </c>
      <c r="AZ120" s="89">
        <v>45323</v>
      </c>
      <c r="BA120" s="89">
        <v>45657</v>
      </c>
      <c r="BB120" s="57" t="s">
        <v>458</v>
      </c>
      <c r="BC120" s="57" t="s">
        <v>458</v>
      </c>
      <c r="BD120" s="67" t="s">
        <v>204</v>
      </c>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60" t="s">
        <v>205</v>
      </c>
      <c r="CX120" s="65" t="s">
        <v>479</v>
      </c>
      <c r="CY120" s="93" t="s">
        <v>480</v>
      </c>
      <c r="CZ120" s="93" t="s">
        <v>481</v>
      </c>
      <c r="DA120" s="48">
        <v>1</v>
      </c>
      <c r="DB120" s="93" t="s">
        <v>482</v>
      </c>
      <c r="DC120" s="56" t="s">
        <v>210</v>
      </c>
      <c r="DD120" s="56" t="s">
        <v>211</v>
      </c>
      <c r="DE120" s="56" t="s">
        <v>211</v>
      </c>
      <c r="DF120" s="87">
        <v>45667</v>
      </c>
      <c r="DG120" s="60" t="s">
        <v>205</v>
      </c>
      <c r="DH120" s="115" t="s">
        <v>483</v>
      </c>
      <c r="DI120" s="116" t="s">
        <v>375</v>
      </c>
      <c r="DJ120" s="115" t="s">
        <v>429</v>
      </c>
      <c r="DK120" s="60" t="s">
        <v>342</v>
      </c>
      <c r="DL120" s="60" t="s">
        <v>375</v>
      </c>
      <c r="DM120" s="60" t="s">
        <v>215</v>
      </c>
      <c r="DN120" s="61">
        <v>45671</v>
      </c>
      <c r="DO120" s="62" t="s">
        <v>484</v>
      </c>
      <c r="DP120" s="62" t="s">
        <v>485</v>
      </c>
      <c r="DQ120" s="62" t="s">
        <v>375</v>
      </c>
      <c r="DR120" s="73">
        <v>1</v>
      </c>
    </row>
    <row r="121" spans="1:122" ht="90" customHeight="1">
      <c r="A121" s="276"/>
      <c r="B121" s="276"/>
      <c r="C121" s="276"/>
      <c r="D121" s="276"/>
      <c r="E121" s="276"/>
      <c r="F121" s="276"/>
      <c r="G121" s="276"/>
      <c r="H121" s="273"/>
      <c r="I121" s="270"/>
      <c r="J121" s="267"/>
      <c r="K121" s="270"/>
      <c r="L121" s="267"/>
      <c r="M121" s="276"/>
      <c r="N121" s="44"/>
      <c r="O121" s="45"/>
      <c r="P121" s="46"/>
      <c r="Q121" s="47"/>
      <c r="R121" s="46"/>
      <c r="S121" s="47"/>
      <c r="T121" s="46"/>
      <c r="U121" s="47"/>
      <c r="V121" s="46"/>
      <c r="W121" s="47"/>
      <c r="X121" s="46"/>
      <c r="Y121" s="47"/>
      <c r="Z121" s="48"/>
      <c r="AA121" s="49"/>
      <c r="AB121" s="50"/>
      <c r="AC121" s="49"/>
      <c r="AD121" s="50"/>
      <c r="AE121" s="49"/>
      <c r="AF121" s="50"/>
      <c r="AG121" s="49"/>
      <c r="AH121" s="50"/>
      <c r="AI121" s="49"/>
      <c r="AJ121" s="50"/>
      <c r="AK121" s="49"/>
      <c r="AL121" s="50"/>
      <c r="AM121" s="49"/>
      <c r="AN121" s="51"/>
      <c r="AO121" s="51"/>
      <c r="AP121" s="52" t="str">
        <f t="shared" si="3"/>
        <v>Débil</v>
      </c>
      <c r="AQ121" s="53"/>
      <c r="AR121" s="276"/>
      <c r="AS121" s="276"/>
      <c r="AT121" s="276"/>
      <c r="AU121" s="276"/>
      <c r="AV121" s="276"/>
      <c r="AW121" s="63" t="s">
        <v>486</v>
      </c>
      <c r="AX121" s="53" t="s">
        <v>478</v>
      </c>
      <c r="AY121" s="53" t="s">
        <v>422</v>
      </c>
      <c r="AZ121" s="89">
        <v>45323</v>
      </c>
      <c r="BA121" s="89">
        <v>45657</v>
      </c>
      <c r="BB121" s="57" t="s">
        <v>458</v>
      </c>
      <c r="BC121" s="57" t="s">
        <v>458</v>
      </c>
      <c r="BD121" s="117" t="s">
        <v>204</v>
      </c>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60" t="s">
        <v>205</v>
      </c>
      <c r="CX121" s="65" t="s">
        <v>487</v>
      </c>
      <c r="CY121" s="93" t="s">
        <v>488</v>
      </c>
      <c r="CZ121" s="93" t="s">
        <v>489</v>
      </c>
      <c r="DA121" s="48">
        <v>1</v>
      </c>
      <c r="DB121" s="93" t="s">
        <v>490</v>
      </c>
      <c r="DC121" s="56" t="s">
        <v>210</v>
      </c>
      <c r="DD121" s="56" t="s">
        <v>211</v>
      </c>
      <c r="DE121" s="56" t="s">
        <v>211</v>
      </c>
      <c r="DF121" s="87">
        <v>45667</v>
      </c>
      <c r="DG121" s="118" t="s">
        <v>205</v>
      </c>
      <c r="DH121" s="57" t="s">
        <v>483</v>
      </c>
      <c r="DI121" s="60" t="s">
        <v>375</v>
      </c>
      <c r="DJ121" s="57" t="s">
        <v>429</v>
      </c>
      <c r="DK121" s="119" t="s">
        <v>342</v>
      </c>
      <c r="DL121" s="60" t="s">
        <v>375</v>
      </c>
      <c r="DM121" s="60" t="s">
        <v>215</v>
      </c>
      <c r="DN121" s="61">
        <v>45671</v>
      </c>
      <c r="DO121" s="62" t="s">
        <v>484</v>
      </c>
      <c r="DP121" s="62" t="s">
        <v>491</v>
      </c>
      <c r="DQ121" s="62" t="s">
        <v>375</v>
      </c>
      <c r="DR121" s="73">
        <v>1</v>
      </c>
    </row>
    <row r="122" spans="1:122" ht="39.75" hidden="1" customHeight="1">
      <c r="A122" s="276"/>
      <c r="B122" s="276"/>
      <c r="C122" s="276"/>
      <c r="D122" s="276"/>
      <c r="E122" s="276"/>
      <c r="F122" s="276"/>
      <c r="G122" s="276"/>
      <c r="H122" s="273"/>
      <c r="I122" s="270"/>
      <c r="J122" s="267"/>
      <c r="K122" s="270"/>
      <c r="L122" s="267"/>
      <c r="M122" s="276"/>
      <c r="N122" s="44"/>
      <c r="O122" s="63"/>
      <c r="P122" s="46"/>
      <c r="Q122" s="47">
        <f>+IF(P122='Tabla Valoración controles'!$D$4,'Tabla Valoración controles'!$F$4,IF('Mapa Corrupcion'!P122='Tabla Valoración controles'!$D$5,'Tabla Valoración controles'!$F$5,IF(P122=FORMULAS!$A$10,0,'Tabla Valoración controles'!$F$6)))</f>
        <v>0.1</v>
      </c>
      <c r="R122" s="46"/>
      <c r="S122" s="47">
        <f>+IF(R122='Tabla Valoración controles'!$D$7,'Tabla Valoración controles'!$F$7,IF(P122=FORMULAS!$A$10,0,'Tabla Valoración controles'!$F$8))</f>
        <v>0.15</v>
      </c>
      <c r="T122" s="46"/>
      <c r="U122" s="47">
        <f>+IF(T122='Tabla Valoración controles'!$D$9,'Tabla Valoración controles'!$F$9,IF(P122=FORMULAS!$A$10,0,'Tabla Valoración controles'!$F$10))</f>
        <v>0</v>
      </c>
      <c r="V122" s="46"/>
      <c r="W122" s="47">
        <f>+IF(V122='Tabla Valoración controles'!$D$9,'Tabla Valoración controles'!$F$9,IF(R122=FORMULAS!$A$10,0,'Tabla Valoración controles'!$F$10))</f>
        <v>0</v>
      </c>
      <c r="X122" s="46"/>
      <c r="Y122" s="47">
        <f>+IF(X122='Tabla Valoración controles'!$D$13,'Tabla Valoración controles'!$F$13,'Tabla Valoración controles'!$F$14)</f>
        <v>0</v>
      </c>
      <c r="Z122" s="48">
        <f t="shared" ref="Z122:Z150" si="10">+Q122+S122+U122</f>
        <v>0.25</v>
      </c>
      <c r="AA122" s="49"/>
      <c r="AB122" s="50" t="e">
        <f>+IF(AA122=[2]CONTROLES!$C$50,[2]CONTROLES!$D$50,[2]CONTROLES!$D$51)</f>
        <v>#REF!</v>
      </c>
      <c r="AC122" s="49"/>
      <c r="AD122" s="50" t="e">
        <f>+IF(AC122=[2]CONTROLES!$C$52,[2]CONTROLES!$D$52,[2]CONTROLES!$D$53)</f>
        <v>#REF!</v>
      </c>
      <c r="AE122" s="49"/>
      <c r="AF122" s="50" t="e">
        <f>+IF(AE122=[2]CONTROLES!$C$54,[2]CONTROLES!$D$54,[2]CONTROLES!$D$55)</f>
        <v>#REF!</v>
      </c>
      <c r="AG122" s="49"/>
      <c r="AH122" s="50" t="e">
        <f>+IF(AG122=[2]CONTROLES!$C$56,[2]CONTROLES!$D$56,IF(AG122=[2]CONTROLES!$C$57,[2]CONTROLES!$D$57,[2]CONTROLES!$D$58))</f>
        <v>#REF!</v>
      </c>
      <c r="AI122" s="49"/>
      <c r="AJ122" s="50" t="e">
        <f>+IF(AI122=[2]CONTROLES!$C$59,[2]CONTROLES!$D$59,[2]CONTROLES!$D$60)</f>
        <v>#REF!</v>
      </c>
      <c r="AK122" s="49"/>
      <c r="AL122" s="50" t="e">
        <f>+IF(AK122=[2]CONTROLES!$C$61,[2]CONTROLES!$D$61,[2]CONTROLES!$D$62)</f>
        <v>#REF!</v>
      </c>
      <c r="AM122" s="49"/>
      <c r="AN122" s="51" t="e">
        <f>+IF(AM122=[2]CONTROLES!$C$63,[2]CONTROLES!$D$63,IF(AM122=[2]CONTROLES!$C$64,[2]CONTROLES!$D$64,[2]CONTROLES!$D$65))</f>
        <v>#REF!</v>
      </c>
      <c r="AO122" s="51" t="e">
        <f t="shared" ref="AO122:AO150" si="11">+AB122+AD122+AF122+AH122+AJ122+AL122+AN122</f>
        <v>#REF!</v>
      </c>
      <c r="AP122" s="52" t="str">
        <f t="shared" si="3"/>
        <v/>
      </c>
      <c r="AQ122" s="53"/>
      <c r="AR122" s="276"/>
      <c r="AS122" s="276"/>
      <c r="AT122" s="276"/>
      <c r="AU122" s="276"/>
      <c r="AV122" s="276"/>
      <c r="AW122" s="64"/>
      <c r="AX122" s="64"/>
      <c r="AY122" s="53" t="s">
        <v>218</v>
      </c>
      <c r="AZ122" s="64"/>
      <c r="BA122" s="64"/>
      <c r="BB122" s="64"/>
      <c r="BC122" s="64"/>
      <c r="BD122" s="120" t="s">
        <v>219</v>
      </c>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60" t="s">
        <v>205</v>
      </c>
      <c r="CX122" s="56"/>
      <c r="CY122" s="56"/>
      <c r="CZ122" s="56"/>
      <c r="DA122" s="60"/>
      <c r="DB122" s="56"/>
      <c r="DC122" s="56"/>
      <c r="DD122" s="56"/>
      <c r="DE122" s="56"/>
      <c r="DF122" s="60"/>
      <c r="DG122" s="118"/>
      <c r="DH122" s="60"/>
      <c r="DI122" s="60"/>
      <c r="DJ122" s="60"/>
      <c r="DK122" s="119"/>
      <c r="DL122" s="60"/>
      <c r="DM122" s="60"/>
      <c r="DN122" s="61"/>
      <c r="DO122" s="57"/>
      <c r="DP122" s="62"/>
      <c r="DQ122" s="62"/>
      <c r="DR122" s="62"/>
    </row>
    <row r="123" spans="1:122" ht="39.75" hidden="1" customHeight="1">
      <c r="A123" s="276"/>
      <c r="B123" s="276"/>
      <c r="C123" s="276"/>
      <c r="D123" s="276"/>
      <c r="E123" s="276"/>
      <c r="F123" s="276"/>
      <c r="G123" s="276"/>
      <c r="H123" s="273"/>
      <c r="I123" s="270"/>
      <c r="J123" s="267"/>
      <c r="K123" s="270"/>
      <c r="L123" s="267"/>
      <c r="M123" s="276"/>
      <c r="N123" s="44"/>
      <c r="O123" s="63"/>
      <c r="P123" s="46"/>
      <c r="Q123" s="47">
        <f>+IF(P123='Tabla Valoración controles'!$D$4,'Tabla Valoración controles'!$F$4,IF('Mapa Corrupcion'!P123='Tabla Valoración controles'!$D$5,'Tabla Valoración controles'!$F$5,IF(P123=FORMULAS!$A$10,0,'Tabla Valoración controles'!$F$6)))</f>
        <v>0.1</v>
      </c>
      <c r="R123" s="46"/>
      <c r="S123" s="47">
        <f>+IF(R123='Tabla Valoración controles'!$D$7,'Tabla Valoración controles'!$F$7,IF(P123=FORMULAS!$A$10,0,'Tabla Valoración controles'!$F$8))</f>
        <v>0.15</v>
      </c>
      <c r="T123" s="46"/>
      <c r="U123" s="47">
        <f>+IF(T123='Tabla Valoración controles'!$D$9,'Tabla Valoración controles'!$F$9,IF(P123=FORMULAS!$A$10,0,'Tabla Valoración controles'!$F$10))</f>
        <v>0</v>
      </c>
      <c r="V123" s="46"/>
      <c r="W123" s="47">
        <f>+IF(V123='Tabla Valoración controles'!$D$9,'Tabla Valoración controles'!$F$9,IF(R123=FORMULAS!$A$10,0,'Tabla Valoración controles'!$F$10))</f>
        <v>0</v>
      </c>
      <c r="X123" s="46"/>
      <c r="Y123" s="47">
        <f>+IF(X123='Tabla Valoración controles'!$D$13,'Tabla Valoración controles'!$F$13,'Tabla Valoración controles'!$F$14)</f>
        <v>0</v>
      </c>
      <c r="Z123" s="48">
        <f t="shared" si="10"/>
        <v>0.25</v>
      </c>
      <c r="AA123" s="49"/>
      <c r="AB123" s="50" t="e">
        <f>+IF(AA123=[2]CONTROLES!$C$50,[2]CONTROLES!$D$50,[2]CONTROLES!$D$51)</f>
        <v>#REF!</v>
      </c>
      <c r="AC123" s="49"/>
      <c r="AD123" s="50" t="e">
        <f>+IF(AC123=[2]CONTROLES!$C$52,[2]CONTROLES!$D$52,[2]CONTROLES!$D$53)</f>
        <v>#REF!</v>
      </c>
      <c r="AE123" s="49"/>
      <c r="AF123" s="50" t="e">
        <f>+IF(AE123=[2]CONTROLES!$C$54,[2]CONTROLES!$D$54,[2]CONTROLES!$D$55)</f>
        <v>#REF!</v>
      </c>
      <c r="AG123" s="49"/>
      <c r="AH123" s="50" t="e">
        <f>+IF(AG123=[2]CONTROLES!$C$56,[2]CONTROLES!$D$56,IF(AG123=[2]CONTROLES!$C$57,[2]CONTROLES!$D$57,[2]CONTROLES!$D$58))</f>
        <v>#REF!</v>
      </c>
      <c r="AI123" s="49"/>
      <c r="AJ123" s="50" t="e">
        <f>+IF(AI123=[2]CONTROLES!$C$59,[2]CONTROLES!$D$59,[2]CONTROLES!$D$60)</f>
        <v>#REF!</v>
      </c>
      <c r="AK123" s="49"/>
      <c r="AL123" s="50" t="e">
        <f>+IF(AK123=[2]CONTROLES!$C$61,[2]CONTROLES!$D$61,[2]CONTROLES!$D$62)</f>
        <v>#REF!</v>
      </c>
      <c r="AM123" s="49"/>
      <c r="AN123" s="51" t="e">
        <f>+IF(AM123=[2]CONTROLES!$C$63,[2]CONTROLES!$D$63,IF(AM123=[2]CONTROLES!$C$64,[2]CONTROLES!$D$64,[2]CONTROLES!$D$65))</f>
        <v>#REF!</v>
      </c>
      <c r="AO123" s="51" t="e">
        <f t="shared" si="11"/>
        <v>#REF!</v>
      </c>
      <c r="AP123" s="52" t="str">
        <f t="shared" si="3"/>
        <v/>
      </c>
      <c r="AQ123" s="53"/>
      <c r="AR123" s="276"/>
      <c r="AS123" s="276"/>
      <c r="AT123" s="276"/>
      <c r="AU123" s="276"/>
      <c r="AV123" s="276"/>
      <c r="AW123" s="64"/>
      <c r="AX123" s="64"/>
      <c r="AY123" s="53" t="s">
        <v>218</v>
      </c>
      <c r="AZ123" s="64"/>
      <c r="BA123" s="64"/>
      <c r="BB123" s="64"/>
      <c r="BC123" s="64"/>
      <c r="BD123" s="120" t="s">
        <v>219</v>
      </c>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60" t="s">
        <v>205</v>
      </c>
      <c r="CX123" s="56"/>
      <c r="CY123" s="56"/>
      <c r="CZ123" s="56"/>
      <c r="DA123" s="60"/>
      <c r="DB123" s="56"/>
      <c r="DC123" s="56"/>
      <c r="DD123" s="56"/>
      <c r="DE123" s="56"/>
      <c r="DF123" s="60"/>
      <c r="DG123" s="118"/>
      <c r="DH123" s="60"/>
      <c r="DI123" s="60"/>
      <c r="DJ123" s="60"/>
      <c r="DK123" s="119"/>
      <c r="DL123" s="60"/>
      <c r="DM123" s="60"/>
      <c r="DN123" s="61"/>
      <c r="DO123" s="57"/>
      <c r="DP123" s="62"/>
      <c r="DQ123" s="62"/>
      <c r="DR123" s="62"/>
    </row>
    <row r="124" spans="1:122" ht="39.75" hidden="1" customHeight="1">
      <c r="A124" s="276"/>
      <c r="B124" s="276"/>
      <c r="C124" s="276"/>
      <c r="D124" s="276"/>
      <c r="E124" s="276"/>
      <c r="F124" s="276"/>
      <c r="G124" s="276"/>
      <c r="H124" s="273"/>
      <c r="I124" s="270"/>
      <c r="J124" s="267"/>
      <c r="K124" s="270"/>
      <c r="L124" s="267"/>
      <c r="M124" s="276"/>
      <c r="N124" s="44"/>
      <c r="O124" s="63"/>
      <c r="P124" s="46"/>
      <c r="Q124" s="47">
        <f>+IF(P124='Tabla Valoración controles'!$D$4,'Tabla Valoración controles'!$F$4,IF('Mapa Corrupcion'!P124='Tabla Valoración controles'!$D$5,'Tabla Valoración controles'!$F$5,IF(P124=FORMULAS!$A$10,0,'Tabla Valoración controles'!$F$6)))</f>
        <v>0.1</v>
      </c>
      <c r="R124" s="46"/>
      <c r="S124" s="47">
        <f>+IF(R124='Tabla Valoración controles'!$D$7,'Tabla Valoración controles'!$F$7,IF(P124=FORMULAS!$A$10,0,'Tabla Valoración controles'!$F$8))</f>
        <v>0.15</v>
      </c>
      <c r="T124" s="46"/>
      <c r="U124" s="47">
        <f>+IF(T124='Tabla Valoración controles'!$D$9,'Tabla Valoración controles'!$F$9,IF(P124=FORMULAS!$A$10,0,'Tabla Valoración controles'!$F$10))</f>
        <v>0</v>
      </c>
      <c r="V124" s="46"/>
      <c r="W124" s="47">
        <f>+IF(V124='Tabla Valoración controles'!$D$9,'Tabla Valoración controles'!$F$9,IF(R124=FORMULAS!$A$10,0,'Tabla Valoración controles'!$F$10))</f>
        <v>0</v>
      </c>
      <c r="X124" s="46"/>
      <c r="Y124" s="47">
        <f>+IF(X124='Tabla Valoración controles'!$D$13,'Tabla Valoración controles'!$F$13,'Tabla Valoración controles'!$F$14)</f>
        <v>0</v>
      </c>
      <c r="Z124" s="48">
        <f t="shared" si="10"/>
        <v>0.25</v>
      </c>
      <c r="AA124" s="49"/>
      <c r="AB124" s="50" t="e">
        <f>+IF(AA124=[2]CONTROLES!$C$50,[2]CONTROLES!$D$50,[2]CONTROLES!$D$51)</f>
        <v>#REF!</v>
      </c>
      <c r="AC124" s="49"/>
      <c r="AD124" s="50" t="e">
        <f>+IF(AC124=[2]CONTROLES!$C$52,[2]CONTROLES!$D$52,[2]CONTROLES!$D$53)</f>
        <v>#REF!</v>
      </c>
      <c r="AE124" s="49"/>
      <c r="AF124" s="50" t="e">
        <f>+IF(AE124=[2]CONTROLES!$C$54,[2]CONTROLES!$D$54,[2]CONTROLES!$D$55)</f>
        <v>#REF!</v>
      </c>
      <c r="AG124" s="49"/>
      <c r="AH124" s="50" t="e">
        <f>+IF(AG124=[2]CONTROLES!$C$56,[2]CONTROLES!$D$56,IF(AG124=[2]CONTROLES!$C$57,[2]CONTROLES!$D$57,[2]CONTROLES!$D$58))</f>
        <v>#REF!</v>
      </c>
      <c r="AI124" s="49"/>
      <c r="AJ124" s="50" t="e">
        <f>+IF(AI124=[2]CONTROLES!$C$59,[2]CONTROLES!$D$59,[2]CONTROLES!$D$60)</f>
        <v>#REF!</v>
      </c>
      <c r="AK124" s="49"/>
      <c r="AL124" s="50" t="e">
        <f>+IF(AK124=[2]CONTROLES!$C$61,[2]CONTROLES!$D$61,[2]CONTROLES!$D$62)</f>
        <v>#REF!</v>
      </c>
      <c r="AM124" s="49"/>
      <c r="AN124" s="51" t="e">
        <f>+IF(AM124=[2]CONTROLES!$C$63,[2]CONTROLES!$D$63,IF(AM124=[2]CONTROLES!$C$64,[2]CONTROLES!$D$64,[2]CONTROLES!$D$65))</f>
        <v>#REF!</v>
      </c>
      <c r="AO124" s="51" t="e">
        <f t="shared" si="11"/>
        <v>#REF!</v>
      </c>
      <c r="AP124" s="52" t="str">
        <f t="shared" si="3"/>
        <v/>
      </c>
      <c r="AQ124" s="53"/>
      <c r="AR124" s="276"/>
      <c r="AS124" s="276"/>
      <c r="AT124" s="276"/>
      <c r="AU124" s="276"/>
      <c r="AV124" s="276"/>
      <c r="AW124" s="64"/>
      <c r="AX124" s="64"/>
      <c r="AY124" s="53" t="s">
        <v>218</v>
      </c>
      <c r="AZ124" s="64"/>
      <c r="BA124" s="64"/>
      <c r="BB124" s="64"/>
      <c r="BC124" s="64"/>
      <c r="BD124" s="120" t="s">
        <v>219</v>
      </c>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60" t="s">
        <v>205</v>
      </c>
      <c r="CX124" s="56"/>
      <c r="CY124" s="56"/>
      <c r="CZ124" s="56"/>
      <c r="DA124" s="60"/>
      <c r="DB124" s="56"/>
      <c r="DC124" s="56"/>
      <c r="DD124" s="56"/>
      <c r="DE124" s="56"/>
      <c r="DF124" s="60"/>
      <c r="DG124" s="118"/>
      <c r="DH124" s="60"/>
      <c r="DI124" s="60"/>
      <c r="DJ124" s="60"/>
      <c r="DK124" s="119"/>
      <c r="DL124" s="60"/>
      <c r="DM124" s="60"/>
      <c r="DN124" s="61"/>
      <c r="DO124" s="57"/>
      <c r="DP124" s="62"/>
      <c r="DQ124" s="62"/>
      <c r="DR124" s="62"/>
    </row>
    <row r="125" spans="1:122" ht="39.75" hidden="1" customHeight="1">
      <c r="A125" s="277"/>
      <c r="B125" s="277"/>
      <c r="C125" s="277"/>
      <c r="D125" s="277"/>
      <c r="E125" s="277"/>
      <c r="F125" s="277"/>
      <c r="G125" s="277"/>
      <c r="H125" s="274"/>
      <c r="I125" s="271"/>
      <c r="J125" s="268"/>
      <c r="K125" s="271"/>
      <c r="L125" s="268"/>
      <c r="M125" s="277"/>
      <c r="N125" s="44"/>
      <c r="O125" s="63"/>
      <c r="P125" s="46"/>
      <c r="Q125" s="47">
        <f>+IF(P125='Tabla Valoración controles'!$D$4,'Tabla Valoración controles'!$F$4,IF('Mapa Corrupcion'!P125='Tabla Valoración controles'!$D$5,'Tabla Valoración controles'!$F$5,IF(P125=FORMULAS!$A$10,0,'Tabla Valoración controles'!$F$6)))</f>
        <v>0.1</v>
      </c>
      <c r="R125" s="46"/>
      <c r="S125" s="47">
        <f>+IF(R125='Tabla Valoración controles'!$D$7,'Tabla Valoración controles'!$F$7,IF(P125=FORMULAS!$A$10,0,'Tabla Valoración controles'!$F$8))</f>
        <v>0.15</v>
      </c>
      <c r="T125" s="46"/>
      <c r="U125" s="47">
        <f>+IF(T125='Tabla Valoración controles'!$D$9,'Tabla Valoración controles'!$F$9,IF(P125=FORMULAS!$A$10,0,'Tabla Valoración controles'!$F$10))</f>
        <v>0</v>
      </c>
      <c r="V125" s="46"/>
      <c r="W125" s="47">
        <f>+IF(V125='Tabla Valoración controles'!$D$9,'Tabla Valoración controles'!$F$9,IF(R125=FORMULAS!$A$10,0,'Tabla Valoración controles'!$F$10))</f>
        <v>0</v>
      </c>
      <c r="X125" s="46"/>
      <c r="Y125" s="47">
        <f>+IF(X125='Tabla Valoración controles'!$D$13,'Tabla Valoración controles'!$F$13,'Tabla Valoración controles'!$F$14)</f>
        <v>0</v>
      </c>
      <c r="Z125" s="48">
        <f t="shared" si="10"/>
        <v>0.25</v>
      </c>
      <c r="AA125" s="49"/>
      <c r="AB125" s="50" t="e">
        <f>+IF(AA125=[2]CONTROLES!$C$50,[2]CONTROLES!$D$50,[2]CONTROLES!$D$51)</f>
        <v>#REF!</v>
      </c>
      <c r="AC125" s="49"/>
      <c r="AD125" s="50" t="e">
        <f>+IF(AC125=[2]CONTROLES!$C$52,[2]CONTROLES!$D$52,[2]CONTROLES!$D$53)</f>
        <v>#REF!</v>
      </c>
      <c r="AE125" s="49"/>
      <c r="AF125" s="50" t="e">
        <f>+IF(AE125=[2]CONTROLES!$C$54,[2]CONTROLES!$D$54,[2]CONTROLES!$D$55)</f>
        <v>#REF!</v>
      </c>
      <c r="AG125" s="49"/>
      <c r="AH125" s="50" t="e">
        <f>+IF(AG125=[2]CONTROLES!$C$56,[2]CONTROLES!$D$56,IF(AG125=[2]CONTROLES!$C$57,[2]CONTROLES!$D$57,[2]CONTROLES!$D$58))</f>
        <v>#REF!</v>
      </c>
      <c r="AI125" s="49"/>
      <c r="AJ125" s="50" t="e">
        <f>+IF(AI125=[2]CONTROLES!$C$59,[2]CONTROLES!$D$59,[2]CONTROLES!$D$60)</f>
        <v>#REF!</v>
      </c>
      <c r="AK125" s="49"/>
      <c r="AL125" s="50" t="e">
        <f>+IF(AK125=[2]CONTROLES!$C$61,[2]CONTROLES!$D$61,[2]CONTROLES!$D$62)</f>
        <v>#REF!</v>
      </c>
      <c r="AM125" s="49"/>
      <c r="AN125" s="51" t="e">
        <f>+IF(AM125=[2]CONTROLES!$C$63,[2]CONTROLES!$D$63,IF(AM125=[2]CONTROLES!$C$64,[2]CONTROLES!$D$64,[2]CONTROLES!$D$65))</f>
        <v>#REF!</v>
      </c>
      <c r="AO125" s="51" t="e">
        <f t="shared" si="11"/>
        <v>#REF!</v>
      </c>
      <c r="AP125" s="52" t="str">
        <f t="shared" si="3"/>
        <v/>
      </c>
      <c r="AQ125" s="53"/>
      <c r="AR125" s="277"/>
      <c r="AS125" s="277"/>
      <c r="AT125" s="277"/>
      <c r="AU125" s="277"/>
      <c r="AV125" s="277"/>
      <c r="AW125" s="64"/>
      <c r="AX125" s="64"/>
      <c r="AY125" s="53" t="s">
        <v>218</v>
      </c>
      <c r="AZ125" s="64"/>
      <c r="BA125" s="64"/>
      <c r="BB125" s="64"/>
      <c r="BC125" s="64"/>
      <c r="BD125" s="120" t="s">
        <v>219</v>
      </c>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60" t="s">
        <v>205</v>
      </c>
      <c r="CX125" s="121"/>
      <c r="CY125" s="121"/>
      <c r="CZ125" s="121"/>
      <c r="DA125" s="60"/>
      <c r="DB125" s="56"/>
      <c r="DC125" s="56"/>
      <c r="DD125" s="56"/>
      <c r="DE125" s="56"/>
      <c r="DF125" s="60"/>
      <c r="DG125" s="118"/>
      <c r="DH125" s="60"/>
      <c r="DI125" s="60"/>
      <c r="DJ125" s="60"/>
      <c r="DK125" s="119"/>
      <c r="DL125" s="60"/>
      <c r="DM125" s="60"/>
      <c r="DN125" s="61"/>
      <c r="DO125" s="57"/>
      <c r="DP125" s="62"/>
      <c r="DQ125" s="62"/>
      <c r="DR125" s="62"/>
    </row>
    <row r="126" spans="1:122" ht="169.5" customHeight="1">
      <c r="A126" s="278">
        <v>20</v>
      </c>
      <c r="B126" s="279" t="s">
        <v>492</v>
      </c>
      <c r="C126" s="280" t="str">
        <f>VLOOKUP(B126,FORMULAS!A$30:B$46,2,0)</f>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v>
      </c>
      <c r="D126" s="280" t="str">
        <f>VLOOKUP(B126,FORMULAS!A$30:C$46,3,0)</f>
        <v xml:space="preserve">Jefe Oficina Control Disciplinario Interno </v>
      </c>
      <c r="E126" s="280" t="s">
        <v>493</v>
      </c>
      <c r="F126" s="280" t="s">
        <v>494</v>
      </c>
      <c r="G126" s="281" t="s">
        <v>495</v>
      </c>
      <c r="H126" s="272" t="s">
        <v>197</v>
      </c>
      <c r="I126" s="269" t="str">
        <f>VLOOKUP(H126,FORMULAS!$A$77:$B$82,2,0)</f>
        <v>Rara vez</v>
      </c>
      <c r="J126" s="266" t="str">
        <f>+I126</f>
        <v>Rara vez</v>
      </c>
      <c r="K126" s="269" t="str">
        <f>VLOOKUP(A126,'Impacto Ri Inhe'!$B$5:$AF$41,31,1)</f>
        <v>Mayor</v>
      </c>
      <c r="L126" s="266" t="str">
        <f>CONCATENATE(K126,"-",J126)</f>
        <v>Mayor-Rara vez</v>
      </c>
      <c r="M126" s="275" t="str">
        <f>VLOOKUP(L126,FORMULAS!$I$77:$J$97,2,0)</f>
        <v>Alto</v>
      </c>
      <c r="N126" s="44">
        <v>1</v>
      </c>
      <c r="O126" s="122" t="s">
        <v>496</v>
      </c>
      <c r="P126" s="46" t="s">
        <v>185</v>
      </c>
      <c r="Q126" s="47">
        <f>+IF(P126='Tabla Valoración controles'!$D$4,'Tabla Valoración controles'!$F$4,IF('Mapa Corrupcion'!P126='Tabla Valoración controles'!$D$5,'Tabla Valoración controles'!$F$5,IF(P126=FORMULAS!$A$10,0,'Tabla Valoración controles'!$F$6)))</f>
        <v>0.25</v>
      </c>
      <c r="R126" s="46" t="s">
        <v>186</v>
      </c>
      <c r="S126" s="47">
        <f>+IF(R126='Tabla Valoración controles'!$D$7,'Tabla Valoración controles'!$F$7,IF(P126=FORMULAS!$A$10,0,'Tabla Valoración controles'!$F$8))</f>
        <v>0.15</v>
      </c>
      <c r="T126" s="46" t="s">
        <v>226</v>
      </c>
      <c r="U126" s="47">
        <f>+IF(T126='Tabla Valoración controles'!$D$9,'Tabla Valoración controles'!$F$9,IF(P126=FORMULAS!$A$10,0,'Tabla Valoración controles'!$F$10))</f>
        <v>0</v>
      </c>
      <c r="V126" s="46" t="s">
        <v>188</v>
      </c>
      <c r="W126" s="47">
        <f>+IF(V126='Tabla Valoración controles'!$D$9,'Tabla Valoración controles'!$F$9,IF(R126=FORMULAS!$A$10,0,'Tabla Valoración controles'!$F$10))</f>
        <v>0</v>
      </c>
      <c r="X126" s="46" t="s">
        <v>189</v>
      </c>
      <c r="Y126" s="47">
        <f>+IF(X126='Tabla Valoración controles'!$D$13,'Tabla Valoración controles'!$F$13,'Tabla Valoración controles'!$F$14)</f>
        <v>0</v>
      </c>
      <c r="Z126" s="48">
        <f t="shared" si="10"/>
        <v>0.4</v>
      </c>
      <c r="AA126" s="49" t="s">
        <v>190</v>
      </c>
      <c r="AB126" s="50" t="e">
        <f>+IF(AA126=[2]CONTROLES!$C$50,[2]CONTROLES!$D$50,[2]CONTROLES!$D$51)</f>
        <v>#REF!</v>
      </c>
      <c r="AC126" s="49" t="s">
        <v>191</v>
      </c>
      <c r="AD126" s="50" t="e">
        <f>+IF(AC126=[2]CONTROLES!$C$52,[2]CONTROLES!$D$52,[2]CONTROLES!$D$53)</f>
        <v>#REF!</v>
      </c>
      <c r="AE126" s="49" t="s">
        <v>192</v>
      </c>
      <c r="AF126" s="50" t="e">
        <f>+IF(AE126=[2]CONTROLES!$C$54,[2]CONTROLES!$D$54,[2]CONTROLES!$D$55)</f>
        <v>#REF!</v>
      </c>
      <c r="AG126" s="49" t="s">
        <v>227</v>
      </c>
      <c r="AH126" s="50" t="e">
        <f>+IF(AG126=[2]CONTROLES!$C$56,[2]CONTROLES!$D$56,IF(AG126=[2]CONTROLES!$C$57,[2]CONTROLES!$D$57,[2]CONTROLES!$D$58))</f>
        <v>#REF!</v>
      </c>
      <c r="AI126" s="49" t="s">
        <v>194</v>
      </c>
      <c r="AJ126" s="50" t="e">
        <f>+IF(AI126=[2]CONTROLES!$C$59,[2]CONTROLES!$D$59,[2]CONTROLES!$D$60)</f>
        <v>#REF!</v>
      </c>
      <c r="AK126" s="49" t="s">
        <v>195</v>
      </c>
      <c r="AL126" s="50" t="e">
        <f>+IF(AK126=[2]CONTROLES!$C$61,[2]CONTROLES!$D$61,[2]CONTROLES!$D$62)</f>
        <v>#REF!</v>
      </c>
      <c r="AM126" s="49" t="s">
        <v>196</v>
      </c>
      <c r="AN126" s="51" t="e">
        <f>+IF(AM126=[2]CONTROLES!$C$63,[2]CONTROLES!$D$63,IF(AM126=[2]CONTROLES!$C$64,[2]CONTROLES!$D$64,[2]CONTROLES!$D$65))</f>
        <v>#REF!</v>
      </c>
      <c r="AO126" s="51" t="e">
        <f t="shared" si="11"/>
        <v>#REF!</v>
      </c>
      <c r="AP126" s="52" t="str">
        <f t="shared" si="3"/>
        <v/>
      </c>
      <c r="AQ126" s="53" t="s">
        <v>197</v>
      </c>
      <c r="AR126" s="278" t="s">
        <v>476</v>
      </c>
      <c r="AS126" s="282" t="str">
        <f>+K126</f>
        <v>Mayor</v>
      </c>
      <c r="AT126" s="283" t="str">
        <f>CONCATENATE(AS126,"-",AR126)</f>
        <v>Mayor-Rara vez</v>
      </c>
      <c r="AU126" s="275" t="str">
        <f>VLOOKUP(AT126,FORMULAS!$I$77:$J$97,2,0)</f>
        <v>Alto</v>
      </c>
      <c r="AV126" s="275" t="s">
        <v>198</v>
      </c>
      <c r="AW126" s="45" t="s">
        <v>497</v>
      </c>
      <c r="AX126" s="53" t="s">
        <v>498</v>
      </c>
      <c r="AY126" s="57" t="s">
        <v>422</v>
      </c>
      <c r="AZ126" s="54">
        <v>45323</v>
      </c>
      <c r="BA126" s="54">
        <v>45657</v>
      </c>
      <c r="BB126" s="53" t="s">
        <v>231</v>
      </c>
      <c r="BC126" s="53" t="s">
        <v>499</v>
      </c>
      <c r="BD126" s="123" t="s">
        <v>233</v>
      </c>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118" t="s">
        <v>205</v>
      </c>
      <c r="CX126" s="57" t="s">
        <v>500</v>
      </c>
      <c r="CY126" s="124" t="s">
        <v>501</v>
      </c>
      <c r="CZ126" s="125" t="s">
        <v>502</v>
      </c>
      <c r="DA126" s="126">
        <v>1</v>
      </c>
      <c r="DB126" s="127" t="s">
        <v>503</v>
      </c>
      <c r="DC126" s="56" t="s">
        <v>210</v>
      </c>
      <c r="DD126" s="56" t="s">
        <v>239</v>
      </c>
      <c r="DE126" s="56" t="s">
        <v>239</v>
      </c>
      <c r="DF126" s="128">
        <v>45665</v>
      </c>
      <c r="DG126" s="60" t="s">
        <v>205</v>
      </c>
      <c r="DH126" s="57" t="s">
        <v>404</v>
      </c>
      <c r="DI126" s="60" t="s">
        <v>375</v>
      </c>
      <c r="DJ126" s="57" t="s">
        <v>429</v>
      </c>
      <c r="DK126" s="60" t="s">
        <v>342</v>
      </c>
      <c r="DL126" s="60" t="s">
        <v>375</v>
      </c>
      <c r="DM126" s="60" t="s">
        <v>215</v>
      </c>
      <c r="DN126" s="61">
        <v>45671</v>
      </c>
      <c r="DO126" s="62" t="s">
        <v>484</v>
      </c>
      <c r="DP126" s="62" t="s">
        <v>504</v>
      </c>
      <c r="DQ126" s="62" t="s">
        <v>375</v>
      </c>
      <c r="DR126" s="73">
        <v>1</v>
      </c>
    </row>
    <row r="127" spans="1:122" ht="75" hidden="1" customHeight="1">
      <c r="A127" s="276"/>
      <c r="B127" s="276"/>
      <c r="C127" s="276"/>
      <c r="D127" s="276"/>
      <c r="E127" s="276"/>
      <c r="F127" s="276"/>
      <c r="G127" s="276"/>
      <c r="H127" s="273"/>
      <c r="I127" s="270"/>
      <c r="J127" s="267"/>
      <c r="K127" s="270"/>
      <c r="L127" s="267"/>
      <c r="M127" s="276"/>
      <c r="N127" s="44"/>
      <c r="O127" s="45"/>
      <c r="P127" s="46"/>
      <c r="Q127" s="47">
        <f>+IF(P127='Tabla Valoración controles'!$D$4,'Tabla Valoración controles'!$F$4,IF('Mapa Corrupcion'!P127='Tabla Valoración controles'!$D$5,'Tabla Valoración controles'!$F$5,IF(P127=FORMULAS!$A$10,0,'Tabla Valoración controles'!$F$6)))</f>
        <v>0.1</v>
      </c>
      <c r="R127" s="46" t="s">
        <v>186</v>
      </c>
      <c r="S127" s="47">
        <f>+IF(R127='Tabla Valoración controles'!$D$7,'Tabla Valoración controles'!$F$7,IF(P127=FORMULAS!$A$10,0,'Tabla Valoración controles'!$F$8))</f>
        <v>0.15</v>
      </c>
      <c r="T127" s="46" t="s">
        <v>226</v>
      </c>
      <c r="U127" s="47">
        <f>+IF(T127='Tabla Valoración controles'!$D$9,'Tabla Valoración controles'!$F$9,IF(P127=FORMULAS!$A$10,0,'Tabla Valoración controles'!$F$10))</f>
        <v>0</v>
      </c>
      <c r="V127" s="46" t="s">
        <v>188</v>
      </c>
      <c r="W127" s="47">
        <f>+IF(V127='Tabla Valoración controles'!$D$9,'Tabla Valoración controles'!$F$9,IF(R127=FORMULAS!$A$10,0,'Tabla Valoración controles'!$F$10))</f>
        <v>0</v>
      </c>
      <c r="X127" s="46" t="s">
        <v>189</v>
      </c>
      <c r="Y127" s="47">
        <f>+IF(X127='Tabla Valoración controles'!$D$13,'Tabla Valoración controles'!$F$13,'Tabla Valoración controles'!$F$14)</f>
        <v>0</v>
      </c>
      <c r="Z127" s="48">
        <f t="shared" si="10"/>
        <v>0.25</v>
      </c>
      <c r="AA127" s="49" t="s">
        <v>190</v>
      </c>
      <c r="AB127" s="50" t="e">
        <f>+IF(AA127=[2]CONTROLES!$C$50,[2]CONTROLES!$D$50,[2]CONTROLES!$D$51)</f>
        <v>#REF!</v>
      </c>
      <c r="AC127" s="49" t="s">
        <v>191</v>
      </c>
      <c r="AD127" s="50" t="e">
        <f>+IF(AC127=[2]CONTROLES!$C$52,[2]CONTROLES!$D$52,[2]CONTROLES!$D$53)</f>
        <v>#REF!</v>
      </c>
      <c r="AE127" s="49" t="s">
        <v>192</v>
      </c>
      <c r="AF127" s="50" t="e">
        <f>+IF(AE127=[2]CONTROLES!$C$54,[2]CONTROLES!$D$54,[2]CONTROLES!$D$55)</f>
        <v>#REF!</v>
      </c>
      <c r="AG127" s="49" t="s">
        <v>227</v>
      </c>
      <c r="AH127" s="50" t="e">
        <f>+IF(AG127=[2]CONTROLES!$C$56,[2]CONTROLES!$D$56,IF(AG127=[2]CONTROLES!$C$57,[2]CONTROLES!$D$57,[2]CONTROLES!$D$58))</f>
        <v>#REF!</v>
      </c>
      <c r="AI127" s="49" t="s">
        <v>194</v>
      </c>
      <c r="AJ127" s="50" t="e">
        <f>+IF(AI127=[2]CONTROLES!$C$59,[2]CONTROLES!$D$59,[2]CONTROLES!$D$60)</f>
        <v>#REF!</v>
      </c>
      <c r="AK127" s="49" t="s">
        <v>195</v>
      </c>
      <c r="AL127" s="50" t="e">
        <f>+IF(AK127=[2]CONTROLES!$C$61,[2]CONTROLES!$D$61,[2]CONTROLES!$D$62)</f>
        <v>#REF!</v>
      </c>
      <c r="AM127" s="49" t="s">
        <v>196</v>
      </c>
      <c r="AN127" s="51" t="e">
        <f>+IF(AM127=[2]CONTROLES!$C$63,[2]CONTROLES!$D$63,IF(AM127=[2]CONTROLES!$C$64,[2]CONTROLES!$D$64,[2]CONTROLES!$D$65))</f>
        <v>#REF!</v>
      </c>
      <c r="AO127" s="51" t="e">
        <f t="shared" si="11"/>
        <v>#REF!</v>
      </c>
      <c r="AP127" s="52" t="str">
        <f t="shared" si="3"/>
        <v/>
      </c>
      <c r="AQ127" s="53"/>
      <c r="AR127" s="276"/>
      <c r="AS127" s="276"/>
      <c r="AT127" s="276"/>
      <c r="AU127" s="276"/>
      <c r="AV127" s="276"/>
      <c r="AW127" s="45"/>
      <c r="AX127" s="53"/>
      <c r="AY127" s="53" t="s">
        <v>218</v>
      </c>
      <c r="AZ127" s="74"/>
      <c r="BA127" s="74"/>
      <c r="BB127" s="53"/>
      <c r="BC127" s="53"/>
      <c r="BD127" s="120" t="s">
        <v>219</v>
      </c>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118" t="s">
        <v>205</v>
      </c>
      <c r="CX127" s="129"/>
      <c r="CY127" s="129"/>
      <c r="CZ127" s="129"/>
      <c r="DA127" s="119"/>
      <c r="DB127" s="56"/>
      <c r="DC127" s="56"/>
      <c r="DD127" s="56"/>
      <c r="DE127" s="56"/>
      <c r="DF127" s="60"/>
      <c r="DG127" s="60"/>
      <c r="DH127" s="130"/>
      <c r="DI127" s="130"/>
      <c r="DJ127" s="130"/>
      <c r="DK127" s="60"/>
      <c r="DL127" s="60"/>
      <c r="DM127" s="60"/>
      <c r="DN127" s="61"/>
      <c r="DO127" s="62" t="s">
        <v>484</v>
      </c>
      <c r="DP127" s="62"/>
      <c r="DQ127" s="62"/>
      <c r="DR127" s="62"/>
    </row>
    <row r="128" spans="1:122" ht="39.75" hidden="1" customHeight="1">
      <c r="A128" s="276"/>
      <c r="B128" s="276"/>
      <c r="C128" s="276"/>
      <c r="D128" s="276"/>
      <c r="E128" s="276"/>
      <c r="F128" s="276"/>
      <c r="G128" s="276"/>
      <c r="H128" s="273"/>
      <c r="I128" s="270"/>
      <c r="J128" s="267"/>
      <c r="K128" s="270"/>
      <c r="L128" s="267"/>
      <c r="M128" s="276"/>
      <c r="N128" s="44"/>
      <c r="O128" s="53"/>
      <c r="P128" s="46"/>
      <c r="Q128" s="47">
        <f>+IF(P128='Tabla Valoración controles'!$D$4,'Tabla Valoración controles'!$F$4,IF('Mapa Corrupcion'!P128='Tabla Valoración controles'!$D$5,'Tabla Valoración controles'!$F$5,IF(P128=FORMULAS!$A$10,0,'Tabla Valoración controles'!$F$6)))</f>
        <v>0.1</v>
      </c>
      <c r="R128" s="46"/>
      <c r="S128" s="47">
        <f>+IF(R128='Tabla Valoración controles'!$D$7,'Tabla Valoración controles'!$F$7,IF(P128=FORMULAS!$A$10,0,'Tabla Valoración controles'!$F$8))</f>
        <v>0.15</v>
      </c>
      <c r="T128" s="46"/>
      <c r="U128" s="47">
        <f>+IF(T128='Tabla Valoración controles'!$D$9,'Tabla Valoración controles'!$F$9,IF(P128=FORMULAS!$A$10,0,'Tabla Valoración controles'!$F$10))</f>
        <v>0</v>
      </c>
      <c r="V128" s="46"/>
      <c r="W128" s="47">
        <f>+IF(V128='Tabla Valoración controles'!$D$9,'Tabla Valoración controles'!$F$9,IF(R128=FORMULAS!$A$10,0,'Tabla Valoración controles'!$F$10))</f>
        <v>0</v>
      </c>
      <c r="X128" s="46"/>
      <c r="Y128" s="47">
        <f>+IF(X128='Tabla Valoración controles'!$D$13,'Tabla Valoración controles'!$F$13,'Tabla Valoración controles'!$F$14)</f>
        <v>0</v>
      </c>
      <c r="Z128" s="48">
        <f t="shared" si="10"/>
        <v>0.25</v>
      </c>
      <c r="AA128" s="49"/>
      <c r="AB128" s="50" t="e">
        <f>+IF(AA128=[2]CONTROLES!$C$50,[2]CONTROLES!$D$50,[2]CONTROLES!$D$51)</f>
        <v>#REF!</v>
      </c>
      <c r="AC128" s="49"/>
      <c r="AD128" s="50" t="e">
        <f>+IF(AC128=[2]CONTROLES!$C$52,[2]CONTROLES!$D$52,[2]CONTROLES!$D$53)</f>
        <v>#REF!</v>
      </c>
      <c r="AE128" s="49"/>
      <c r="AF128" s="50" t="e">
        <f>+IF(AE128=[2]CONTROLES!$C$54,[2]CONTROLES!$D$54,[2]CONTROLES!$D$55)</f>
        <v>#REF!</v>
      </c>
      <c r="AG128" s="49"/>
      <c r="AH128" s="50" t="e">
        <f>+IF(AG128=[2]CONTROLES!$C$56,[2]CONTROLES!$D$56,IF(AG128=[2]CONTROLES!$C$57,[2]CONTROLES!$D$57,[2]CONTROLES!$D$58))</f>
        <v>#REF!</v>
      </c>
      <c r="AI128" s="49"/>
      <c r="AJ128" s="50" t="e">
        <f>+IF(AI128=[2]CONTROLES!$C$59,[2]CONTROLES!$D$59,[2]CONTROLES!$D$60)</f>
        <v>#REF!</v>
      </c>
      <c r="AK128" s="49"/>
      <c r="AL128" s="50" t="e">
        <f>+IF(AK128=[2]CONTROLES!$C$61,[2]CONTROLES!$D$61,[2]CONTROLES!$D$62)</f>
        <v>#REF!</v>
      </c>
      <c r="AM128" s="49"/>
      <c r="AN128" s="51" t="e">
        <f>+IF(AM128=[2]CONTROLES!$C$63,[2]CONTROLES!$D$63,IF(AM128=[2]CONTROLES!$C$64,[2]CONTROLES!$D$64,[2]CONTROLES!$D$65))</f>
        <v>#REF!</v>
      </c>
      <c r="AO128" s="51" t="e">
        <f t="shared" si="11"/>
        <v>#REF!</v>
      </c>
      <c r="AP128" s="52" t="str">
        <f t="shared" si="3"/>
        <v/>
      </c>
      <c r="AQ128" s="53"/>
      <c r="AR128" s="276"/>
      <c r="AS128" s="276"/>
      <c r="AT128" s="276"/>
      <c r="AU128" s="276"/>
      <c r="AV128" s="276"/>
      <c r="AW128" s="131"/>
      <c r="AX128" s="64"/>
      <c r="AY128" s="53" t="s">
        <v>218</v>
      </c>
      <c r="AZ128" s="64"/>
      <c r="BA128" s="64"/>
      <c r="BB128" s="64"/>
      <c r="BC128" s="64"/>
      <c r="BD128" s="120" t="s">
        <v>219</v>
      </c>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118" t="s">
        <v>205</v>
      </c>
      <c r="CX128" s="129"/>
      <c r="CY128" s="129"/>
      <c r="CZ128" s="129"/>
      <c r="DA128" s="119"/>
      <c r="DB128" s="56"/>
      <c r="DC128" s="56"/>
      <c r="DD128" s="56"/>
      <c r="DE128" s="56"/>
      <c r="DF128" s="60"/>
      <c r="DG128" s="60"/>
      <c r="DH128" s="60"/>
      <c r="DI128" s="60"/>
      <c r="DJ128" s="60"/>
      <c r="DK128" s="60"/>
      <c r="DL128" s="60"/>
      <c r="DM128" s="60"/>
      <c r="DN128" s="61"/>
      <c r="DO128" s="62" t="s">
        <v>484</v>
      </c>
      <c r="DP128" s="62"/>
      <c r="DQ128" s="62"/>
      <c r="DR128" s="62"/>
    </row>
    <row r="129" spans="1:122" ht="39.75" hidden="1" customHeight="1">
      <c r="A129" s="276"/>
      <c r="B129" s="276"/>
      <c r="C129" s="276"/>
      <c r="D129" s="276"/>
      <c r="E129" s="276"/>
      <c r="F129" s="276"/>
      <c r="G129" s="276"/>
      <c r="H129" s="273"/>
      <c r="I129" s="270"/>
      <c r="J129" s="267"/>
      <c r="K129" s="270"/>
      <c r="L129" s="267"/>
      <c r="M129" s="276"/>
      <c r="N129" s="44"/>
      <c r="O129" s="53"/>
      <c r="P129" s="46"/>
      <c r="Q129" s="47">
        <f>+IF(P129='Tabla Valoración controles'!$D$4,'Tabla Valoración controles'!$F$4,IF('Mapa Corrupcion'!P129='Tabla Valoración controles'!$D$5,'Tabla Valoración controles'!$F$5,IF(P129=FORMULAS!$A$10,0,'Tabla Valoración controles'!$F$6)))</f>
        <v>0.1</v>
      </c>
      <c r="R129" s="46"/>
      <c r="S129" s="47">
        <f>+IF(R129='Tabla Valoración controles'!$D$7,'Tabla Valoración controles'!$F$7,IF(P129=FORMULAS!$A$10,0,'Tabla Valoración controles'!$F$8))</f>
        <v>0.15</v>
      </c>
      <c r="T129" s="46"/>
      <c r="U129" s="47">
        <f>+IF(T129='Tabla Valoración controles'!$D$9,'Tabla Valoración controles'!$F$9,IF(P129=FORMULAS!$A$10,0,'Tabla Valoración controles'!$F$10))</f>
        <v>0</v>
      </c>
      <c r="V129" s="46"/>
      <c r="W129" s="47">
        <f>+IF(V129='Tabla Valoración controles'!$D$9,'Tabla Valoración controles'!$F$9,IF(R129=FORMULAS!$A$10,0,'Tabla Valoración controles'!$F$10))</f>
        <v>0</v>
      </c>
      <c r="X129" s="46"/>
      <c r="Y129" s="47">
        <f>+IF(X129='Tabla Valoración controles'!$D$13,'Tabla Valoración controles'!$F$13,'Tabla Valoración controles'!$F$14)</f>
        <v>0</v>
      </c>
      <c r="Z129" s="48">
        <f t="shared" si="10"/>
        <v>0.25</v>
      </c>
      <c r="AA129" s="49"/>
      <c r="AB129" s="50" t="e">
        <f>+IF(AA129=[2]CONTROLES!$C$50,[2]CONTROLES!$D$50,[2]CONTROLES!$D$51)</f>
        <v>#REF!</v>
      </c>
      <c r="AC129" s="49"/>
      <c r="AD129" s="50" t="e">
        <f>+IF(AC129=[2]CONTROLES!$C$52,[2]CONTROLES!$D$52,[2]CONTROLES!$D$53)</f>
        <v>#REF!</v>
      </c>
      <c r="AE129" s="49"/>
      <c r="AF129" s="50" t="e">
        <f>+IF(AE129=[2]CONTROLES!$C$54,[2]CONTROLES!$D$54,[2]CONTROLES!$D$55)</f>
        <v>#REF!</v>
      </c>
      <c r="AG129" s="49"/>
      <c r="AH129" s="50" t="e">
        <f>+IF(AG129=[2]CONTROLES!$C$56,[2]CONTROLES!$D$56,IF(AG129=[2]CONTROLES!$C$57,[2]CONTROLES!$D$57,[2]CONTROLES!$D$58))</f>
        <v>#REF!</v>
      </c>
      <c r="AI129" s="49"/>
      <c r="AJ129" s="50" t="e">
        <f>+IF(AI129=[2]CONTROLES!$C$59,[2]CONTROLES!$D$59,[2]CONTROLES!$D$60)</f>
        <v>#REF!</v>
      </c>
      <c r="AK129" s="49"/>
      <c r="AL129" s="50" t="e">
        <f>+IF(AK129=[2]CONTROLES!$C$61,[2]CONTROLES!$D$61,[2]CONTROLES!$D$62)</f>
        <v>#REF!</v>
      </c>
      <c r="AM129" s="49"/>
      <c r="AN129" s="51" t="e">
        <f>+IF(AM129=[2]CONTROLES!$C$63,[2]CONTROLES!$D$63,IF(AM129=[2]CONTROLES!$C$64,[2]CONTROLES!$D$64,[2]CONTROLES!$D$65))</f>
        <v>#REF!</v>
      </c>
      <c r="AO129" s="51" t="e">
        <f t="shared" si="11"/>
        <v>#REF!</v>
      </c>
      <c r="AP129" s="52" t="str">
        <f t="shared" si="3"/>
        <v/>
      </c>
      <c r="AQ129" s="53"/>
      <c r="AR129" s="276"/>
      <c r="AS129" s="276"/>
      <c r="AT129" s="276"/>
      <c r="AU129" s="276"/>
      <c r="AV129" s="276"/>
      <c r="AW129" s="131"/>
      <c r="AX129" s="64"/>
      <c r="AY129" s="53" t="s">
        <v>218</v>
      </c>
      <c r="AZ129" s="64"/>
      <c r="BA129" s="64"/>
      <c r="BB129" s="64"/>
      <c r="BC129" s="64"/>
      <c r="BD129" s="120" t="s">
        <v>219</v>
      </c>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118" t="s">
        <v>205</v>
      </c>
      <c r="CX129" s="129"/>
      <c r="CY129" s="129"/>
      <c r="CZ129" s="129"/>
      <c r="DA129" s="119"/>
      <c r="DB129" s="56"/>
      <c r="DC129" s="56"/>
      <c r="DD129" s="56"/>
      <c r="DE129" s="56"/>
      <c r="DF129" s="60"/>
      <c r="DG129" s="60"/>
      <c r="DH129" s="60"/>
      <c r="DI129" s="60"/>
      <c r="DJ129" s="60"/>
      <c r="DK129" s="60"/>
      <c r="DL129" s="60"/>
      <c r="DM129" s="60"/>
      <c r="DN129" s="61"/>
      <c r="DO129" s="62" t="s">
        <v>484</v>
      </c>
      <c r="DP129" s="62"/>
      <c r="DQ129" s="62"/>
      <c r="DR129" s="62"/>
    </row>
    <row r="130" spans="1:122" ht="39.75" hidden="1" customHeight="1">
      <c r="A130" s="276"/>
      <c r="B130" s="276"/>
      <c r="C130" s="276"/>
      <c r="D130" s="276"/>
      <c r="E130" s="276"/>
      <c r="F130" s="276"/>
      <c r="G130" s="276"/>
      <c r="H130" s="273"/>
      <c r="I130" s="270"/>
      <c r="J130" s="267"/>
      <c r="K130" s="270"/>
      <c r="L130" s="267"/>
      <c r="M130" s="276"/>
      <c r="N130" s="44"/>
      <c r="O130" s="63"/>
      <c r="P130" s="46"/>
      <c r="Q130" s="47">
        <f>+IF(P130='Tabla Valoración controles'!$D$4,'Tabla Valoración controles'!$F$4,IF('Mapa Corrupcion'!P130='Tabla Valoración controles'!$D$5,'Tabla Valoración controles'!$F$5,IF(P130=FORMULAS!$A$10,0,'Tabla Valoración controles'!$F$6)))</f>
        <v>0.1</v>
      </c>
      <c r="R130" s="46"/>
      <c r="S130" s="47">
        <f>+IF(R130='Tabla Valoración controles'!$D$7,'Tabla Valoración controles'!$F$7,IF(P130=FORMULAS!$A$10,0,'Tabla Valoración controles'!$F$8))</f>
        <v>0.15</v>
      </c>
      <c r="T130" s="46"/>
      <c r="U130" s="47">
        <f>+IF(T130='Tabla Valoración controles'!$D$9,'Tabla Valoración controles'!$F$9,IF(P130=FORMULAS!$A$10,0,'Tabla Valoración controles'!$F$10))</f>
        <v>0</v>
      </c>
      <c r="V130" s="46"/>
      <c r="W130" s="47">
        <f>+IF(V130='Tabla Valoración controles'!$D$9,'Tabla Valoración controles'!$F$9,IF(R130=FORMULAS!$A$10,0,'Tabla Valoración controles'!$F$10))</f>
        <v>0</v>
      </c>
      <c r="X130" s="46"/>
      <c r="Y130" s="47">
        <f>+IF(X130='Tabla Valoración controles'!$D$13,'Tabla Valoración controles'!$F$13,'Tabla Valoración controles'!$F$14)</f>
        <v>0</v>
      </c>
      <c r="Z130" s="48">
        <f t="shared" si="10"/>
        <v>0.25</v>
      </c>
      <c r="AA130" s="49"/>
      <c r="AB130" s="50" t="e">
        <f>+IF(AA130=[2]CONTROLES!$C$50,[2]CONTROLES!$D$50,[2]CONTROLES!$D$51)</f>
        <v>#REF!</v>
      </c>
      <c r="AC130" s="49"/>
      <c r="AD130" s="50" t="e">
        <f>+IF(AC130=[2]CONTROLES!$C$52,[2]CONTROLES!$D$52,[2]CONTROLES!$D$53)</f>
        <v>#REF!</v>
      </c>
      <c r="AE130" s="49"/>
      <c r="AF130" s="50" t="e">
        <f>+IF(AE130=[2]CONTROLES!$C$54,[2]CONTROLES!$D$54,[2]CONTROLES!$D$55)</f>
        <v>#REF!</v>
      </c>
      <c r="AG130" s="49"/>
      <c r="AH130" s="50" t="e">
        <f>+IF(AG130=[2]CONTROLES!$C$56,[2]CONTROLES!$D$56,IF(AG130=[2]CONTROLES!$C$57,[2]CONTROLES!$D$57,[2]CONTROLES!$D$58))</f>
        <v>#REF!</v>
      </c>
      <c r="AI130" s="49"/>
      <c r="AJ130" s="50" t="e">
        <f>+IF(AI130=[2]CONTROLES!$C$59,[2]CONTROLES!$D$59,[2]CONTROLES!$D$60)</f>
        <v>#REF!</v>
      </c>
      <c r="AK130" s="49"/>
      <c r="AL130" s="50" t="e">
        <f>+IF(AK130=[2]CONTROLES!$C$61,[2]CONTROLES!$D$61,[2]CONTROLES!$D$62)</f>
        <v>#REF!</v>
      </c>
      <c r="AM130" s="49"/>
      <c r="AN130" s="51" t="e">
        <f>+IF(AM130=[2]CONTROLES!$C$63,[2]CONTROLES!$D$63,IF(AM130=[2]CONTROLES!$C$64,[2]CONTROLES!$D$64,[2]CONTROLES!$D$65))</f>
        <v>#REF!</v>
      </c>
      <c r="AO130" s="51" t="e">
        <f t="shared" si="11"/>
        <v>#REF!</v>
      </c>
      <c r="AP130" s="52" t="str">
        <f t="shared" si="3"/>
        <v/>
      </c>
      <c r="AQ130" s="53"/>
      <c r="AR130" s="276"/>
      <c r="AS130" s="276"/>
      <c r="AT130" s="276"/>
      <c r="AU130" s="276"/>
      <c r="AV130" s="276"/>
      <c r="AW130" s="131"/>
      <c r="AX130" s="64"/>
      <c r="AY130" s="53" t="s">
        <v>218</v>
      </c>
      <c r="AZ130" s="64"/>
      <c r="BA130" s="64"/>
      <c r="BB130" s="64"/>
      <c r="BC130" s="64"/>
      <c r="BD130" s="120" t="s">
        <v>219</v>
      </c>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118" t="s">
        <v>205</v>
      </c>
      <c r="CX130" s="129"/>
      <c r="CY130" s="129"/>
      <c r="CZ130" s="129"/>
      <c r="DA130" s="119"/>
      <c r="DB130" s="56"/>
      <c r="DC130" s="56"/>
      <c r="DD130" s="56"/>
      <c r="DE130" s="56"/>
      <c r="DF130" s="60"/>
      <c r="DG130" s="60"/>
      <c r="DH130" s="60"/>
      <c r="DI130" s="60"/>
      <c r="DJ130" s="60"/>
      <c r="DK130" s="60"/>
      <c r="DL130" s="60"/>
      <c r="DM130" s="60"/>
      <c r="DN130" s="61"/>
      <c r="DO130" s="62" t="s">
        <v>484</v>
      </c>
      <c r="DP130" s="62"/>
      <c r="DQ130" s="62"/>
      <c r="DR130" s="62"/>
    </row>
    <row r="131" spans="1:122" ht="39.75" hidden="1" customHeight="1">
      <c r="A131" s="277"/>
      <c r="B131" s="277"/>
      <c r="C131" s="277"/>
      <c r="D131" s="277"/>
      <c r="E131" s="277"/>
      <c r="F131" s="277"/>
      <c r="G131" s="277"/>
      <c r="H131" s="274"/>
      <c r="I131" s="271"/>
      <c r="J131" s="268"/>
      <c r="K131" s="271"/>
      <c r="L131" s="268"/>
      <c r="M131" s="277"/>
      <c r="N131" s="44"/>
      <c r="O131" s="63"/>
      <c r="P131" s="46"/>
      <c r="Q131" s="47">
        <f>+IF(P131='Tabla Valoración controles'!$D$4,'Tabla Valoración controles'!$F$4,IF('Mapa Corrupcion'!P131='Tabla Valoración controles'!$D$5,'Tabla Valoración controles'!$F$5,IF(P131=FORMULAS!$A$10,0,'Tabla Valoración controles'!$F$6)))</f>
        <v>0.1</v>
      </c>
      <c r="R131" s="46"/>
      <c r="S131" s="47">
        <f>+IF(R131='Tabla Valoración controles'!$D$7,'Tabla Valoración controles'!$F$7,IF(P131=FORMULAS!$A$10,0,'Tabla Valoración controles'!$F$8))</f>
        <v>0.15</v>
      </c>
      <c r="T131" s="46"/>
      <c r="U131" s="47">
        <f>+IF(T131='Tabla Valoración controles'!$D$9,'Tabla Valoración controles'!$F$9,IF(P131=FORMULAS!$A$10,0,'Tabla Valoración controles'!$F$10))</f>
        <v>0</v>
      </c>
      <c r="V131" s="46"/>
      <c r="W131" s="47">
        <f>+IF(V131='Tabla Valoración controles'!$D$9,'Tabla Valoración controles'!$F$9,IF(R131=FORMULAS!$A$10,0,'Tabla Valoración controles'!$F$10))</f>
        <v>0</v>
      </c>
      <c r="X131" s="46"/>
      <c r="Y131" s="47">
        <f>+IF(X131='Tabla Valoración controles'!$D$13,'Tabla Valoración controles'!$F$13,'Tabla Valoración controles'!$F$14)</f>
        <v>0</v>
      </c>
      <c r="Z131" s="48">
        <f t="shared" si="10"/>
        <v>0.25</v>
      </c>
      <c r="AA131" s="49"/>
      <c r="AB131" s="50" t="e">
        <f>+IF(AA131=[2]CONTROLES!$C$50,[2]CONTROLES!$D$50,[2]CONTROLES!$D$51)</f>
        <v>#REF!</v>
      </c>
      <c r="AC131" s="49"/>
      <c r="AD131" s="50" t="e">
        <f>+IF(AC131=[2]CONTROLES!$C$52,[2]CONTROLES!$D$52,[2]CONTROLES!$D$53)</f>
        <v>#REF!</v>
      </c>
      <c r="AE131" s="49"/>
      <c r="AF131" s="50" t="e">
        <f>+IF(AE131=[2]CONTROLES!$C$54,[2]CONTROLES!$D$54,[2]CONTROLES!$D$55)</f>
        <v>#REF!</v>
      </c>
      <c r="AG131" s="49"/>
      <c r="AH131" s="50" t="e">
        <f>+IF(AG131=[2]CONTROLES!$C$56,[2]CONTROLES!$D$56,IF(AG131=[2]CONTROLES!$C$57,[2]CONTROLES!$D$57,[2]CONTROLES!$D$58))</f>
        <v>#REF!</v>
      </c>
      <c r="AI131" s="49"/>
      <c r="AJ131" s="50" t="e">
        <f>+IF(AI131=[2]CONTROLES!$C$59,[2]CONTROLES!$D$59,[2]CONTROLES!$D$60)</f>
        <v>#REF!</v>
      </c>
      <c r="AK131" s="49"/>
      <c r="AL131" s="50" t="e">
        <f>+IF(AK131=[2]CONTROLES!$C$61,[2]CONTROLES!$D$61,[2]CONTROLES!$D$62)</f>
        <v>#REF!</v>
      </c>
      <c r="AM131" s="49"/>
      <c r="AN131" s="51" t="e">
        <f>+IF(AM131=[2]CONTROLES!$C$63,[2]CONTROLES!$D$63,IF(AM131=[2]CONTROLES!$C$64,[2]CONTROLES!$D$64,[2]CONTROLES!$D$65))</f>
        <v>#REF!</v>
      </c>
      <c r="AO131" s="51" t="e">
        <f t="shared" si="11"/>
        <v>#REF!</v>
      </c>
      <c r="AP131" s="52" t="str">
        <f t="shared" si="3"/>
        <v/>
      </c>
      <c r="AQ131" s="53"/>
      <c r="AR131" s="277"/>
      <c r="AS131" s="277"/>
      <c r="AT131" s="277"/>
      <c r="AU131" s="277"/>
      <c r="AV131" s="277"/>
      <c r="AW131" s="131"/>
      <c r="AX131" s="64"/>
      <c r="AY131" s="53" t="s">
        <v>218</v>
      </c>
      <c r="AZ131" s="64"/>
      <c r="BA131" s="64"/>
      <c r="BB131" s="64"/>
      <c r="BC131" s="64"/>
      <c r="BD131" s="120" t="s">
        <v>219</v>
      </c>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118" t="s">
        <v>205</v>
      </c>
      <c r="CX131" s="129"/>
      <c r="CY131" s="129"/>
      <c r="CZ131" s="129"/>
      <c r="DA131" s="119"/>
      <c r="DB131" s="56"/>
      <c r="DC131" s="56"/>
      <c r="DD131" s="56"/>
      <c r="DE131" s="56"/>
      <c r="DF131" s="60"/>
      <c r="DG131" s="60"/>
      <c r="DH131" s="60"/>
      <c r="DI131" s="60"/>
      <c r="DJ131" s="60"/>
      <c r="DK131" s="60"/>
      <c r="DL131" s="60"/>
      <c r="DM131" s="60"/>
      <c r="DN131" s="61"/>
      <c r="DO131" s="62" t="s">
        <v>484</v>
      </c>
      <c r="DP131" s="62"/>
      <c r="DQ131" s="62"/>
      <c r="DR131" s="62"/>
    </row>
    <row r="132" spans="1:122" ht="147.75" customHeight="1">
      <c r="A132" s="278">
        <v>21</v>
      </c>
      <c r="B132" s="279" t="s">
        <v>492</v>
      </c>
      <c r="C132" s="280" t="str">
        <f>VLOOKUP(B132,FORMULAS!A$30:B$46,2,0)</f>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v>
      </c>
      <c r="D132" s="280" t="str">
        <f>VLOOKUP(B132,FORMULAS!A$30:C$46,3,0)</f>
        <v xml:space="preserve">Jefe Oficina Control Disciplinario Interno </v>
      </c>
      <c r="E132" s="280" t="s">
        <v>505</v>
      </c>
      <c r="F132" s="280" t="s">
        <v>506</v>
      </c>
      <c r="G132" s="281" t="s">
        <v>507</v>
      </c>
      <c r="H132" s="272" t="s">
        <v>197</v>
      </c>
      <c r="I132" s="269" t="str">
        <f>VLOOKUP(H132,FORMULAS!$A$77:$B$82,2,0)</f>
        <v>Rara vez</v>
      </c>
      <c r="J132" s="266" t="str">
        <f>+I132</f>
        <v>Rara vez</v>
      </c>
      <c r="K132" s="269" t="str">
        <f>VLOOKUP(A132,'Impacto Ri Inhe'!$B$5:$AF$41,31,1)</f>
        <v>Mayor</v>
      </c>
      <c r="L132" s="266" t="str">
        <f>CONCATENATE(K132,"-",J132)</f>
        <v>Mayor-Rara vez</v>
      </c>
      <c r="M132" s="275" t="str">
        <f>VLOOKUP(L132,FORMULAS!$I$77:$J$97,2,0)</f>
        <v>Alto</v>
      </c>
      <c r="N132" s="44">
        <v>1</v>
      </c>
      <c r="O132" s="93" t="s">
        <v>508</v>
      </c>
      <c r="P132" s="46" t="s">
        <v>185</v>
      </c>
      <c r="Q132" s="47">
        <f>+IF(P132='Tabla Valoración controles'!$D$4,'Tabla Valoración controles'!$F$4,IF('Mapa Corrupcion'!P132='Tabla Valoración controles'!$D$5,'Tabla Valoración controles'!$F$5,IF(P132=FORMULAS!$A$10,0,'Tabla Valoración controles'!$F$6)))</f>
        <v>0.25</v>
      </c>
      <c r="R132" s="46" t="s">
        <v>186</v>
      </c>
      <c r="S132" s="47">
        <f>+IF(R132='Tabla Valoración controles'!$D$7,'Tabla Valoración controles'!$F$7,IF(P132=FORMULAS!$A$10,0,'Tabla Valoración controles'!$F$8))</f>
        <v>0.15</v>
      </c>
      <c r="T132" s="46" t="s">
        <v>187</v>
      </c>
      <c r="U132" s="47">
        <f>+IF(T132='Tabla Valoración controles'!$D$9,'Tabla Valoración controles'!$F$9,IF(P132=FORMULAS!$A$10,0,'Tabla Valoración controles'!$F$10))</f>
        <v>0</v>
      </c>
      <c r="V132" s="46" t="s">
        <v>278</v>
      </c>
      <c r="W132" s="47">
        <f>+IF(V132='Tabla Valoración controles'!$D$9,'Tabla Valoración controles'!$F$9,IF(R132=FORMULAS!$A$10,0,'Tabla Valoración controles'!$F$10))</f>
        <v>0</v>
      </c>
      <c r="X132" s="46" t="s">
        <v>189</v>
      </c>
      <c r="Y132" s="47">
        <f>+IF(X132='Tabla Valoración controles'!$D$13,'Tabla Valoración controles'!$F$13,'Tabla Valoración controles'!$F$14)</f>
        <v>0</v>
      </c>
      <c r="Z132" s="48">
        <f t="shared" si="10"/>
        <v>0.4</v>
      </c>
      <c r="AA132" s="49" t="s">
        <v>190</v>
      </c>
      <c r="AB132" s="50" t="e">
        <f>+IF(AA132=[2]CONTROLES!$C$50,[2]CONTROLES!$D$50,[2]CONTROLES!$D$51)</f>
        <v>#REF!</v>
      </c>
      <c r="AC132" s="49" t="s">
        <v>191</v>
      </c>
      <c r="AD132" s="50" t="e">
        <f>+IF(AC132=[2]CONTROLES!$C$52,[2]CONTROLES!$D$52,[2]CONTROLES!$D$53)</f>
        <v>#REF!</v>
      </c>
      <c r="AE132" s="49" t="s">
        <v>192</v>
      </c>
      <c r="AF132" s="50" t="e">
        <f>+IF(AE132=[2]CONTROLES!$C$54,[2]CONTROLES!$D$54,[2]CONTROLES!$D$55)</f>
        <v>#REF!</v>
      </c>
      <c r="AG132" s="49" t="s">
        <v>193</v>
      </c>
      <c r="AH132" s="50" t="e">
        <f>+IF(AG132=[2]CONTROLES!$C$56,[2]CONTROLES!$D$56,IF(AG132=[2]CONTROLES!$C$57,[2]CONTROLES!$D$57,[2]CONTROLES!$D$58))</f>
        <v>#REF!</v>
      </c>
      <c r="AI132" s="49" t="s">
        <v>194</v>
      </c>
      <c r="AJ132" s="50" t="e">
        <f>+IF(AI132=[2]CONTROLES!$C$59,[2]CONTROLES!$D$59,[2]CONTROLES!$D$60)</f>
        <v>#REF!</v>
      </c>
      <c r="AK132" s="49" t="s">
        <v>195</v>
      </c>
      <c r="AL132" s="50" t="e">
        <f>+IF(AK132=[2]CONTROLES!$C$61,[2]CONTROLES!$D$61,[2]CONTROLES!$D$62)</f>
        <v>#REF!</v>
      </c>
      <c r="AM132" s="49" t="s">
        <v>196</v>
      </c>
      <c r="AN132" s="51" t="e">
        <f>+IF(AM132=[2]CONTROLES!$C$63,[2]CONTROLES!$D$63,IF(AM132=[2]CONTROLES!$C$64,[2]CONTROLES!$D$64,[2]CONTROLES!$D$65))</f>
        <v>#REF!</v>
      </c>
      <c r="AO132" s="51" t="e">
        <f t="shared" si="11"/>
        <v>#REF!</v>
      </c>
      <c r="AP132" s="52" t="str">
        <f t="shared" si="3"/>
        <v/>
      </c>
      <c r="AQ132" s="53" t="s">
        <v>197</v>
      </c>
      <c r="AR132" s="278" t="str">
        <f>VLOOKUP(AQ132,FORMULAS!$A$77:$B$82,2,0)</f>
        <v>Rara vez</v>
      </c>
      <c r="AS132" s="282" t="str">
        <f>+K132</f>
        <v>Mayor</v>
      </c>
      <c r="AT132" s="283" t="str">
        <f>CONCATENATE(AS132,"-",AR132)</f>
        <v>Mayor-Rara vez</v>
      </c>
      <c r="AU132" s="275" t="str">
        <f>VLOOKUP(AT132,FORMULAS!$I$77:$J$97,2,0)</f>
        <v>Alto</v>
      </c>
      <c r="AV132" s="275" t="s">
        <v>198</v>
      </c>
      <c r="AW132" s="88" t="s">
        <v>509</v>
      </c>
      <c r="AX132" s="57" t="s">
        <v>498</v>
      </c>
      <c r="AY132" s="57" t="s">
        <v>422</v>
      </c>
      <c r="AZ132" s="89">
        <v>45323</v>
      </c>
      <c r="BA132" s="89">
        <v>45657</v>
      </c>
      <c r="BB132" s="60" t="s">
        <v>510</v>
      </c>
      <c r="BC132" s="57" t="s">
        <v>511</v>
      </c>
      <c r="BD132" s="132" t="s">
        <v>233</v>
      </c>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133" t="s">
        <v>205</v>
      </c>
      <c r="CX132" s="115" t="s">
        <v>512</v>
      </c>
      <c r="CY132" s="115" t="s">
        <v>513</v>
      </c>
      <c r="CZ132" s="115" t="s">
        <v>512</v>
      </c>
      <c r="DA132" s="126">
        <v>1</v>
      </c>
      <c r="DB132" s="134" t="s">
        <v>513</v>
      </c>
      <c r="DC132" s="56" t="s">
        <v>210</v>
      </c>
      <c r="DD132" s="60" t="s">
        <v>239</v>
      </c>
      <c r="DE132" s="60" t="s">
        <v>239</v>
      </c>
      <c r="DF132" s="128">
        <v>45665</v>
      </c>
      <c r="DG132" s="60" t="s">
        <v>205</v>
      </c>
      <c r="DH132" s="57" t="s">
        <v>404</v>
      </c>
      <c r="DI132" s="60" t="s">
        <v>375</v>
      </c>
      <c r="DJ132" s="57" t="s">
        <v>429</v>
      </c>
      <c r="DK132" s="60" t="s">
        <v>342</v>
      </c>
      <c r="DL132" s="60" t="s">
        <v>375</v>
      </c>
      <c r="DM132" s="60" t="s">
        <v>215</v>
      </c>
      <c r="DN132" s="61">
        <v>45671</v>
      </c>
      <c r="DO132" s="62" t="s">
        <v>484</v>
      </c>
      <c r="DP132" s="62" t="s">
        <v>514</v>
      </c>
      <c r="DQ132" s="62" t="s">
        <v>375</v>
      </c>
      <c r="DR132" s="73">
        <v>1</v>
      </c>
    </row>
    <row r="133" spans="1:122" ht="125.25" customHeight="1">
      <c r="A133" s="276"/>
      <c r="B133" s="276"/>
      <c r="C133" s="276"/>
      <c r="D133" s="276"/>
      <c r="E133" s="276"/>
      <c r="F133" s="276"/>
      <c r="G133" s="276"/>
      <c r="H133" s="273"/>
      <c r="I133" s="270"/>
      <c r="J133" s="267"/>
      <c r="K133" s="270"/>
      <c r="L133" s="267"/>
      <c r="M133" s="276"/>
      <c r="N133" s="44">
        <v>2</v>
      </c>
      <c r="O133" s="93" t="s">
        <v>515</v>
      </c>
      <c r="P133" s="46" t="s">
        <v>185</v>
      </c>
      <c r="Q133" s="47">
        <f>+IF(P133='Tabla Valoración controles'!$D$4,'Tabla Valoración controles'!$F$4,IF('Mapa Corrupcion'!P133='Tabla Valoración controles'!$D$5,'Tabla Valoración controles'!$F$5,IF(P133=FORMULAS!$A$10,0,'Tabla Valoración controles'!$F$6)))</f>
        <v>0.25</v>
      </c>
      <c r="R133" s="46" t="s">
        <v>186</v>
      </c>
      <c r="S133" s="47">
        <f>+IF(R133='Tabla Valoración controles'!$D$7,'Tabla Valoración controles'!$F$7,IF(P133=FORMULAS!$A$10,0,'Tabla Valoración controles'!$F$8))</f>
        <v>0.15</v>
      </c>
      <c r="T133" s="46" t="s">
        <v>187</v>
      </c>
      <c r="U133" s="47">
        <f>+IF(T133='Tabla Valoración controles'!$D$9,'Tabla Valoración controles'!$F$9,IF(P133=FORMULAS!$A$10,0,'Tabla Valoración controles'!$F$10))</f>
        <v>0</v>
      </c>
      <c r="V133" s="46" t="s">
        <v>278</v>
      </c>
      <c r="W133" s="47">
        <f>+IF(V133='Tabla Valoración controles'!$D$9,'Tabla Valoración controles'!$F$9,IF(R133=FORMULAS!$A$10,0,'Tabla Valoración controles'!$F$10))</f>
        <v>0</v>
      </c>
      <c r="X133" s="46" t="s">
        <v>189</v>
      </c>
      <c r="Y133" s="47">
        <f>+IF(X133='Tabla Valoración controles'!$D$13,'Tabla Valoración controles'!$F$13,'Tabla Valoración controles'!$F$14)</f>
        <v>0</v>
      </c>
      <c r="Z133" s="48">
        <f t="shared" si="10"/>
        <v>0.4</v>
      </c>
      <c r="AA133" s="49" t="s">
        <v>190</v>
      </c>
      <c r="AB133" s="50" t="e">
        <f>+IF(AA133=[2]CONTROLES!$C$50,[2]CONTROLES!$D$50,[2]CONTROLES!$D$51)</f>
        <v>#REF!</v>
      </c>
      <c r="AC133" s="49" t="s">
        <v>191</v>
      </c>
      <c r="AD133" s="50" t="e">
        <f>+IF(AC133=[2]CONTROLES!$C$52,[2]CONTROLES!$D$52,[2]CONTROLES!$D$53)</f>
        <v>#REF!</v>
      </c>
      <c r="AE133" s="49" t="s">
        <v>192</v>
      </c>
      <c r="AF133" s="50" t="e">
        <f>+IF(AE133=[2]CONTROLES!$C$54,[2]CONTROLES!$D$54,[2]CONTROLES!$D$55)</f>
        <v>#REF!</v>
      </c>
      <c r="AG133" s="49" t="s">
        <v>193</v>
      </c>
      <c r="AH133" s="50" t="e">
        <f>+IF(AG133=[2]CONTROLES!$C$56,[2]CONTROLES!$D$56,IF(AG133=[2]CONTROLES!$C$57,[2]CONTROLES!$D$57,[2]CONTROLES!$D$58))</f>
        <v>#REF!</v>
      </c>
      <c r="AI133" s="49" t="s">
        <v>194</v>
      </c>
      <c r="AJ133" s="50" t="e">
        <f>+IF(AI133=[2]CONTROLES!$C$59,[2]CONTROLES!$D$59,[2]CONTROLES!$D$60)</f>
        <v>#REF!</v>
      </c>
      <c r="AK133" s="49" t="s">
        <v>195</v>
      </c>
      <c r="AL133" s="50" t="e">
        <f>+IF(AK133=[2]CONTROLES!$C$61,[2]CONTROLES!$D$61,[2]CONTROLES!$D$62)</f>
        <v>#REF!</v>
      </c>
      <c r="AM133" s="49" t="s">
        <v>196</v>
      </c>
      <c r="AN133" s="51" t="e">
        <f>+IF(AM133=[2]CONTROLES!$C$63,[2]CONTROLES!$D$63,IF(AM133=[2]CONTROLES!$C$64,[2]CONTROLES!$D$64,[2]CONTROLES!$D$65))</f>
        <v>#REF!</v>
      </c>
      <c r="AO133" s="51" t="e">
        <f t="shared" si="11"/>
        <v>#REF!</v>
      </c>
      <c r="AP133" s="52" t="str">
        <f t="shared" si="3"/>
        <v/>
      </c>
      <c r="AQ133" s="53" t="s">
        <v>197</v>
      </c>
      <c r="AR133" s="276"/>
      <c r="AS133" s="276"/>
      <c r="AT133" s="276"/>
      <c r="AU133" s="276"/>
      <c r="AV133" s="276"/>
      <c r="AW133" s="91" t="s">
        <v>515</v>
      </c>
      <c r="AX133" s="57" t="s">
        <v>498</v>
      </c>
      <c r="AY133" s="57" t="s">
        <v>422</v>
      </c>
      <c r="AZ133" s="89">
        <v>45323</v>
      </c>
      <c r="BA133" s="89">
        <v>45657</v>
      </c>
      <c r="BB133" s="57" t="s">
        <v>231</v>
      </c>
      <c r="BC133" s="57" t="s">
        <v>499</v>
      </c>
      <c r="BD133" s="55" t="s">
        <v>233</v>
      </c>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135"/>
      <c r="CW133" s="60" t="s">
        <v>234</v>
      </c>
      <c r="CX133" s="57" t="s">
        <v>502</v>
      </c>
      <c r="CY133" s="124" t="s">
        <v>501</v>
      </c>
      <c r="CZ133" s="125" t="s">
        <v>502</v>
      </c>
      <c r="DA133" s="126">
        <v>1</v>
      </c>
      <c r="DB133" s="127" t="s">
        <v>503</v>
      </c>
      <c r="DC133" s="56" t="s">
        <v>210</v>
      </c>
      <c r="DD133" s="60" t="s">
        <v>239</v>
      </c>
      <c r="DE133" s="60" t="s">
        <v>239</v>
      </c>
      <c r="DF133" s="128">
        <v>45665</v>
      </c>
      <c r="DG133" s="60" t="s">
        <v>205</v>
      </c>
      <c r="DH133" s="57" t="s">
        <v>404</v>
      </c>
      <c r="DI133" s="60" t="s">
        <v>375</v>
      </c>
      <c r="DJ133" s="57" t="s">
        <v>429</v>
      </c>
      <c r="DK133" s="60" t="s">
        <v>342</v>
      </c>
      <c r="DL133" s="60" t="s">
        <v>375</v>
      </c>
      <c r="DM133" s="60" t="s">
        <v>215</v>
      </c>
      <c r="DN133" s="61">
        <v>45671</v>
      </c>
      <c r="DO133" s="62" t="s">
        <v>484</v>
      </c>
      <c r="DP133" s="62" t="s">
        <v>504</v>
      </c>
      <c r="DQ133" s="62" t="s">
        <v>375</v>
      </c>
      <c r="DR133" s="73">
        <v>1</v>
      </c>
    </row>
    <row r="134" spans="1:122" ht="39.75" hidden="1" customHeight="1">
      <c r="A134" s="276"/>
      <c r="B134" s="276"/>
      <c r="C134" s="276"/>
      <c r="D134" s="276"/>
      <c r="E134" s="276"/>
      <c r="F134" s="276"/>
      <c r="G134" s="276"/>
      <c r="H134" s="273"/>
      <c r="I134" s="270"/>
      <c r="J134" s="267"/>
      <c r="K134" s="270"/>
      <c r="L134" s="267"/>
      <c r="M134" s="276"/>
      <c r="N134" s="44"/>
      <c r="O134" s="63"/>
      <c r="P134" s="46"/>
      <c r="Q134" s="47">
        <f>+IF(P134='Tabla Valoración controles'!$D$4,'Tabla Valoración controles'!$F$4,IF('Mapa Corrupcion'!P134='Tabla Valoración controles'!$D$5,'Tabla Valoración controles'!$F$5,IF(P134=FORMULAS!$A$10,0,'Tabla Valoración controles'!$F$6)))</f>
        <v>0.1</v>
      </c>
      <c r="R134" s="46"/>
      <c r="S134" s="47">
        <f>+IF(R134='Tabla Valoración controles'!$D$7,'Tabla Valoración controles'!$F$7,IF(P134=FORMULAS!$A$10,0,'Tabla Valoración controles'!$F$8))</f>
        <v>0.15</v>
      </c>
      <c r="T134" s="46"/>
      <c r="U134" s="47">
        <f>+IF(T134='Tabla Valoración controles'!$D$9,'Tabla Valoración controles'!$F$9,IF(P134=FORMULAS!$A$10,0,'Tabla Valoración controles'!$F$10))</f>
        <v>0</v>
      </c>
      <c r="V134" s="46"/>
      <c r="W134" s="47">
        <f>+IF(V134='Tabla Valoración controles'!$D$9,'Tabla Valoración controles'!$F$9,IF(R134=FORMULAS!$A$10,0,'Tabla Valoración controles'!$F$10))</f>
        <v>0</v>
      </c>
      <c r="X134" s="46"/>
      <c r="Y134" s="47">
        <f>+IF(X134='Tabla Valoración controles'!$D$13,'Tabla Valoración controles'!$F$13,'Tabla Valoración controles'!$F$14)</f>
        <v>0</v>
      </c>
      <c r="Z134" s="48">
        <f t="shared" si="10"/>
        <v>0.25</v>
      </c>
      <c r="AA134" s="49"/>
      <c r="AB134" s="50" t="e">
        <f>+IF(AA134=[2]CONTROLES!$C$50,[2]CONTROLES!$D$50,[2]CONTROLES!$D$51)</f>
        <v>#REF!</v>
      </c>
      <c r="AC134" s="49"/>
      <c r="AD134" s="50" t="e">
        <f>+IF(AC134=[2]CONTROLES!$C$52,[2]CONTROLES!$D$52,[2]CONTROLES!$D$53)</f>
        <v>#REF!</v>
      </c>
      <c r="AE134" s="49"/>
      <c r="AF134" s="50" t="e">
        <f>+IF(AE134=[2]CONTROLES!$C$54,[2]CONTROLES!$D$54,[2]CONTROLES!$D$55)</f>
        <v>#REF!</v>
      </c>
      <c r="AG134" s="49"/>
      <c r="AH134" s="50" t="e">
        <f>+IF(AG134=[2]CONTROLES!$C$56,[2]CONTROLES!$D$56,IF(AG134=[2]CONTROLES!$C$57,[2]CONTROLES!$D$57,[2]CONTROLES!$D$58))</f>
        <v>#REF!</v>
      </c>
      <c r="AI134" s="49"/>
      <c r="AJ134" s="50" t="e">
        <f>+IF(AI134=[2]CONTROLES!$C$59,[2]CONTROLES!$D$59,[2]CONTROLES!$D$60)</f>
        <v>#REF!</v>
      </c>
      <c r="AK134" s="49"/>
      <c r="AL134" s="50" t="e">
        <f>+IF(AK134=[2]CONTROLES!$C$61,[2]CONTROLES!$D$61,[2]CONTROLES!$D$62)</f>
        <v>#REF!</v>
      </c>
      <c r="AM134" s="49"/>
      <c r="AN134" s="51" t="e">
        <f>+IF(AM134=[2]CONTROLES!$C$63,[2]CONTROLES!$D$63,IF(AM134=[2]CONTROLES!$C$64,[2]CONTROLES!$D$64,[2]CONTROLES!$D$65))</f>
        <v>#REF!</v>
      </c>
      <c r="AO134" s="51" t="e">
        <f t="shared" si="11"/>
        <v>#REF!</v>
      </c>
      <c r="AP134" s="52" t="str">
        <f t="shared" si="3"/>
        <v/>
      </c>
      <c r="AQ134" s="53"/>
      <c r="AR134" s="276"/>
      <c r="AS134" s="276"/>
      <c r="AT134" s="276"/>
      <c r="AU134" s="276"/>
      <c r="AV134" s="276"/>
      <c r="AW134" s="64"/>
      <c r="AX134" s="64"/>
      <c r="AY134" s="53" t="s">
        <v>218</v>
      </c>
      <c r="AZ134" s="64"/>
      <c r="BA134" s="64"/>
      <c r="BB134" s="64"/>
      <c r="BC134" s="64"/>
      <c r="BD134" s="64" t="s">
        <v>219</v>
      </c>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136"/>
      <c r="CX134" s="136"/>
      <c r="CY134" s="136"/>
      <c r="CZ134" s="136"/>
      <c r="DA134" s="60"/>
      <c r="DB134" s="56"/>
      <c r="DC134" s="56"/>
      <c r="DD134" s="56"/>
      <c r="DE134" s="56"/>
      <c r="DF134" s="60"/>
      <c r="DG134" s="60"/>
      <c r="DH134" s="60"/>
      <c r="DI134" s="60"/>
      <c r="DJ134" s="60"/>
      <c r="DK134" s="60"/>
      <c r="DL134" s="60"/>
      <c r="DM134" s="60"/>
      <c r="DN134" s="61"/>
      <c r="DO134" s="57"/>
      <c r="DP134" s="62"/>
      <c r="DQ134" s="62"/>
      <c r="DR134" s="62"/>
    </row>
    <row r="135" spans="1:122" ht="39.75" hidden="1" customHeight="1">
      <c r="A135" s="276"/>
      <c r="B135" s="276"/>
      <c r="C135" s="276"/>
      <c r="D135" s="276"/>
      <c r="E135" s="276"/>
      <c r="F135" s="276"/>
      <c r="G135" s="276"/>
      <c r="H135" s="273"/>
      <c r="I135" s="270"/>
      <c r="J135" s="267"/>
      <c r="K135" s="270"/>
      <c r="L135" s="267"/>
      <c r="M135" s="276"/>
      <c r="N135" s="44"/>
      <c r="O135" s="63"/>
      <c r="P135" s="46"/>
      <c r="Q135" s="47">
        <f>+IF(P135='Tabla Valoración controles'!$D$4,'Tabla Valoración controles'!$F$4,IF('Mapa Corrupcion'!P135='Tabla Valoración controles'!$D$5,'Tabla Valoración controles'!$F$5,IF(P135=FORMULAS!$A$10,0,'Tabla Valoración controles'!$F$6)))</f>
        <v>0.1</v>
      </c>
      <c r="R135" s="46"/>
      <c r="S135" s="47">
        <f>+IF(R135='Tabla Valoración controles'!$D$7,'Tabla Valoración controles'!$F$7,IF(P135=FORMULAS!$A$10,0,'Tabla Valoración controles'!$F$8))</f>
        <v>0.15</v>
      </c>
      <c r="T135" s="46"/>
      <c r="U135" s="47">
        <f>+IF(T135='Tabla Valoración controles'!$D$9,'Tabla Valoración controles'!$F$9,IF(P135=FORMULAS!$A$10,0,'Tabla Valoración controles'!$F$10))</f>
        <v>0</v>
      </c>
      <c r="V135" s="46"/>
      <c r="W135" s="47">
        <f>+IF(V135='Tabla Valoración controles'!$D$9,'Tabla Valoración controles'!$F$9,IF(R135=FORMULAS!$A$10,0,'Tabla Valoración controles'!$F$10))</f>
        <v>0</v>
      </c>
      <c r="X135" s="46"/>
      <c r="Y135" s="47">
        <f>+IF(X135='Tabla Valoración controles'!$D$13,'Tabla Valoración controles'!$F$13,'Tabla Valoración controles'!$F$14)</f>
        <v>0</v>
      </c>
      <c r="Z135" s="48">
        <f t="shared" si="10"/>
        <v>0.25</v>
      </c>
      <c r="AA135" s="49"/>
      <c r="AB135" s="50" t="e">
        <f>+IF(AA135=[2]CONTROLES!$C$50,[2]CONTROLES!$D$50,[2]CONTROLES!$D$51)</f>
        <v>#REF!</v>
      </c>
      <c r="AC135" s="49"/>
      <c r="AD135" s="50" t="e">
        <f>+IF(AC135=[2]CONTROLES!$C$52,[2]CONTROLES!$D$52,[2]CONTROLES!$D$53)</f>
        <v>#REF!</v>
      </c>
      <c r="AE135" s="49"/>
      <c r="AF135" s="50" t="e">
        <f>+IF(AE135=[2]CONTROLES!$C$54,[2]CONTROLES!$D$54,[2]CONTROLES!$D$55)</f>
        <v>#REF!</v>
      </c>
      <c r="AG135" s="49"/>
      <c r="AH135" s="50" t="e">
        <f>+IF(AG135=[2]CONTROLES!$C$56,[2]CONTROLES!$D$56,IF(AG135=[2]CONTROLES!$C$57,[2]CONTROLES!$D$57,[2]CONTROLES!$D$58))</f>
        <v>#REF!</v>
      </c>
      <c r="AI135" s="49"/>
      <c r="AJ135" s="50" t="e">
        <f>+IF(AI135=[2]CONTROLES!$C$59,[2]CONTROLES!$D$59,[2]CONTROLES!$D$60)</f>
        <v>#REF!</v>
      </c>
      <c r="AK135" s="49"/>
      <c r="AL135" s="50" t="e">
        <f>+IF(AK135=[2]CONTROLES!$C$61,[2]CONTROLES!$D$61,[2]CONTROLES!$D$62)</f>
        <v>#REF!</v>
      </c>
      <c r="AM135" s="49"/>
      <c r="AN135" s="51" t="e">
        <f>+IF(AM135=[2]CONTROLES!$C$63,[2]CONTROLES!$D$63,IF(AM135=[2]CONTROLES!$C$64,[2]CONTROLES!$D$64,[2]CONTROLES!$D$65))</f>
        <v>#REF!</v>
      </c>
      <c r="AO135" s="51" t="e">
        <f t="shared" si="11"/>
        <v>#REF!</v>
      </c>
      <c r="AP135" s="52" t="str">
        <f t="shared" si="3"/>
        <v/>
      </c>
      <c r="AQ135" s="53"/>
      <c r="AR135" s="276"/>
      <c r="AS135" s="276"/>
      <c r="AT135" s="276"/>
      <c r="AU135" s="276"/>
      <c r="AV135" s="276"/>
      <c r="AW135" s="64"/>
      <c r="AX135" s="64"/>
      <c r="AY135" s="53" t="s">
        <v>218</v>
      </c>
      <c r="AZ135" s="64"/>
      <c r="BA135" s="64"/>
      <c r="BB135" s="64"/>
      <c r="BC135" s="64"/>
      <c r="BD135" s="64" t="s">
        <v>219</v>
      </c>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60"/>
      <c r="DB135" s="56"/>
      <c r="DC135" s="56"/>
      <c r="DD135" s="56"/>
      <c r="DE135" s="56"/>
      <c r="DF135" s="60"/>
      <c r="DG135" s="60"/>
      <c r="DH135" s="60"/>
      <c r="DI135" s="60"/>
      <c r="DJ135" s="60"/>
      <c r="DK135" s="60"/>
      <c r="DL135" s="60"/>
      <c r="DM135" s="60"/>
      <c r="DN135" s="61"/>
      <c r="DO135" s="57"/>
      <c r="DP135" s="62"/>
      <c r="DQ135" s="62"/>
      <c r="DR135" s="62"/>
    </row>
    <row r="136" spans="1:122" ht="39.75" hidden="1" customHeight="1">
      <c r="A136" s="276"/>
      <c r="B136" s="276"/>
      <c r="C136" s="276"/>
      <c r="D136" s="276"/>
      <c r="E136" s="276"/>
      <c r="F136" s="276"/>
      <c r="G136" s="276"/>
      <c r="H136" s="273"/>
      <c r="I136" s="270"/>
      <c r="J136" s="267"/>
      <c r="K136" s="270"/>
      <c r="L136" s="267"/>
      <c r="M136" s="276"/>
      <c r="N136" s="44"/>
      <c r="O136" s="63"/>
      <c r="P136" s="46"/>
      <c r="Q136" s="47">
        <f>+IF(P136='Tabla Valoración controles'!$D$4,'Tabla Valoración controles'!$F$4,IF('Mapa Corrupcion'!P136='Tabla Valoración controles'!$D$5,'Tabla Valoración controles'!$F$5,IF(P136=FORMULAS!$A$10,0,'Tabla Valoración controles'!$F$6)))</f>
        <v>0.1</v>
      </c>
      <c r="R136" s="46"/>
      <c r="S136" s="47">
        <f>+IF(R136='Tabla Valoración controles'!$D$7,'Tabla Valoración controles'!$F$7,IF(P136=FORMULAS!$A$10,0,'Tabla Valoración controles'!$F$8))</f>
        <v>0.15</v>
      </c>
      <c r="T136" s="46"/>
      <c r="U136" s="47">
        <f>+IF(T136='Tabla Valoración controles'!$D$9,'Tabla Valoración controles'!$F$9,IF(P136=FORMULAS!$A$10,0,'Tabla Valoración controles'!$F$10))</f>
        <v>0</v>
      </c>
      <c r="V136" s="46"/>
      <c r="W136" s="47">
        <f>+IF(V136='Tabla Valoración controles'!$D$9,'Tabla Valoración controles'!$F$9,IF(R136=FORMULAS!$A$10,0,'Tabla Valoración controles'!$F$10))</f>
        <v>0</v>
      </c>
      <c r="X136" s="46"/>
      <c r="Y136" s="47">
        <f>+IF(X136='Tabla Valoración controles'!$D$13,'Tabla Valoración controles'!$F$13,'Tabla Valoración controles'!$F$14)</f>
        <v>0</v>
      </c>
      <c r="Z136" s="48">
        <f t="shared" si="10"/>
        <v>0.25</v>
      </c>
      <c r="AA136" s="49"/>
      <c r="AB136" s="50" t="e">
        <f>+IF(AA136=[2]CONTROLES!$C$50,[2]CONTROLES!$D$50,[2]CONTROLES!$D$51)</f>
        <v>#REF!</v>
      </c>
      <c r="AC136" s="49"/>
      <c r="AD136" s="50" t="e">
        <f>+IF(AC136=[2]CONTROLES!$C$52,[2]CONTROLES!$D$52,[2]CONTROLES!$D$53)</f>
        <v>#REF!</v>
      </c>
      <c r="AE136" s="49"/>
      <c r="AF136" s="50" t="e">
        <f>+IF(AE136=[2]CONTROLES!$C$54,[2]CONTROLES!$D$54,[2]CONTROLES!$D$55)</f>
        <v>#REF!</v>
      </c>
      <c r="AG136" s="49"/>
      <c r="AH136" s="50" t="e">
        <f>+IF(AG136=[2]CONTROLES!$C$56,[2]CONTROLES!$D$56,IF(AG136=[2]CONTROLES!$C$57,[2]CONTROLES!$D$57,[2]CONTROLES!$D$58))</f>
        <v>#REF!</v>
      </c>
      <c r="AI136" s="49"/>
      <c r="AJ136" s="50" t="e">
        <f>+IF(AI136=[2]CONTROLES!$C$59,[2]CONTROLES!$D$59,[2]CONTROLES!$D$60)</f>
        <v>#REF!</v>
      </c>
      <c r="AK136" s="49"/>
      <c r="AL136" s="50" t="e">
        <f>+IF(AK136=[2]CONTROLES!$C$61,[2]CONTROLES!$D$61,[2]CONTROLES!$D$62)</f>
        <v>#REF!</v>
      </c>
      <c r="AM136" s="49"/>
      <c r="AN136" s="51" t="e">
        <f>+IF(AM136=[2]CONTROLES!$C$63,[2]CONTROLES!$D$63,IF(AM136=[2]CONTROLES!$C$64,[2]CONTROLES!$D$64,[2]CONTROLES!$D$65))</f>
        <v>#REF!</v>
      </c>
      <c r="AO136" s="51" t="e">
        <f t="shared" si="11"/>
        <v>#REF!</v>
      </c>
      <c r="AP136" s="52" t="str">
        <f t="shared" si="3"/>
        <v/>
      </c>
      <c r="AQ136" s="53"/>
      <c r="AR136" s="276"/>
      <c r="AS136" s="276"/>
      <c r="AT136" s="276"/>
      <c r="AU136" s="276"/>
      <c r="AV136" s="276"/>
      <c r="AW136" s="64"/>
      <c r="AX136" s="64"/>
      <c r="AY136" s="53" t="s">
        <v>218</v>
      </c>
      <c r="AZ136" s="64"/>
      <c r="BA136" s="64"/>
      <c r="BB136" s="64"/>
      <c r="BC136" s="64"/>
      <c r="BD136" s="64" t="s">
        <v>219</v>
      </c>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60"/>
      <c r="DB136" s="56"/>
      <c r="DC136" s="56"/>
      <c r="DD136" s="56"/>
      <c r="DE136" s="56"/>
      <c r="DF136" s="60"/>
      <c r="DG136" s="60"/>
      <c r="DH136" s="60"/>
      <c r="DI136" s="60"/>
      <c r="DJ136" s="60"/>
      <c r="DK136" s="60"/>
      <c r="DL136" s="60"/>
      <c r="DM136" s="60"/>
      <c r="DN136" s="61"/>
      <c r="DO136" s="57"/>
      <c r="DP136" s="62"/>
      <c r="DQ136" s="62"/>
      <c r="DR136" s="62"/>
    </row>
    <row r="137" spans="1:122" ht="39.75" hidden="1" customHeight="1">
      <c r="A137" s="277"/>
      <c r="B137" s="277"/>
      <c r="C137" s="277"/>
      <c r="D137" s="277"/>
      <c r="E137" s="277"/>
      <c r="F137" s="277"/>
      <c r="G137" s="277"/>
      <c r="H137" s="274"/>
      <c r="I137" s="271"/>
      <c r="J137" s="268"/>
      <c r="K137" s="271"/>
      <c r="L137" s="268"/>
      <c r="M137" s="277"/>
      <c r="N137" s="44"/>
      <c r="O137" s="63"/>
      <c r="P137" s="46"/>
      <c r="Q137" s="47">
        <f>+IF(P137='Tabla Valoración controles'!$D$4,'Tabla Valoración controles'!$F$4,IF('Mapa Corrupcion'!P137='Tabla Valoración controles'!$D$5,'Tabla Valoración controles'!$F$5,IF(P137=FORMULAS!$A$10,0,'Tabla Valoración controles'!$F$6)))</f>
        <v>0.1</v>
      </c>
      <c r="R137" s="46"/>
      <c r="S137" s="47">
        <f>+IF(R137='Tabla Valoración controles'!$D$7,'Tabla Valoración controles'!$F$7,IF(P137=FORMULAS!$A$10,0,'Tabla Valoración controles'!$F$8))</f>
        <v>0.15</v>
      </c>
      <c r="T137" s="46"/>
      <c r="U137" s="47">
        <f>+IF(T137='Tabla Valoración controles'!$D$9,'Tabla Valoración controles'!$F$9,IF(P137=FORMULAS!$A$10,0,'Tabla Valoración controles'!$F$10))</f>
        <v>0</v>
      </c>
      <c r="V137" s="46"/>
      <c r="W137" s="47">
        <f>+IF(V137='Tabla Valoración controles'!$D$9,'Tabla Valoración controles'!$F$9,IF(R137=FORMULAS!$A$10,0,'Tabla Valoración controles'!$F$10))</f>
        <v>0</v>
      </c>
      <c r="X137" s="46"/>
      <c r="Y137" s="47">
        <f>+IF(X137='Tabla Valoración controles'!$D$13,'Tabla Valoración controles'!$F$13,'Tabla Valoración controles'!$F$14)</f>
        <v>0</v>
      </c>
      <c r="Z137" s="48">
        <f t="shared" si="10"/>
        <v>0.25</v>
      </c>
      <c r="AA137" s="49"/>
      <c r="AB137" s="50" t="e">
        <f>+IF(AA137=[2]CONTROLES!$C$50,[2]CONTROLES!$D$50,[2]CONTROLES!$D$51)</f>
        <v>#REF!</v>
      </c>
      <c r="AC137" s="49"/>
      <c r="AD137" s="50" t="e">
        <f>+IF(AC137=[2]CONTROLES!$C$52,[2]CONTROLES!$D$52,[2]CONTROLES!$D$53)</f>
        <v>#REF!</v>
      </c>
      <c r="AE137" s="49"/>
      <c r="AF137" s="50" t="e">
        <f>+IF(AE137=[2]CONTROLES!$C$54,[2]CONTROLES!$D$54,[2]CONTROLES!$D$55)</f>
        <v>#REF!</v>
      </c>
      <c r="AG137" s="49"/>
      <c r="AH137" s="50" t="e">
        <f>+IF(AG137=[2]CONTROLES!$C$56,[2]CONTROLES!$D$56,IF(AG137=[2]CONTROLES!$C$57,[2]CONTROLES!$D$57,[2]CONTROLES!$D$58))</f>
        <v>#REF!</v>
      </c>
      <c r="AI137" s="49"/>
      <c r="AJ137" s="50" t="e">
        <f>+IF(AI137=[2]CONTROLES!$C$59,[2]CONTROLES!$D$59,[2]CONTROLES!$D$60)</f>
        <v>#REF!</v>
      </c>
      <c r="AK137" s="49"/>
      <c r="AL137" s="50" t="e">
        <f>+IF(AK137=[2]CONTROLES!$C$61,[2]CONTROLES!$D$61,[2]CONTROLES!$D$62)</f>
        <v>#REF!</v>
      </c>
      <c r="AM137" s="49"/>
      <c r="AN137" s="51" t="e">
        <f>+IF(AM137=[2]CONTROLES!$C$63,[2]CONTROLES!$D$63,IF(AM137=[2]CONTROLES!$C$64,[2]CONTROLES!$D$64,[2]CONTROLES!$D$65))</f>
        <v>#REF!</v>
      </c>
      <c r="AO137" s="51" t="e">
        <f t="shared" si="11"/>
        <v>#REF!</v>
      </c>
      <c r="AP137" s="52" t="str">
        <f t="shared" si="3"/>
        <v/>
      </c>
      <c r="AQ137" s="53"/>
      <c r="AR137" s="277"/>
      <c r="AS137" s="277"/>
      <c r="AT137" s="277"/>
      <c r="AU137" s="277"/>
      <c r="AV137" s="277"/>
      <c r="AW137" s="137"/>
      <c r="AX137" s="137"/>
      <c r="AY137" s="43" t="s">
        <v>218</v>
      </c>
      <c r="AZ137" s="137"/>
      <c r="BA137" s="137"/>
      <c r="BB137" s="137"/>
      <c r="BC137" s="137"/>
      <c r="BD137" s="137" t="s">
        <v>219</v>
      </c>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60"/>
      <c r="DB137" s="56"/>
      <c r="DC137" s="56"/>
      <c r="DD137" s="56"/>
      <c r="DE137" s="56"/>
      <c r="DF137" s="60"/>
      <c r="DG137" s="60"/>
      <c r="DH137" s="60"/>
      <c r="DI137" s="60"/>
      <c r="DJ137" s="60"/>
      <c r="DK137" s="60"/>
      <c r="DL137" s="60"/>
      <c r="DM137" s="60"/>
      <c r="DN137" s="61"/>
      <c r="DO137" s="57"/>
      <c r="DP137" s="62"/>
      <c r="DQ137" s="62"/>
      <c r="DR137" s="62"/>
    </row>
    <row r="138" spans="1:122" ht="117.75" customHeight="1">
      <c r="A138" s="278">
        <v>22</v>
      </c>
      <c r="B138" s="279" t="s">
        <v>516</v>
      </c>
      <c r="C138" s="280" t="str">
        <f>VLOOKUP(B138,FORMULAS!A$30:B$46,2,0)</f>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
      <c r="D138" s="280" t="str">
        <f>VLOOKUP(B138,FORMULAS!A$30:C$46,3,0)</f>
        <v>Jefe Oficina de Tecnologías de la Información y las Comunicaciones</v>
      </c>
      <c r="E138" s="280" t="s">
        <v>517</v>
      </c>
      <c r="F138" s="280" t="s">
        <v>518</v>
      </c>
      <c r="G138" s="281" t="s">
        <v>519</v>
      </c>
      <c r="H138" s="272" t="s">
        <v>197</v>
      </c>
      <c r="I138" s="269" t="str">
        <f>VLOOKUP(H138,FORMULAS!$A$77:$B$82,2,0)</f>
        <v>Rara vez</v>
      </c>
      <c r="J138" s="266" t="str">
        <f>+I138</f>
        <v>Rara vez</v>
      </c>
      <c r="K138" s="269" t="str">
        <f>VLOOKUP(A138,'Impacto Ri Inhe'!$B$5:$AF$41,31,1)</f>
        <v>Moderado</v>
      </c>
      <c r="L138" s="266" t="str">
        <f>CONCATENATE(K138,"-",J138)</f>
        <v>Moderado-Rara vez</v>
      </c>
      <c r="M138" s="275" t="str">
        <f>VLOOKUP(L138,FORMULAS!$I$77:$J$97,2,0)</f>
        <v>Moderado</v>
      </c>
      <c r="N138" s="44">
        <v>1</v>
      </c>
      <c r="O138" s="45" t="s">
        <v>520</v>
      </c>
      <c r="P138" s="46" t="s">
        <v>185</v>
      </c>
      <c r="Q138" s="47">
        <f>+IF(P138='Tabla Valoración controles'!$D$4,'Tabla Valoración controles'!$F$4,IF('Mapa Corrupcion'!P138='Tabla Valoración controles'!$D$5,'Tabla Valoración controles'!$F$5,IF(P138=FORMULAS!$A$10,0,'Tabla Valoración controles'!$F$6)))</f>
        <v>0.25</v>
      </c>
      <c r="R138" s="46" t="s">
        <v>186</v>
      </c>
      <c r="S138" s="47">
        <f>+IF(R138='Tabla Valoración controles'!$D$7,'Tabla Valoración controles'!$F$7,IF(P138=FORMULAS!$A$10,0,'Tabla Valoración controles'!$F$8))</f>
        <v>0.15</v>
      </c>
      <c r="T138" s="46" t="s">
        <v>187</v>
      </c>
      <c r="U138" s="47">
        <f>+IF(T138='Tabla Valoración controles'!$D$9,'Tabla Valoración controles'!$F$9,IF(P138=FORMULAS!$A$10,0,'Tabla Valoración controles'!$F$10))</f>
        <v>0</v>
      </c>
      <c r="V138" s="46" t="s">
        <v>188</v>
      </c>
      <c r="W138" s="47">
        <f>+IF(V138='Tabla Valoración controles'!$D$9,'Tabla Valoración controles'!$F$9,IF(R138=FORMULAS!$A$10,0,'Tabla Valoración controles'!$F$10))</f>
        <v>0</v>
      </c>
      <c r="X138" s="46" t="s">
        <v>189</v>
      </c>
      <c r="Y138" s="47">
        <f>+IF(X138='Tabla Valoración controles'!$D$13,'Tabla Valoración controles'!$F$13,'Tabla Valoración controles'!$F$14)</f>
        <v>0</v>
      </c>
      <c r="Z138" s="48">
        <f t="shared" si="10"/>
        <v>0.4</v>
      </c>
      <c r="AA138" s="49" t="s">
        <v>190</v>
      </c>
      <c r="AB138" s="50" t="e">
        <f>+IF(AA138=[2]CONTROLES!$C$50,[2]CONTROLES!$D$50,[2]CONTROLES!$D$51)</f>
        <v>#REF!</v>
      </c>
      <c r="AC138" s="49" t="s">
        <v>191</v>
      </c>
      <c r="AD138" s="50" t="e">
        <f>+IF(AC138=[2]CONTROLES!$C$52,[2]CONTROLES!$D$52,[2]CONTROLES!$D$53)</f>
        <v>#REF!</v>
      </c>
      <c r="AE138" s="49" t="s">
        <v>192</v>
      </c>
      <c r="AF138" s="50" t="e">
        <f>+IF(AE138=[2]CONTROLES!$C$54,[2]CONTROLES!$D$54,[2]CONTROLES!$D$55)</f>
        <v>#REF!</v>
      </c>
      <c r="AG138" s="49" t="s">
        <v>193</v>
      </c>
      <c r="AH138" s="50" t="e">
        <f>+IF(AG138=[2]CONTROLES!$C$56,[2]CONTROLES!$D$56,IF(AG138=[2]CONTROLES!$C$57,[2]CONTROLES!$D$57,[2]CONTROLES!$D$58))</f>
        <v>#REF!</v>
      </c>
      <c r="AI138" s="49" t="s">
        <v>194</v>
      </c>
      <c r="AJ138" s="50" t="e">
        <f>+IF(AI138=[2]CONTROLES!$C$59,[2]CONTROLES!$D$59,[2]CONTROLES!$D$60)</f>
        <v>#REF!</v>
      </c>
      <c r="AK138" s="49" t="s">
        <v>195</v>
      </c>
      <c r="AL138" s="50" t="e">
        <f>+IF(AK138=[2]CONTROLES!$C$61,[2]CONTROLES!$D$61,[2]CONTROLES!$D$62)</f>
        <v>#REF!</v>
      </c>
      <c r="AM138" s="49" t="s">
        <v>196</v>
      </c>
      <c r="AN138" s="51" t="e">
        <f>+IF(AM138=[2]CONTROLES!$C$63,[2]CONTROLES!$D$63,IF(AM138=[2]CONTROLES!$C$64,[2]CONTROLES!$D$64,[2]CONTROLES!$D$65))</f>
        <v>#REF!</v>
      </c>
      <c r="AO138" s="51" t="e">
        <f t="shared" si="11"/>
        <v>#REF!</v>
      </c>
      <c r="AP138" s="52" t="str">
        <f t="shared" si="3"/>
        <v/>
      </c>
      <c r="AQ138" s="53" t="s">
        <v>197</v>
      </c>
      <c r="AR138" s="278" t="str">
        <f>VLOOKUP(AQ138,FORMULAS!$A$77:$B$82,2,0)</f>
        <v>Rara vez</v>
      </c>
      <c r="AS138" s="282" t="str">
        <f>+K138</f>
        <v>Moderado</v>
      </c>
      <c r="AT138" s="283" t="str">
        <f>CONCATENATE(AS138,"-",AR138)</f>
        <v>Moderado-Rara vez</v>
      </c>
      <c r="AU138" s="275" t="str">
        <f>VLOOKUP(AT138,FORMULAS!$I$77:$J$97,2,0)</f>
        <v>Moderado</v>
      </c>
      <c r="AV138" s="292" t="s">
        <v>198</v>
      </c>
      <c r="AW138" s="138" t="s">
        <v>521</v>
      </c>
      <c r="AX138" s="124" t="s">
        <v>522</v>
      </c>
      <c r="AY138" s="85" t="s">
        <v>230</v>
      </c>
      <c r="AZ138" s="139">
        <v>45292</v>
      </c>
      <c r="BA138" s="139">
        <v>45656</v>
      </c>
      <c r="BB138" s="138" t="s">
        <v>523</v>
      </c>
      <c r="BC138" s="138" t="s">
        <v>524</v>
      </c>
      <c r="BD138" s="67" t="s">
        <v>204</v>
      </c>
      <c r="BE138" s="140"/>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60" t="s">
        <v>205</v>
      </c>
      <c r="CX138" s="90" t="s">
        <v>525</v>
      </c>
      <c r="CY138" s="60" t="s">
        <v>526</v>
      </c>
      <c r="CZ138" s="90" t="s">
        <v>527</v>
      </c>
      <c r="DA138" s="48">
        <v>1</v>
      </c>
      <c r="DB138" s="60" t="s">
        <v>528</v>
      </c>
      <c r="DC138" s="60" t="s">
        <v>210</v>
      </c>
      <c r="DD138" s="60" t="s">
        <v>239</v>
      </c>
      <c r="DE138" s="60" t="s">
        <v>239</v>
      </c>
      <c r="DF138" s="128">
        <v>45665</v>
      </c>
      <c r="DG138" s="60" t="s">
        <v>205</v>
      </c>
      <c r="DH138" s="57" t="s">
        <v>404</v>
      </c>
      <c r="DI138" s="60" t="s">
        <v>375</v>
      </c>
      <c r="DJ138" s="57" t="s">
        <v>429</v>
      </c>
      <c r="DK138" s="60" t="s">
        <v>342</v>
      </c>
      <c r="DL138" s="60" t="s">
        <v>375</v>
      </c>
      <c r="DM138" s="60" t="s">
        <v>215</v>
      </c>
      <c r="DN138" s="61">
        <v>45671</v>
      </c>
      <c r="DO138" s="62" t="s">
        <v>484</v>
      </c>
      <c r="DP138" s="62" t="s">
        <v>529</v>
      </c>
      <c r="DQ138" s="62" t="s">
        <v>375</v>
      </c>
      <c r="DR138" s="73">
        <v>1</v>
      </c>
    </row>
    <row r="139" spans="1:122" ht="126" customHeight="1">
      <c r="A139" s="276"/>
      <c r="B139" s="276"/>
      <c r="C139" s="276"/>
      <c r="D139" s="276"/>
      <c r="E139" s="276"/>
      <c r="F139" s="276"/>
      <c r="G139" s="276"/>
      <c r="H139" s="273"/>
      <c r="I139" s="270"/>
      <c r="J139" s="267"/>
      <c r="K139" s="270"/>
      <c r="L139" s="267"/>
      <c r="M139" s="276"/>
      <c r="N139" s="44">
        <v>2</v>
      </c>
      <c r="O139" s="63" t="s">
        <v>530</v>
      </c>
      <c r="P139" s="46" t="s">
        <v>185</v>
      </c>
      <c r="Q139" s="47">
        <f>+IF(P139='Tabla Valoración controles'!$D$4,'Tabla Valoración controles'!$F$4,IF('Mapa Corrupcion'!P139='Tabla Valoración controles'!$D$5,'Tabla Valoración controles'!$F$5,IF(P139=FORMULAS!$A$10,0,'Tabla Valoración controles'!$F$6)))</f>
        <v>0.25</v>
      </c>
      <c r="R139" s="46" t="s">
        <v>186</v>
      </c>
      <c r="S139" s="47">
        <f>+IF(R139='Tabla Valoración controles'!$D$7,'Tabla Valoración controles'!$F$7,IF(P139=FORMULAS!$A$10,0,'Tabla Valoración controles'!$F$8))</f>
        <v>0.15</v>
      </c>
      <c r="T139" s="46" t="s">
        <v>187</v>
      </c>
      <c r="U139" s="47">
        <f>+IF(T139='Tabla Valoración controles'!$D$9,'Tabla Valoración controles'!$F$9,IF(P139=FORMULAS!$A$10,0,'Tabla Valoración controles'!$F$10))</f>
        <v>0</v>
      </c>
      <c r="V139" s="46" t="s">
        <v>188</v>
      </c>
      <c r="W139" s="47">
        <f>+IF(V139='Tabla Valoración controles'!$D$9,'Tabla Valoración controles'!$F$9,IF(R139=FORMULAS!$A$10,0,'Tabla Valoración controles'!$F$10))</f>
        <v>0</v>
      </c>
      <c r="X139" s="46" t="s">
        <v>189</v>
      </c>
      <c r="Y139" s="47">
        <f>+IF(X139='Tabla Valoración controles'!$D$13,'Tabla Valoración controles'!$F$13,'Tabla Valoración controles'!$F$14)</f>
        <v>0</v>
      </c>
      <c r="Z139" s="48">
        <f t="shared" si="10"/>
        <v>0.4</v>
      </c>
      <c r="AA139" s="49" t="s">
        <v>190</v>
      </c>
      <c r="AB139" s="50" t="e">
        <f>+IF(AA139=[2]CONTROLES!$C$50,[2]CONTROLES!$D$50,[2]CONTROLES!$D$51)</f>
        <v>#REF!</v>
      </c>
      <c r="AC139" s="49" t="s">
        <v>191</v>
      </c>
      <c r="AD139" s="50" t="e">
        <f>+IF(AC139=[2]CONTROLES!$C$52,[2]CONTROLES!$D$52,[2]CONTROLES!$D$53)</f>
        <v>#REF!</v>
      </c>
      <c r="AE139" s="49" t="s">
        <v>192</v>
      </c>
      <c r="AF139" s="50" t="e">
        <f>+IF(AE139=[2]CONTROLES!$C$54,[2]CONTROLES!$D$54,[2]CONTROLES!$D$55)</f>
        <v>#REF!</v>
      </c>
      <c r="AG139" s="49" t="s">
        <v>193</v>
      </c>
      <c r="AH139" s="50" t="e">
        <f>+IF(AG139=[2]CONTROLES!$C$56,[2]CONTROLES!$D$56,IF(AG139=[2]CONTROLES!$C$57,[2]CONTROLES!$D$57,[2]CONTROLES!$D$58))</f>
        <v>#REF!</v>
      </c>
      <c r="AI139" s="49" t="s">
        <v>194</v>
      </c>
      <c r="AJ139" s="50" t="e">
        <f>+IF(AI139=[2]CONTROLES!$C$59,[2]CONTROLES!$D$59,[2]CONTROLES!$D$60)</f>
        <v>#REF!</v>
      </c>
      <c r="AK139" s="49" t="s">
        <v>195</v>
      </c>
      <c r="AL139" s="50" t="e">
        <f>+IF(AK139=[2]CONTROLES!$C$61,[2]CONTROLES!$D$61,[2]CONTROLES!$D$62)</f>
        <v>#REF!</v>
      </c>
      <c r="AM139" s="49" t="s">
        <v>196</v>
      </c>
      <c r="AN139" s="51" t="e">
        <f>+IF(AM139=[2]CONTROLES!$C$63,[2]CONTROLES!$D$63,IF(AM139=[2]CONTROLES!$C$64,[2]CONTROLES!$D$64,[2]CONTROLES!$D$65))</f>
        <v>#REF!</v>
      </c>
      <c r="AO139" s="51" t="e">
        <f t="shared" si="11"/>
        <v>#REF!</v>
      </c>
      <c r="AP139" s="52" t="str">
        <f t="shared" si="3"/>
        <v/>
      </c>
      <c r="AQ139" s="53" t="s">
        <v>197</v>
      </c>
      <c r="AR139" s="276"/>
      <c r="AS139" s="276"/>
      <c r="AT139" s="276"/>
      <c r="AU139" s="276"/>
      <c r="AV139" s="293"/>
      <c r="AW139" s="138" t="s">
        <v>531</v>
      </c>
      <c r="AX139" s="124" t="s">
        <v>522</v>
      </c>
      <c r="AY139" s="85" t="s">
        <v>230</v>
      </c>
      <c r="AZ139" s="139">
        <v>45293</v>
      </c>
      <c r="BA139" s="139">
        <v>45656</v>
      </c>
      <c r="BB139" s="138" t="s">
        <v>532</v>
      </c>
      <c r="BC139" s="138" t="s">
        <v>533</v>
      </c>
      <c r="BD139" s="67" t="s">
        <v>204</v>
      </c>
      <c r="BE139" s="140"/>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60" t="s">
        <v>205</v>
      </c>
      <c r="CX139" s="90" t="s">
        <v>534</v>
      </c>
      <c r="CY139" s="60" t="s">
        <v>535</v>
      </c>
      <c r="CZ139" s="90" t="s">
        <v>536</v>
      </c>
      <c r="DA139" s="48">
        <v>1</v>
      </c>
      <c r="DB139" s="60" t="s">
        <v>537</v>
      </c>
      <c r="DC139" s="60" t="s">
        <v>210</v>
      </c>
      <c r="DD139" s="60" t="s">
        <v>239</v>
      </c>
      <c r="DE139" s="60" t="s">
        <v>239</v>
      </c>
      <c r="DF139" s="128">
        <v>45665</v>
      </c>
      <c r="DG139" s="60" t="s">
        <v>205</v>
      </c>
      <c r="DH139" s="57" t="s">
        <v>404</v>
      </c>
      <c r="DI139" s="60" t="s">
        <v>375</v>
      </c>
      <c r="DJ139" s="57" t="s">
        <v>429</v>
      </c>
      <c r="DK139" s="60" t="s">
        <v>342</v>
      </c>
      <c r="DL139" s="60" t="s">
        <v>375</v>
      </c>
      <c r="DM139" s="60" t="s">
        <v>215</v>
      </c>
      <c r="DN139" s="61">
        <v>45671</v>
      </c>
      <c r="DO139" s="62" t="s">
        <v>484</v>
      </c>
      <c r="DP139" s="62" t="s">
        <v>529</v>
      </c>
      <c r="DQ139" s="62" t="s">
        <v>375</v>
      </c>
      <c r="DR139" s="73">
        <v>1</v>
      </c>
    </row>
    <row r="140" spans="1:122" ht="39.75" hidden="1" customHeight="1">
      <c r="A140" s="276"/>
      <c r="B140" s="276"/>
      <c r="C140" s="276"/>
      <c r="D140" s="276"/>
      <c r="E140" s="276"/>
      <c r="F140" s="276"/>
      <c r="G140" s="276"/>
      <c r="H140" s="273"/>
      <c r="I140" s="270"/>
      <c r="J140" s="267"/>
      <c r="K140" s="270"/>
      <c r="L140" s="267"/>
      <c r="M140" s="276"/>
      <c r="N140" s="44"/>
      <c r="O140" s="63"/>
      <c r="P140" s="46"/>
      <c r="Q140" s="47">
        <f>+IF(P140='Tabla Valoración controles'!$D$4,'Tabla Valoración controles'!$F$4,IF('Mapa Corrupcion'!P140='Tabla Valoración controles'!$D$5,'Tabla Valoración controles'!$F$5,IF(P140=FORMULAS!$A$10,0,'Tabla Valoración controles'!$F$6)))</f>
        <v>0.1</v>
      </c>
      <c r="R140" s="46"/>
      <c r="S140" s="47">
        <f>+IF(R140='Tabla Valoración controles'!$D$7,'Tabla Valoración controles'!$F$7,IF(P140=FORMULAS!$A$10,0,'Tabla Valoración controles'!$F$8))</f>
        <v>0.15</v>
      </c>
      <c r="T140" s="46"/>
      <c r="U140" s="47">
        <f>+IF(T140='Tabla Valoración controles'!$D$9,'Tabla Valoración controles'!$F$9,IF(P140=FORMULAS!$A$10,0,'Tabla Valoración controles'!$F$10))</f>
        <v>0</v>
      </c>
      <c r="V140" s="46"/>
      <c r="W140" s="47">
        <f>+IF(V140='Tabla Valoración controles'!$D$9,'Tabla Valoración controles'!$F$9,IF(R140=FORMULAS!$A$10,0,'Tabla Valoración controles'!$F$10))</f>
        <v>0</v>
      </c>
      <c r="X140" s="46"/>
      <c r="Y140" s="47">
        <f>+IF(X140='Tabla Valoración controles'!$D$13,'Tabla Valoración controles'!$F$13,'Tabla Valoración controles'!$F$14)</f>
        <v>0</v>
      </c>
      <c r="Z140" s="48">
        <f t="shared" si="10"/>
        <v>0.25</v>
      </c>
      <c r="AA140" s="49"/>
      <c r="AB140" s="50" t="e">
        <f>+IF(AA140=[2]CONTROLES!$C$50,[2]CONTROLES!$D$50,[2]CONTROLES!$D$51)</f>
        <v>#REF!</v>
      </c>
      <c r="AC140" s="49"/>
      <c r="AD140" s="50" t="e">
        <f>+IF(AC140=[2]CONTROLES!$C$52,[2]CONTROLES!$D$52,[2]CONTROLES!$D$53)</f>
        <v>#REF!</v>
      </c>
      <c r="AE140" s="49"/>
      <c r="AF140" s="50" t="e">
        <f>+IF(AE140=[2]CONTROLES!$C$54,[2]CONTROLES!$D$54,[2]CONTROLES!$D$55)</f>
        <v>#REF!</v>
      </c>
      <c r="AG140" s="49"/>
      <c r="AH140" s="50" t="e">
        <f>+IF(AG140=[2]CONTROLES!$C$56,[2]CONTROLES!$D$56,IF(AG140=[2]CONTROLES!$C$57,[2]CONTROLES!$D$57,[2]CONTROLES!$D$58))</f>
        <v>#REF!</v>
      </c>
      <c r="AI140" s="49"/>
      <c r="AJ140" s="50" t="e">
        <f>+IF(AI140=[2]CONTROLES!$C$59,[2]CONTROLES!$D$59,[2]CONTROLES!$D$60)</f>
        <v>#REF!</v>
      </c>
      <c r="AK140" s="49"/>
      <c r="AL140" s="50" t="e">
        <f>+IF(AK140=[2]CONTROLES!$C$61,[2]CONTROLES!$D$61,[2]CONTROLES!$D$62)</f>
        <v>#REF!</v>
      </c>
      <c r="AM140" s="49"/>
      <c r="AN140" s="51" t="e">
        <f>+IF(AM140=[2]CONTROLES!$C$63,[2]CONTROLES!$D$63,IF(AM140=[2]CONTROLES!$C$64,[2]CONTROLES!$D$64,[2]CONTROLES!$D$65))</f>
        <v>#REF!</v>
      </c>
      <c r="AO140" s="51" t="e">
        <f t="shared" si="11"/>
        <v>#REF!</v>
      </c>
      <c r="AP140" s="52" t="str">
        <f t="shared" si="3"/>
        <v/>
      </c>
      <c r="AQ140" s="53"/>
      <c r="AR140" s="276"/>
      <c r="AS140" s="276"/>
      <c r="AT140" s="276"/>
      <c r="AU140" s="276"/>
      <c r="AV140" s="293"/>
      <c r="AW140" s="64"/>
      <c r="AX140" s="64"/>
      <c r="AY140" s="53"/>
      <c r="AZ140" s="64"/>
      <c r="BA140" s="64"/>
      <c r="BB140" s="64"/>
      <c r="BC140" s="64"/>
      <c r="BD140" s="64"/>
      <c r="BE140" s="140"/>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60"/>
      <c r="DB140" s="56"/>
      <c r="DC140" s="56"/>
      <c r="DD140" s="56"/>
      <c r="DE140" s="56"/>
      <c r="DF140" s="60"/>
      <c r="DG140" s="60" t="s">
        <v>205</v>
      </c>
      <c r="DH140" s="60"/>
      <c r="DI140" s="60" t="s">
        <v>375</v>
      </c>
      <c r="DJ140" s="60"/>
      <c r="DK140" s="60"/>
      <c r="DL140" s="60"/>
      <c r="DM140" s="60"/>
      <c r="DN140" s="61"/>
      <c r="DO140" s="57"/>
      <c r="DP140" s="62"/>
      <c r="DQ140" s="62"/>
      <c r="DR140" s="62"/>
    </row>
    <row r="141" spans="1:122" ht="39.75" hidden="1" customHeight="1">
      <c r="A141" s="276"/>
      <c r="B141" s="276"/>
      <c r="C141" s="276"/>
      <c r="D141" s="276"/>
      <c r="E141" s="276"/>
      <c r="F141" s="276"/>
      <c r="G141" s="276"/>
      <c r="H141" s="273"/>
      <c r="I141" s="270"/>
      <c r="J141" s="267"/>
      <c r="K141" s="270"/>
      <c r="L141" s="267"/>
      <c r="M141" s="276"/>
      <c r="N141" s="44"/>
      <c r="O141" s="63"/>
      <c r="P141" s="46"/>
      <c r="Q141" s="47">
        <f>+IF(P141='Tabla Valoración controles'!$D$4,'Tabla Valoración controles'!$F$4,IF('Mapa Corrupcion'!P141='Tabla Valoración controles'!$D$5,'Tabla Valoración controles'!$F$5,IF(P141=FORMULAS!$A$10,0,'Tabla Valoración controles'!$F$6)))</f>
        <v>0.1</v>
      </c>
      <c r="R141" s="46"/>
      <c r="S141" s="47">
        <f>+IF(R141='Tabla Valoración controles'!$D$7,'Tabla Valoración controles'!$F$7,IF(P141=FORMULAS!$A$10,0,'Tabla Valoración controles'!$F$8))</f>
        <v>0.15</v>
      </c>
      <c r="T141" s="46"/>
      <c r="U141" s="47">
        <f>+IF(T141='Tabla Valoración controles'!$D$9,'Tabla Valoración controles'!$F$9,IF(P141=FORMULAS!$A$10,0,'Tabla Valoración controles'!$F$10))</f>
        <v>0</v>
      </c>
      <c r="V141" s="46"/>
      <c r="W141" s="47">
        <f>+IF(V141='Tabla Valoración controles'!$D$9,'Tabla Valoración controles'!$F$9,IF(R141=FORMULAS!$A$10,0,'Tabla Valoración controles'!$F$10))</f>
        <v>0</v>
      </c>
      <c r="X141" s="46"/>
      <c r="Y141" s="47">
        <f>+IF(X141='Tabla Valoración controles'!$D$13,'Tabla Valoración controles'!$F$13,'Tabla Valoración controles'!$F$14)</f>
        <v>0</v>
      </c>
      <c r="Z141" s="48">
        <f t="shared" si="10"/>
        <v>0.25</v>
      </c>
      <c r="AA141" s="49"/>
      <c r="AB141" s="50" t="e">
        <f>+IF(AA141=[2]CONTROLES!$C$50,[2]CONTROLES!$D$50,[2]CONTROLES!$D$51)</f>
        <v>#REF!</v>
      </c>
      <c r="AC141" s="49"/>
      <c r="AD141" s="50" t="e">
        <f>+IF(AC141=[2]CONTROLES!$C$52,[2]CONTROLES!$D$52,[2]CONTROLES!$D$53)</f>
        <v>#REF!</v>
      </c>
      <c r="AE141" s="49"/>
      <c r="AF141" s="50" t="e">
        <f>+IF(AE141=[2]CONTROLES!$C$54,[2]CONTROLES!$D$54,[2]CONTROLES!$D$55)</f>
        <v>#REF!</v>
      </c>
      <c r="AG141" s="49"/>
      <c r="AH141" s="50" t="e">
        <f>+IF(AG141=[2]CONTROLES!$C$56,[2]CONTROLES!$D$56,IF(AG141=[2]CONTROLES!$C$57,[2]CONTROLES!$D$57,[2]CONTROLES!$D$58))</f>
        <v>#REF!</v>
      </c>
      <c r="AI141" s="49"/>
      <c r="AJ141" s="50" t="e">
        <f>+IF(AI141=[2]CONTROLES!$C$59,[2]CONTROLES!$D$59,[2]CONTROLES!$D$60)</f>
        <v>#REF!</v>
      </c>
      <c r="AK141" s="49"/>
      <c r="AL141" s="50" t="e">
        <f>+IF(AK141=[2]CONTROLES!$C$61,[2]CONTROLES!$D$61,[2]CONTROLES!$D$62)</f>
        <v>#REF!</v>
      </c>
      <c r="AM141" s="49"/>
      <c r="AN141" s="51" t="e">
        <f>+IF(AM141=[2]CONTROLES!$C$63,[2]CONTROLES!$D$63,IF(AM141=[2]CONTROLES!$C$64,[2]CONTROLES!$D$64,[2]CONTROLES!$D$65))</f>
        <v>#REF!</v>
      </c>
      <c r="AO141" s="51" t="e">
        <f t="shared" si="11"/>
        <v>#REF!</v>
      </c>
      <c r="AP141" s="52" t="str">
        <f t="shared" si="3"/>
        <v/>
      </c>
      <c r="AQ141" s="53"/>
      <c r="AR141" s="276"/>
      <c r="AS141" s="276"/>
      <c r="AT141" s="276"/>
      <c r="AU141" s="276"/>
      <c r="AV141" s="293"/>
      <c r="AW141" s="64"/>
      <c r="AX141" s="64"/>
      <c r="AY141" s="53"/>
      <c r="AZ141" s="64"/>
      <c r="BA141" s="64"/>
      <c r="BB141" s="64"/>
      <c r="BC141" s="64"/>
      <c r="BD141" s="64"/>
      <c r="BE141" s="140"/>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60"/>
      <c r="DB141" s="56"/>
      <c r="DC141" s="56"/>
      <c r="DD141" s="56"/>
      <c r="DE141" s="56"/>
      <c r="DF141" s="60"/>
      <c r="DG141" s="60" t="s">
        <v>205</v>
      </c>
      <c r="DH141" s="60"/>
      <c r="DI141" s="60" t="s">
        <v>375</v>
      </c>
      <c r="DJ141" s="60"/>
      <c r="DK141" s="60"/>
      <c r="DL141" s="60"/>
      <c r="DM141" s="60"/>
      <c r="DN141" s="61"/>
      <c r="DO141" s="57"/>
      <c r="DP141" s="62"/>
      <c r="DQ141" s="62"/>
      <c r="DR141" s="62"/>
    </row>
    <row r="142" spans="1:122" ht="39.75" hidden="1" customHeight="1">
      <c r="A142" s="276"/>
      <c r="B142" s="276"/>
      <c r="C142" s="276"/>
      <c r="D142" s="276"/>
      <c r="E142" s="276"/>
      <c r="F142" s="276"/>
      <c r="G142" s="276"/>
      <c r="H142" s="273"/>
      <c r="I142" s="270"/>
      <c r="J142" s="267"/>
      <c r="K142" s="270"/>
      <c r="L142" s="267"/>
      <c r="M142" s="276"/>
      <c r="N142" s="44"/>
      <c r="O142" s="63"/>
      <c r="P142" s="46"/>
      <c r="Q142" s="47">
        <f>+IF(P142='Tabla Valoración controles'!$D$4,'Tabla Valoración controles'!$F$4,IF('Mapa Corrupcion'!P142='Tabla Valoración controles'!$D$5,'Tabla Valoración controles'!$F$5,IF(P142=FORMULAS!$A$10,0,'Tabla Valoración controles'!$F$6)))</f>
        <v>0.1</v>
      </c>
      <c r="R142" s="46"/>
      <c r="S142" s="47">
        <f>+IF(R142='Tabla Valoración controles'!$D$7,'Tabla Valoración controles'!$F$7,IF(P142=FORMULAS!$A$10,0,'Tabla Valoración controles'!$F$8))</f>
        <v>0.15</v>
      </c>
      <c r="T142" s="46"/>
      <c r="U142" s="47">
        <f>+IF(T142='Tabla Valoración controles'!$D$9,'Tabla Valoración controles'!$F$9,IF(P142=FORMULAS!$A$10,0,'Tabla Valoración controles'!$F$10))</f>
        <v>0</v>
      </c>
      <c r="V142" s="46"/>
      <c r="W142" s="47">
        <f>+IF(V142='Tabla Valoración controles'!$D$9,'Tabla Valoración controles'!$F$9,IF(R142=FORMULAS!$A$10,0,'Tabla Valoración controles'!$F$10))</f>
        <v>0</v>
      </c>
      <c r="X142" s="46"/>
      <c r="Y142" s="47">
        <f>+IF(X142='Tabla Valoración controles'!$D$13,'Tabla Valoración controles'!$F$13,'Tabla Valoración controles'!$F$14)</f>
        <v>0</v>
      </c>
      <c r="Z142" s="48">
        <f t="shared" si="10"/>
        <v>0.25</v>
      </c>
      <c r="AA142" s="49"/>
      <c r="AB142" s="50" t="e">
        <f>+IF(AA142=[2]CONTROLES!$C$50,[2]CONTROLES!$D$50,[2]CONTROLES!$D$51)</f>
        <v>#REF!</v>
      </c>
      <c r="AC142" s="49"/>
      <c r="AD142" s="50" t="e">
        <f>+IF(AC142=[2]CONTROLES!$C$52,[2]CONTROLES!$D$52,[2]CONTROLES!$D$53)</f>
        <v>#REF!</v>
      </c>
      <c r="AE142" s="49"/>
      <c r="AF142" s="50" t="e">
        <f>+IF(AE142=[2]CONTROLES!$C$54,[2]CONTROLES!$D$54,[2]CONTROLES!$D$55)</f>
        <v>#REF!</v>
      </c>
      <c r="AG142" s="49"/>
      <c r="AH142" s="50" t="e">
        <f>+IF(AG142=[2]CONTROLES!$C$56,[2]CONTROLES!$D$56,IF(AG142=[2]CONTROLES!$C$57,[2]CONTROLES!$D$57,[2]CONTROLES!$D$58))</f>
        <v>#REF!</v>
      </c>
      <c r="AI142" s="49"/>
      <c r="AJ142" s="50" t="e">
        <f>+IF(AI142=[2]CONTROLES!$C$59,[2]CONTROLES!$D$59,[2]CONTROLES!$D$60)</f>
        <v>#REF!</v>
      </c>
      <c r="AK142" s="49"/>
      <c r="AL142" s="50" t="e">
        <f>+IF(AK142=[2]CONTROLES!$C$61,[2]CONTROLES!$D$61,[2]CONTROLES!$D$62)</f>
        <v>#REF!</v>
      </c>
      <c r="AM142" s="49"/>
      <c r="AN142" s="51" t="e">
        <f>+IF(AM142=[2]CONTROLES!$C$63,[2]CONTROLES!$D$63,IF(AM142=[2]CONTROLES!$C$64,[2]CONTROLES!$D$64,[2]CONTROLES!$D$65))</f>
        <v>#REF!</v>
      </c>
      <c r="AO142" s="51" t="e">
        <f t="shared" si="11"/>
        <v>#REF!</v>
      </c>
      <c r="AP142" s="52" t="str">
        <f t="shared" si="3"/>
        <v/>
      </c>
      <c r="AQ142" s="53"/>
      <c r="AR142" s="276"/>
      <c r="AS142" s="276"/>
      <c r="AT142" s="276"/>
      <c r="AU142" s="276"/>
      <c r="AV142" s="293"/>
      <c r="AW142" s="64"/>
      <c r="AX142" s="64"/>
      <c r="AY142" s="53"/>
      <c r="AZ142" s="64"/>
      <c r="BA142" s="64"/>
      <c r="BB142" s="64"/>
      <c r="BC142" s="64"/>
      <c r="BD142" s="64"/>
      <c r="BE142" s="140"/>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60"/>
      <c r="DB142" s="56"/>
      <c r="DC142" s="56"/>
      <c r="DD142" s="56"/>
      <c r="DE142" s="56"/>
      <c r="DF142" s="60"/>
      <c r="DG142" s="60" t="s">
        <v>205</v>
      </c>
      <c r="DH142" s="60"/>
      <c r="DI142" s="60" t="s">
        <v>375</v>
      </c>
      <c r="DJ142" s="60"/>
      <c r="DK142" s="60"/>
      <c r="DL142" s="60"/>
      <c r="DM142" s="60"/>
      <c r="DN142" s="61"/>
      <c r="DO142" s="57"/>
      <c r="DP142" s="62"/>
      <c r="DQ142" s="62"/>
      <c r="DR142" s="62"/>
    </row>
    <row r="143" spans="1:122" ht="39.75" hidden="1" customHeight="1">
      <c r="A143" s="277"/>
      <c r="B143" s="277"/>
      <c r="C143" s="277"/>
      <c r="D143" s="277"/>
      <c r="E143" s="277"/>
      <c r="F143" s="277"/>
      <c r="G143" s="277"/>
      <c r="H143" s="274"/>
      <c r="I143" s="271"/>
      <c r="J143" s="268"/>
      <c r="K143" s="271"/>
      <c r="L143" s="268"/>
      <c r="M143" s="277"/>
      <c r="N143" s="44"/>
      <c r="O143" s="63"/>
      <c r="P143" s="46"/>
      <c r="Q143" s="47">
        <f>+IF(P143='Tabla Valoración controles'!$D$4,'Tabla Valoración controles'!$F$4,IF('Mapa Corrupcion'!P143='Tabla Valoración controles'!$D$5,'Tabla Valoración controles'!$F$5,IF(P143=FORMULAS!$A$10,0,'Tabla Valoración controles'!$F$6)))</f>
        <v>0.1</v>
      </c>
      <c r="R143" s="46"/>
      <c r="S143" s="47">
        <f>+IF(R143='Tabla Valoración controles'!$D$7,'Tabla Valoración controles'!$F$7,IF(P143=FORMULAS!$A$10,0,'Tabla Valoración controles'!$F$8))</f>
        <v>0.15</v>
      </c>
      <c r="T143" s="46"/>
      <c r="U143" s="47">
        <f>+IF(T143='Tabla Valoración controles'!$D$9,'Tabla Valoración controles'!$F$9,IF(P143=FORMULAS!$A$10,0,'Tabla Valoración controles'!$F$10))</f>
        <v>0</v>
      </c>
      <c r="V143" s="46"/>
      <c r="W143" s="47">
        <f>+IF(V143='Tabla Valoración controles'!$D$9,'Tabla Valoración controles'!$F$9,IF(R143=FORMULAS!$A$10,0,'Tabla Valoración controles'!$F$10))</f>
        <v>0</v>
      </c>
      <c r="X143" s="46"/>
      <c r="Y143" s="47">
        <f>+IF(X143='Tabla Valoración controles'!$D$13,'Tabla Valoración controles'!$F$13,'Tabla Valoración controles'!$F$14)</f>
        <v>0</v>
      </c>
      <c r="Z143" s="48">
        <f t="shared" si="10"/>
        <v>0.25</v>
      </c>
      <c r="AA143" s="49"/>
      <c r="AB143" s="50" t="e">
        <f>+IF(AA143=[2]CONTROLES!$C$50,[2]CONTROLES!$D$50,[2]CONTROLES!$D$51)</f>
        <v>#REF!</v>
      </c>
      <c r="AC143" s="49"/>
      <c r="AD143" s="50" t="e">
        <f>+IF(AC143=[2]CONTROLES!$C$52,[2]CONTROLES!$D$52,[2]CONTROLES!$D$53)</f>
        <v>#REF!</v>
      </c>
      <c r="AE143" s="49"/>
      <c r="AF143" s="50" t="e">
        <f>+IF(AE143=[2]CONTROLES!$C$54,[2]CONTROLES!$D$54,[2]CONTROLES!$D$55)</f>
        <v>#REF!</v>
      </c>
      <c r="AG143" s="49"/>
      <c r="AH143" s="50" t="e">
        <f>+IF(AG143=[2]CONTROLES!$C$56,[2]CONTROLES!$D$56,IF(AG143=[2]CONTROLES!$C$57,[2]CONTROLES!$D$57,[2]CONTROLES!$D$58))</f>
        <v>#REF!</v>
      </c>
      <c r="AI143" s="49"/>
      <c r="AJ143" s="50" t="e">
        <f>+IF(AI143=[2]CONTROLES!$C$59,[2]CONTROLES!$D$59,[2]CONTROLES!$D$60)</f>
        <v>#REF!</v>
      </c>
      <c r="AK143" s="49"/>
      <c r="AL143" s="50" t="e">
        <f>+IF(AK143=[2]CONTROLES!$C$61,[2]CONTROLES!$D$61,[2]CONTROLES!$D$62)</f>
        <v>#REF!</v>
      </c>
      <c r="AM143" s="49"/>
      <c r="AN143" s="51" t="e">
        <f>+IF(AM143=[2]CONTROLES!$C$63,[2]CONTROLES!$D$63,IF(AM143=[2]CONTROLES!$C$64,[2]CONTROLES!$D$64,[2]CONTROLES!$D$65))</f>
        <v>#REF!</v>
      </c>
      <c r="AO143" s="51" t="e">
        <f t="shared" si="11"/>
        <v>#REF!</v>
      </c>
      <c r="AP143" s="52" t="str">
        <f t="shared" si="3"/>
        <v/>
      </c>
      <c r="AQ143" s="53"/>
      <c r="AR143" s="277"/>
      <c r="AS143" s="277"/>
      <c r="AT143" s="277"/>
      <c r="AU143" s="277"/>
      <c r="AV143" s="294"/>
      <c r="AW143" s="64"/>
      <c r="AX143" s="64"/>
      <c r="AY143" s="53"/>
      <c r="AZ143" s="64"/>
      <c r="BA143" s="64"/>
      <c r="BB143" s="64"/>
      <c r="BC143" s="64"/>
      <c r="BD143" s="64"/>
      <c r="BE143" s="140"/>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60"/>
      <c r="DB143" s="56"/>
      <c r="DC143" s="56"/>
      <c r="DD143" s="56"/>
      <c r="DE143" s="56"/>
      <c r="DF143" s="60"/>
      <c r="DG143" s="60" t="s">
        <v>205</v>
      </c>
      <c r="DH143" s="60"/>
      <c r="DI143" s="60" t="s">
        <v>375</v>
      </c>
      <c r="DJ143" s="60"/>
      <c r="DK143" s="60"/>
      <c r="DL143" s="60"/>
      <c r="DM143" s="60"/>
      <c r="DN143" s="61"/>
      <c r="DO143" s="57"/>
      <c r="DP143" s="62"/>
      <c r="DQ143" s="62"/>
      <c r="DR143" s="62"/>
    </row>
    <row r="144" spans="1:122" ht="125.25" customHeight="1">
      <c r="A144" s="278">
        <v>23</v>
      </c>
      <c r="B144" s="279" t="s">
        <v>538</v>
      </c>
      <c r="C144" s="280" t="str">
        <f>VLOOKUP(B144,FORMULAS!A$30:B$46,2,0)</f>
        <v>Reasentar hogares estratos 1 y 2 que se encuentran ubicados en zonas de alto riesgo no mitigable, recomendadas por el IDIGER y/o los ordenados mediante sentencias judiciales o actos administrativos y adquirir los predios y/o mejoras de acuerdo con la normatividad vigente.</v>
      </c>
      <c r="D144" s="280" t="str">
        <f>VLOOKUP(B144,FORMULAS!A$30:C$46,3,0)</f>
        <v>Director de Reasentamientos</v>
      </c>
      <c r="E144" s="280" t="s">
        <v>539</v>
      </c>
      <c r="F144" s="280" t="s">
        <v>540</v>
      </c>
      <c r="G144" s="281" t="s">
        <v>541</v>
      </c>
      <c r="H144" s="272" t="s">
        <v>197</v>
      </c>
      <c r="I144" s="269" t="str">
        <f>VLOOKUP(H144,FORMULAS!$A$77:$B$82,2,0)</f>
        <v>Rara vez</v>
      </c>
      <c r="J144" s="266" t="str">
        <f>+I144</f>
        <v>Rara vez</v>
      </c>
      <c r="K144" s="269" t="str">
        <f>VLOOKUP(A144,'Impacto Ri Inhe'!$B$5:$AF$41,31,1)</f>
        <v>Moderado</v>
      </c>
      <c r="L144" s="266" t="str">
        <f>CONCATENATE(K144,"-",J144)</f>
        <v>Moderado-Rara vez</v>
      </c>
      <c r="M144" s="275" t="str">
        <f>VLOOKUP(L144,FORMULAS!$I$77:$J$97,2,0)</f>
        <v>Moderado</v>
      </c>
      <c r="N144" s="44">
        <v>1</v>
      </c>
      <c r="O144" s="45" t="s">
        <v>542</v>
      </c>
      <c r="P144" s="46" t="s">
        <v>185</v>
      </c>
      <c r="Q144" s="47">
        <f>+IF(P144='Tabla Valoración controles'!$D$4,'Tabla Valoración controles'!$F$4,IF('Mapa Corrupcion'!P144='Tabla Valoración controles'!$D$5,'Tabla Valoración controles'!$F$5,IF(P144=FORMULAS!$A$10,0,'Tabla Valoración controles'!$F$6)))</f>
        <v>0.25</v>
      </c>
      <c r="R144" s="46" t="s">
        <v>186</v>
      </c>
      <c r="S144" s="47">
        <f>+IF(R144='Tabla Valoración controles'!$D$7,'Tabla Valoración controles'!$F$7,IF(P144=FORMULAS!$A$10,0,'Tabla Valoración controles'!$F$8))</f>
        <v>0.15</v>
      </c>
      <c r="T144" s="46" t="s">
        <v>187</v>
      </c>
      <c r="U144" s="47">
        <f>+IF(T144='Tabla Valoración controles'!$D$9,'Tabla Valoración controles'!$F$9,IF(P144=FORMULAS!$A$10,0,'Tabla Valoración controles'!$F$10))</f>
        <v>0</v>
      </c>
      <c r="V144" s="46" t="s">
        <v>278</v>
      </c>
      <c r="W144" s="47">
        <f>+IF(V144='Tabla Valoración controles'!$D$9,'Tabla Valoración controles'!$F$9,IF(R144=FORMULAS!$A$10,0,'Tabla Valoración controles'!$F$10))</f>
        <v>0</v>
      </c>
      <c r="X144" s="46" t="s">
        <v>189</v>
      </c>
      <c r="Y144" s="47">
        <f>+IF(X144='Tabla Valoración controles'!$D$13,'Tabla Valoración controles'!$F$13,'Tabla Valoración controles'!$F$14)</f>
        <v>0</v>
      </c>
      <c r="Z144" s="48">
        <f t="shared" si="10"/>
        <v>0.4</v>
      </c>
      <c r="AA144" s="49" t="s">
        <v>190</v>
      </c>
      <c r="AB144" s="50" t="e">
        <f>+IF(AA144=[2]CONTROLES!$C$50,[2]CONTROLES!$D$50,[2]CONTROLES!$D$51)</f>
        <v>#REF!</v>
      </c>
      <c r="AC144" s="49" t="s">
        <v>191</v>
      </c>
      <c r="AD144" s="50" t="e">
        <f>+IF(AC144=[2]CONTROLES!$C$52,[2]CONTROLES!$D$52,[2]CONTROLES!$D$53)</f>
        <v>#REF!</v>
      </c>
      <c r="AE144" s="49" t="s">
        <v>192</v>
      </c>
      <c r="AF144" s="50" t="e">
        <f>+IF(AE144=[2]CONTROLES!$C$54,[2]CONTROLES!$D$54,[2]CONTROLES!$D$55)</f>
        <v>#REF!</v>
      </c>
      <c r="AG144" s="49" t="s">
        <v>227</v>
      </c>
      <c r="AH144" s="50" t="e">
        <f>+IF(AG144=[2]CONTROLES!$C$56,[2]CONTROLES!$D$56,IF(AG144=[2]CONTROLES!$C$57,[2]CONTROLES!$D$57,[2]CONTROLES!$D$58))</f>
        <v>#REF!</v>
      </c>
      <c r="AI144" s="49" t="s">
        <v>194</v>
      </c>
      <c r="AJ144" s="50" t="e">
        <f>+IF(AI144=[2]CONTROLES!$C$59,[2]CONTROLES!$D$59,[2]CONTROLES!$D$60)</f>
        <v>#REF!</v>
      </c>
      <c r="AK144" s="49" t="s">
        <v>195</v>
      </c>
      <c r="AL144" s="50" t="e">
        <f>+IF(AK144=[2]CONTROLES!$C$61,[2]CONTROLES!$D$61,[2]CONTROLES!$D$62)</f>
        <v>#REF!</v>
      </c>
      <c r="AM144" s="49" t="s">
        <v>196</v>
      </c>
      <c r="AN144" s="51" t="e">
        <f>+IF(AM144=[2]CONTROLES!$C$63,[2]CONTROLES!$D$63,IF(AM144=[2]CONTROLES!$C$64,[2]CONTROLES!$D$64,[2]CONTROLES!$D$65))</f>
        <v>#REF!</v>
      </c>
      <c r="AO144" s="51" t="e">
        <f t="shared" si="11"/>
        <v>#REF!</v>
      </c>
      <c r="AP144" s="52" t="str">
        <f t="shared" si="3"/>
        <v/>
      </c>
      <c r="AQ144" s="53" t="s">
        <v>197</v>
      </c>
      <c r="AR144" s="278" t="str">
        <f>VLOOKUP(AQ144,FORMULAS!$A$77:$B$82,2,0)</f>
        <v>Rara vez</v>
      </c>
      <c r="AS144" s="282" t="str">
        <f>+K144</f>
        <v>Moderado</v>
      </c>
      <c r="AT144" s="283" t="str">
        <f>CONCATENATE(AS144,"-",AR144)</f>
        <v>Moderado-Rara vez</v>
      </c>
      <c r="AU144" s="275" t="str">
        <f>VLOOKUP(AT144,FORMULAS!$I$77:$J$97,2,0)</f>
        <v>Moderado</v>
      </c>
      <c r="AV144" s="275" t="s">
        <v>198</v>
      </c>
      <c r="AW144" s="53" t="s">
        <v>543</v>
      </c>
      <c r="AX144" s="53" t="s">
        <v>544</v>
      </c>
      <c r="AY144" s="53" t="s">
        <v>201</v>
      </c>
      <c r="AZ144" s="74">
        <v>45597</v>
      </c>
      <c r="BA144" s="74">
        <v>45656</v>
      </c>
      <c r="BB144" s="53" t="s">
        <v>545</v>
      </c>
      <c r="BC144" s="53" t="s">
        <v>545</v>
      </c>
      <c r="BD144" s="55" t="s">
        <v>204</v>
      </c>
      <c r="BE144" s="140"/>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93" t="s">
        <v>546</v>
      </c>
      <c r="CY144" s="60" t="s">
        <v>342</v>
      </c>
      <c r="CZ144" s="93" t="s">
        <v>547</v>
      </c>
      <c r="DA144" s="48">
        <v>1</v>
      </c>
      <c r="DB144" s="93" t="s">
        <v>548</v>
      </c>
      <c r="DC144" s="60" t="s">
        <v>210</v>
      </c>
      <c r="DD144" s="60" t="s">
        <v>239</v>
      </c>
      <c r="DE144" s="60" t="s">
        <v>239</v>
      </c>
      <c r="DF144" s="87">
        <v>45667</v>
      </c>
      <c r="DG144" s="60" t="s">
        <v>205</v>
      </c>
      <c r="DH144" s="57" t="s">
        <v>549</v>
      </c>
      <c r="DI144" s="60" t="s">
        <v>375</v>
      </c>
      <c r="DJ144" s="60" t="s">
        <v>342</v>
      </c>
      <c r="DK144" s="60" t="s">
        <v>342</v>
      </c>
      <c r="DL144" s="60" t="s">
        <v>375</v>
      </c>
      <c r="DM144" s="60" t="s">
        <v>215</v>
      </c>
      <c r="DN144" s="61">
        <v>45671</v>
      </c>
      <c r="DO144" s="62" t="s">
        <v>273</v>
      </c>
      <c r="DP144" s="62" t="s">
        <v>746</v>
      </c>
      <c r="DQ144" s="62" t="s">
        <v>274</v>
      </c>
      <c r="DR144" s="62">
        <v>0</v>
      </c>
    </row>
    <row r="145" spans="1:122" ht="118.5" customHeight="1">
      <c r="A145" s="276"/>
      <c r="B145" s="276"/>
      <c r="C145" s="276"/>
      <c r="D145" s="276"/>
      <c r="E145" s="276"/>
      <c r="F145" s="276"/>
      <c r="G145" s="276"/>
      <c r="H145" s="273"/>
      <c r="I145" s="270"/>
      <c r="J145" s="267"/>
      <c r="K145" s="270"/>
      <c r="L145" s="267"/>
      <c r="M145" s="276"/>
      <c r="N145" s="44">
        <v>2</v>
      </c>
      <c r="O145" s="63" t="s">
        <v>550</v>
      </c>
      <c r="P145" s="46" t="s">
        <v>185</v>
      </c>
      <c r="Q145" s="47">
        <f>+IF(P145='Tabla Valoración controles'!$D$4,'Tabla Valoración controles'!$F$4,IF('Mapa Corrupcion'!P145='Tabla Valoración controles'!$D$5,'Tabla Valoración controles'!$F$5,IF(P145=FORMULAS!$A$10,0,'Tabla Valoración controles'!$F$6)))</f>
        <v>0.25</v>
      </c>
      <c r="R145" s="46" t="s">
        <v>186</v>
      </c>
      <c r="S145" s="47">
        <f>+IF(R145='Tabla Valoración controles'!$D$7,'Tabla Valoración controles'!$F$7,IF(P145=FORMULAS!$A$10,0,'Tabla Valoración controles'!$F$8))</f>
        <v>0.15</v>
      </c>
      <c r="T145" s="46" t="s">
        <v>187</v>
      </c>
      <c r="U145" s="47">
        <f>+IF(T145='Tabla Valoración controles'!$D$9,'Tabla Valoración controles'!$F$9,IF(P145=FORMULAS!$A$10,0,'Tabla Valoración controles'!$F$10))</f>
        <v>0</v>
      </c>
      <c r="V145" s="46" t="s">
        <v>278</v>
      </c>
      <c r="W145" s="47">
        <f>+IF(V145='Tabla Valoración controles'!$D$9,'Tabla Valoración controles'!$F$9,IF(R145=FORMULAS!$A$10,0,'Tabla Valoración controles'!$F$10))</f>
        <v>0</v>
      </c>
      <c r="X145" s="46" t="s">
        <v>189</v>
      </c>
      <c r="Y145" s="47">
        <f>+IF(X145='Tabla Valoración controles'!$D$13,'Tabla Valoración controles'!$F$13,'Tabla Valoración controles'!$F$14)</f>
        <v>0</v>
      </c>
      <c r="Z145" s="48">
        <f t="shared" si="10"/>
        <v>0.4</v>
      </c>
      <c r="AA145" s="49" t="s">
        <v>190</v>
      </c>
      <c r="AB145" s="50" t="e">
        <f>+IF(AA145=[2]CONTROLES!$C$50,[2]CONTROLES!$D$50,[2]CONTROLES!$D$51)</f>
        <v>#REF!</v>
      </c>
      <c r="AC145" s="49" t="s">
        <v>191</v>
      </c>
      <c r="AD145" s="50" t="e">
        <f>+IF(AC145=[2]CONTROLES!$C$52,[2]CONTROLES!$D$52,[2]CONTROLES!$D$53)</f>
        <v>#REF!</v>
      </c>
      <c r="AE145" s="49" t="s">
        <v>192</v>
      </c>
      <c r="AF145" s="50" t="e">
        <f>+IF(AE145=[2]CONTROLES!$C$54,[2]CONTROLES!$D$54,[2]CONTROLES!$D$55)</f>
        <v>#REF!</v>
      </c>
      <c r="AG145" s="49" t="s">
        <v>227</v>
      </c>
      <c r="AH145" s="50" t="e">
        <f>+IF(AG145=[2]CONTROLES!$C$56,[2]CONTROLES!$D$56,IF(AG145=[2]CONTROLES!$C$57,[2]CONTROLES!$D$57,[2]CONTROLES!$D$58))</f>
        <v>#REF!</v>
      </c>
      <c r="AI145" s="49" t="s">
        <v>194</v>
      </c>
      <c r="AJ145" s="50" t="e">
        <f>+IF(AI145=[2]CONTROLES!$C$59,[2]CONTROLES!$D$59,[2]CONTROLES!$D$60)</f>
        <v>#REF!</v>
      </c>
      <c r="AK145" s="49" t="s">
        <v>195</v>
      </c>
      <c r="AL145" s="50" t="e">
        <f>+IF(AK145=[2]CONTROLES!$C$61,[2]CONTROLES!$D$61,[2]CONTROLES!$D$62)</f>
        <v>#REF!</v>
      </c>
      <c r="AM145" s="49"/>
      <c r="AN145" s="51" t="e">
        <f>+IF(AM145=[2]CONTROLES!$C$63,[2]CONTROLES!$D$63,IF(AM145=[2]CONTROLES!$C$64,[2]CONTROLES!$D$64,[2]CONTROLES!$D$65))</f>
        <v>#REF!</v>
      </c>
      <c r="AO145" s="51" t="e">
        <f t="shared" si="11"/>
        <v>#REF!</v>
      </c>
      <c r="AP145" s="52" t="str">
        <f t="shared" si="3"/>
        <v/>
      </c>
      <c r="AQ145" s="53" t="s">
        <v>197</v>
      </c>
      <c r="AR145" s="276"/>
      <c r="AS145" s="276"/>
      <c r="AT145" s="276"/>
      <c r="AU145" s="276"/>
      <c r="AV145" s="276"/>
      <c r="AW145" s="141"/>
      <c r="AX145" s="141"/>
      <c r="AY145" s="142"/>
      <c r="AZ145" s="141"/>
      <c r="BA145" s="141"/>
      <c r="BB145" s="141"/>
      <c r="BC145" s="141"/>
      <c r="BD145" s="141"/>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93" t="s">
        <v>551</v>
      </c>
      <c r="CY145" s="60" t="s">
        <v>342</v>
      </c>
      <c r="CZ145" s="60" t="s">
        <v>342</v>
      </c>
      <c r="DA145" s="48">
        <v>1</v>
      </c>
      <c r="DB145" s="56"/>
      <c r="DC145" s="60" t="s">
        <v>210</v>
      </c>
      <c r="DD145" s="60" t="s">
        <v>239</v>
      </c>
      <c r="DE145" s="60" t="s">
        <v>239</v>
      </c>
      <c r="DF145" s="87">
        <v>45667</v>
      </c>
      <c r="DG145" s="60" t="s">
        <v>205</v>
      </c>
      <c r="DH145" s="57" t="s">
        <v>552</v>
      </c>
      <c r="DI145" s="60" t="s">
        <v>375</v>
      </c>
      <c r="DJ145" s="60" t="s">
        <v>342</v>
      </c>
      <c r="DK145" s="60" t="s">
        <v>342</v>
      </c>
      <c r="DL145" s="60" t="s">
        <v>375</v>
      </c>
      <c r="DM145" s="60" t="s">
        <v>215</v>
      </c>
      <c r="DN145" s="61">
        <v>45671</v>
      </c>
      <c r="DO145" s="62" t="s">
        <v>273</v>
      </c>
      <c r="DP145" s="62" t="s">
        <v>746</v>
      </c>
      <c r="DQ145" s="62" t="s">
        <v>274</v>
      </c>
      <c r="DR145" s="62">
        <v>0</v>
      </c>
    </row>
    <row r="146" spans="1:122" ht="39.75" hidden="1" customHeight="1">
      <c r="A146" s="276"/>
      <c r="B146" s="276"/>
      <c r="C146" s="276"/>
      <c r="D146" s="276"/>
      <c r="E146" s="276"/>
      <c r="F146" s="276"/>
      <c r="G146" s="276"/>
      <c r="H146" s="273"/>
      <c r="I146" s="270"/>
      <c r="J146" s="267"/>
      <c r="K146" s="270"/>
      <c r="L146" s="267"/>
      <c r="M146" s="276"/>
      <c r="N146" s="44"/>
      <c r="O146" s="63"/>
      <c r="P146" s="46"/>
      <c r="Q146" s="47">
        <f>+IF(P146='Tabla Valoración controles'!$D$4,'Tabla Valoración controles'!$F$4,IF('Mapa Corrupcion'!P146='Tabla Valoración controles'!$D$5,'Tabla Valoración controles'!$F$5,IF(P146=FORMULAS!$A$10,0,'Tabla Valoración controles'!$F$6)))</f>
        <v>0.1</v>
      </c>
      <c r="R146" s="46"/>
      <c r="S146" s="47">
        <f>+IF(R146='Tabla Valoración controles'!$D$7,'Tabla Valoración controles'!$F$7,IF(P146=FORMULAS!$A$10,0,'Tabla Valoración controles'!$F$8))</f>
        <v>0.15</v>
      </c>
      <c r="T146" s="46"/>
      <c r="U146" s="47">
        <f>+IF(T146='Tabla Valoración controles'!$D$9,'Tabla Valoración controles'!$F$9,IF(P146=FORMULAS!$A$10,0,'Tabla Valoración controles'!$F$10))</f>
        <v>0</v>
      </c>
      <c r="V146" s="46"/>
      <c r="W146" s="47">
        <f>+IF(V146='Tabla Valoración controles'!$D$9,'Tabla Valoración controles'!$F$9,IF(R146=FORMULAS!$A$10,0,'Tabla Valoración controles'!$F$10))</f>
        <v>0</v>
      </c>
      <c r="X146" s="46"/>
      <c r="Y146" s="47">
        <f>+IF(X146='Tabla Valoración controles'!$D$13,'Tabla Valoración controles'!$F$13,'Tabla Valoración controles'!$F$14)</f>
        <v>0</v>
      </c>
      <c r="Z146" s="48">
        <f t="shared" si="10"/>
        <v>0.25</v>
      </c>
      <c r="AA146" s="49"/>
      <c r="AB146" s="50" t="e">
        <f>+IF(AA146=[2]CONTROLES!$C$50,[2]CONTROLES!$D$50,[2]CONTROLES!$D$51)</f>
        <v>#REF!</v>
      </c>
      <c r="AC146" s="49"/>
      <c r="AD146" s="50" t="e">
        <f>+IF(AC146=[2]CONTROLES!$C$52,[2]CONTROLES!$D$52,[2]CONTROLES!$D$53)</f>
        <v>#REF!</v>
      </c>
      <c r="AE146" s="49"/>
      <c r="AF146" s="50" t="e">
        <f>+IF(AE146=[2]CONTROLES!$C$54,[2]CONTROLES!$D$54,[2]CONTROLES!$D$55)</f>
        <v>#REF!</v>
      </c>
      <c r="AG146" s="49"/>
      <c r="AH146" s="50" t="e">
        <f>+IF(AG146=[2]CONTROLES!$C$56,[2]CONTROLES!$D$56,IF(AG146=[2]CONTROLES!$C$57,[2]CONTROLES!$D$57,[2]CONTROLES!$D$58))</f>
        <v>#REF!</v>
      </c>
      <c r="AI146" s="49"/>
      <c r="AJ146" s="50" t="e">
        <f>+IF(AI146=[2]CONTROLES!$C$59,[2]CONTROLES!$D$59,[2]CONTROLES!$D$60)</f>
        <v>#REF!</v>
      </c>
      <c r="AK146" s="49"/>
      <c r="AL146" s="50" t="e">
        <f>+IF(AK146=[2]CONTROLES!$C$61,[2]CONTROLES!$D$61,[2]CONTROLES!$D$62)</f>
        <v>#REF!</v>
      </c>
      <c r="AM146" s="49"/>
      <c r="AN146" s="51" t="e">
        <f>+IF(AM146=[2]CONTROLES!$C$63,[2]CONTROLES!$D$63,IF(AM146=[2]CONTROLES!$C$64,[2]CONTROLES!$D$64,[2]CONTROLES!$D$65))</f>
        <v>#REF!</v>
      </c>
      <c r="AO146" s="51" t="e">
        <f t="shared" si="11"/>
        <v>#REF!</v>
      </c>
      <c r="AP146" s="52" t="str">
        <f t="shared" si="3"/>
        <v/>
      </c>
      <c r="AQ146" s="53"/>
      <c r="AR146" s="276"/>
      <c r="AS146" s="276"/>
      <c r="AT146" s="276"/>
      <c r="AU146" s="276"/>
      <c r="AV146" s="276"/>
      <c r="AW146" s="64"/>
      <c r="AX146" s="64"/>
      <c r="AY146" s="53"/>
      <c r="AZ146" s="64"/>
      <c r="BA146" s="64"/>
      <c r="BB146" s="64"/>
      <c r="BC146" s="64"/>
      <c r="BD146" s="64"/>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60"/>
      <c r="DB146" s="56"/>
      <c r="DC146" s="56"/>
      <c r="DD146" s="56"/>
      <c r="DE146" s="56"/>
      <c r="DF146" s="60"/>
      <c r="DG146" s="60"/>
      <c r="DH146" s="60"/>
      <c r="DI146" s="60"/>
      <c r="DJ146" s="60"/>
      <c r="DK146" s="60"/>
      <c r="DL146" s="60"/>
      <c r="DM146" s="60"/>
      <c r="DN146" s="61"/>
      <c r="DO146" s="57"/>
      <c r="DP146" s="62"/>
      <c r="DQ146" s="62"/>
      <c r="DR146" s="62"/>
    </row>
    <row r="147" spans="1:122" ht="39.75" hidden="1" customHeight="1">
      <c r="A147" s="276"/>
      <c r="B147" s="276"/>
      <c r="C147" s="276"/>
      <c r="D147" s="276"/>
      <c r="E147" s="276"/>
      <c r="F147" s="276"/>
      <c r="G147" s="276"/>
      <c r="H147" s="273"/>
      <c r="I147" s="270"/>
      <c r="J147" s="267"/>
      <c r="K147" s="270"/>
      <c r="L147" s="267"/>
      <c r="M147" s="276"/>
      <c r="N147" s="44"/>
      <c r="O147" s="63"/>
      <c r="P147" s="46"/>
      <c r="Q147" s="47">
        <f>+IF(P147='Tabla Valoración controles'!$D$4,'Tabla Valoración controles'!$F$4,IF('Mapa Corrupcion'!P147='Tabla Valoración controles'!$D$5,'Tabla Valoración controles'!$F$5,IF(P147=FORMULAS!$A$10,0,'Tabla Valoración controles'!$F$6)))</f>
        <v>0.1</v>
      </c>
      <c r="R147" s="46"/>
      <c r="S147" s="47">
        <f>+IF(R147='Tabla Valoración controles'!$D$7,'Tabla Valoración controles'!$F$7,IF(P147=FORMULAS!$A$10,0,'Tabla Valoración controles'!$F$8))</f>
        <v>0.15</v>
      </c>
      <c r="T147" s="46"/>
      <c r="U147" s="47">
        <f>+IF(T147='Tabla Valoración controles'!$D$9,'Tabla Valoración controles'!$F$9,IF(P147=FORMULAS!$A$10,0,'Tabla Valoración controles'!$F$10))</f>
        <v>0</v>
      </c>
      <c r="V147" s="46"/>
      <c r="W147" s="47">
        <f>+IF(V147='Tabla Valoración controles'!$D$9,'Tabla Valoración controles'!$F$9,IF(R147=FORMULAS!$A$10,0,'Tabla Valoración controles'!$F$10))</f>
        <v>0</v>
      </c>
      <c r="X147" s="46"/>
      <c r="Y147" s="47">
        <f>+IF(X147='Tabla Valoración controles'!$D$13,'Tabla Valoración controles'!$F$13,'Tabla Valoración controles'!$F$14)</f>
        <v>0</v>
      </c>
      <c r="Z147" s="48">
        <f t="shared" si="10"/>
        <v>0.25</v>
      </c>
      <c r="AA147" s="49"/>
      <c r="AB147" s="50" t="e">
        <f>+IF(AA147=[2]CONTROLES!$C$50,[2]CONTROLES!$D$50,[2]CONTROLES!$D$51)</f>
        <v>#REF!</v>
      </c>
      <c r="AC147" s="49"/>
      <c r="AD147" s="50" t="e">
        <f>+IF(AC147=[2]CONTROLES!$C$52,[2]CONTROLES!$D$52,[2]CONTROLES!$D$53)</f>
        <v>#REF!</v>
      </c>
      <c r="AE147" s="49"/>
      <c r="AF147" s="50" t="e">
        <f>+IF(AE147=[2]CONTROLES!$C$54,[2]CONTROLES!$D$54,[2]CONTROLES!$D$55)</f>
        <v>#REF!</v>
      </c>
      <c r="AG147" s="49"/>
      <c r="AH147" s="50" t="e">
        <f>+IF(AG147=[2]CONTROLES!$C$56,[2]CONTROLES!$D$56,IF(AG147=[2]CONTROLES!$C$57,[2]CONTROLES!$D$57,[2]CONTROLES!$D$58))</f>
        <v>#REF!</v>
      </c>
      <c r="AI147" s="49"/>
      <c r="AJ147" s="50" t="e">
        <f>+IF(AI147=[2]CONTROLES!$C$59,[2]CONTROLES!$D$59,[2]CONTROLES!$D$60)</f>
        <v>#REF!</v>
      </c>
      <c r="AK147" s="49"/>
      <c r="AL147" s="50" t="e">
        <f>+IF(AK147=[2]CONTROLES!$C$61,[2]CONTROLES!$D$61,[2]CONTROLES!$D$62)</f>
        <v>#REF!</v>
      </c>
      <c r="AM147" s="49"/>
      <c r="AN147" s="51" t="e">
        <f>+IF(AM147=[2]CONTROLES!$C$63,[2]CONTROLES!$D$63,IF(AM147=[2]CONTROLES!$C$64,[2]CONTROLES!$D$64,[2]CONTROLES!$D$65))</f>
        <v>#REF!</v>
      </c>
      <c r="AO147" s="51" t="e">
        <f t="shared" si="11"/>
        <v>#REF!</v>
      </c>
      <c r="AP147" s="52" t="str">
        <f t="shared" si="3"/>
        <v/>
      </c>
      <c r="AQ147" s="53"/>
      <c r="AR147" s="276"/>
      <c r="AS147" s="276"/>
      <c r="AT147" s="276"/>
      <c r="AU147" s="276"/>
      <c r="AV147" s="276"/>
      <c r="AW147" s="64"/>
      <c r="AX147" s="64"/>
      <c r="AY147" s="53"/>
      <c r="AZ147" s="64"/>
      <c r="BA147" s="64"/>
      <c r="BB147" s="64"/>
      <c r="BC147" s="64"/>
      <c r="BD147" s="64"/>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60"/>
      <c r="DB147" s="56"/>
      <c r="DC147" s="56"/>
      <c r="DD147" s="56"/>
      <c r="DE147" s="56"/>
      <c r="DF147" s="60"/>
      <c r="DG147" s="60"/>
      <c r="DH147" s="60"/>
      <c r="DI147" s="60"/>
      <c r="DJ147" s="60"/>
      <c r="DK147" s="60"/>
      <c r="DL147" s="60"/>
      <c r="DM147" s="60"/>
      <c r="DN147" s="61"/>
      <c r="DO147" s="57"/>
      <c r="DP147" s="62"/>
      <c r="DQ147" s="62"/>
      <c r="DR147" s="62"/>
    </row>
    <row r="148" spans="1:122" ht="39.75" hidden="1" customHeight="1">
      <c r="A148" s="276"/>
      <c r="B148" s="276"/>
      <c r="C148" s="276"/>
      <c r="D148" s="276"/>
      <c r="E148" s="276"/>
      <c r="F148" s="276"/>
      <c r="G148" s="276"/>
      <c r="H148" s="273"/>
      <c r="I148" s="270"/>
      <c r="J148" s="267"/>
      <c r="K148" s="270"/>
      <c r="L148" s="267"/>
      <c r="M148" s="276"/>
      <c r="N148" s="44"/>
      <c r="O148" s="63"/>
      <c r="P148" s="46"/>
      <c r="Q148" s="47">
        <f>+IF(P148='Tabla Valoración controles'!$D$4,'Tabla Valoración controles'!$F$4,IF('Mapa Corrupcion'!P148='Tabla Valoración controles'!$D$5,'Tabla Valoración controles'!$F$5,IF(P148=FORMULAS!$A$10,0,'Tabla Valoración controles'!$F$6)))</f>
        <v>0.1</v>
      </c>
      <c r="R148" s="46"/>
      <c r="S148" s="47">
        <f>+IF(R148='Tabla Valoración controles'!$D$7,'Tabla Valoración controles'!$F$7,IF(P148=FORMULAS!$A$10,0,'Tabla Valoración controles'!$F$8))</f>
        <v>0.15</v>
      </c>
      <c r="T148" s="46"/>
      <c r="U148" s="47">
        <f>+IF(T148='Tabla Valoración controles'!$D$9,'Tabla Valoración controles'!$F$9,IF(P148=FORMULAS!$A$10,0,'Tabla Valoración controles'!$F$10))</f>
        <v>0</v>
      </c>
      <c r="V148" s="46"/>
      <c r="W148" s="47">
        <f>+IF(V148='Tabla Valoración controles'!$D$9,'Tabla Valoración controles'!$F$9,IF(R148=FORMULAS!$A$10,0,'Tabla Valoración controles'!$F$10))</f>
        <v>0</v>
      </c>
      <c r="X148" s="46"/>
      <c r="Y148" s="47">
        <f>+IF(X148='Tabla Valoración controles'!$D$13,'Tabla Valoración controles'!$F$13,'Tabla Valoración controles'!$F$14)</f>
        <v>0</v>
      </c>
      <c r="Z148" s="48">
        <f t="shared" si="10"/>
        <v>0.25</v>
      </c>
      <c r="AA148" s="49"/>
      <c r="AB148" s="50" t="e">
        <f>+IF(AA148=[2]CONTROLES!$C$50,[2]CONTROLES!$D$50,[2]CONTROLES!$D$51)</f>
        <v>#REF!</v>
      </c>
      <c r="AC148" s="49"/>
      <c r="AD148" s="50" t="e">
        <f>+IF(AC148=[2]CONTROLES!$C$52,[2]CONTROLES!$D$52,[2]CONTROLES!$D$53)</f>
        <v>#REF!</v>
      </c>
      <c r="AE148" s="49"/>
      <c r="AF148" s="50" t="e">
        <f>+IF(AE148=[2]CONTROLES!$C$54,[2]CONTROLES!$D$54,[2]CONTROLES!$D$55)</f>
        <v>#REF!</v>
      </c>
      <c r="AG148" s="49"/>
      <c r="AH148" s="50" t="e">
        <f>+IF(AG148=[2]CONTROLES!$C$56,[2]CONTROLES!$D$56,IF(AG148=[2]CONTROLES!$C$57,[2]CONTROLES!$D$57,[2]CONTROLES!$D$58))</f>
        <v>#REF!</v>
      </c>
      <c r="AI148" s="49"/>
      <c r="AJ148" s="50" t="e">
        <f>+IF(AI148=[2]CONTROLES!$C$59,[2]CONTROLES!$D$59,[2]CONTROLES!$D$60)</f>
        <v>#REF!</v>
      </c>
      <c r="AK148" s="49"/>
      <c r="AL148" s="50" t="e">
        <f>+IF(AK148=[2]CONTROLES!$C$61,[2]CONTROLES!$D$61,[2]CONTROLES!$D$62)</f>
        <v>#REF!</v>
      </c>
      <c r="AM148" s="49"/>
      <c r="AN148" s="51" t="e">
        <f>+IF(AM148=[2]CONTROLES!$C$63,[2]CONTROLES!$D$63,IF(AM148=[2]CONTROLES!$C$64,[2]CONTROLES!$D$64,[2]CONTROLES!$D$65))</f>
        <v>#REF!</v>
      </c>
      <c r="AO148" s="51" t="e">
        <f t="shared" si="11"/>
        <v>#REF!</v>
      </c>
      <c r="AP148" s="52" t="str">
        <f t="shared" si="3"/>
        <v/>
      </c>
      <c r="AQ148" s="53"/>
      <c r="AR148" s="276"/>
      <c r="AS148" s="276"/>
      <c r="AT148" s="276"/>
      <c r="AU148" s="276"/>
      <c r="AV148" s="276"/>
      <c r="AW148" s="64"/>
      <c r="AX148" s="64"/>
      <c r="AY148" s="53"/>
      <c r="AZ148" s="64"/>
      <c r="BA148" s="64"/>
      <c r="BB148" s="64"/>
      <c r="BC148" s="64"/>
      <c r="BD148" s="64"/>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60"/>
      <c r="DB148" s="56"/>
      <c r="DC148" s="56"/>
      <c r="DD148" s="56"/>
      <c r="DE148" s="56"/>
      <c r="DF148" s="60"/>
      <c r="DG148" s="60"/>
      <c r="DH148" s="60"/>
      <c r="DI148" s="60"/>
      <c r="DJ148" s="60"/>
      <c r="DK148" s="60"/>
      <c r="DL148" s="60"/>
      <c r="DM148" s="60"/>
      <c r="DN148" s="61"/>
      <c r="DO148" s="57"/>
      <c r="DP148" s="62"/>
      <c r="DQ148" s="62"/>
      <c r="DR148" s="62"/>
    </row>
    <row r="149" spans="1:122" ht="39.75" hidden="1" customHeight="1">
      <c r="A149" s="277"/>
      <c r="B149" s="277"/>
      <c r="C149" s="277"/>
      <c r="D149" s="277"/>
      <c r="E149" s="277"/>
      <c r="F149" s="277"/>
      <c r="G149" s="277"/>
      <c r="H149" s="274"/>
      <c r="I149" s="271"/>
      <c r="J149" s="268"/>
      <c r="K149" s="271"/>
      <c r="L149" s="268"/>
      <c r="M149" s="277"/>
      <c r="N149" s="44"/>
      <c r="O149" s="63"/>
      <c r="P149" s="46"/>
      <c r="Q149" s="47">
        <f>+IF(P149='Tabla Valoración controles'!$D$4,'Tabla Valoración controles'!$F$4,IF('Mapa Corrupcion'!P149='Tabla Valoración controles'!$D$5,'Tabla Valoración controles'!$F$5,IF(P149=FORMULAS!$A$10,0,'Tabla Valoración controles'!$F$6)))</f>
        <v>0.1</v>
      </c>
      <c r="R149" s="46"/>
      <c r="S149" s="47">
        <f>+IF(R149='Tabla Valoración controles'!$D$7,'Tabla Valoración controles'!$F$7,IF(P149=FORMULAS!$A$10,0,'Tabla Valoración controles'!$F$8))</f>
        <v>0.15</v>
      </c>
      <c r="T149" s="46"/>
      <c r="U149" s="47">
        <f>+IF(T149='Tabla Valoración controles'!$D$9,'Tabla Valoración controles'!$F$9,IF(P149=FORMULAS!$A$10,0,'Tabla Valoración controles'!$F$10))</f>
        <v>0</v>
      </c>
      <c r="V149" s="46"/>
      <c r="W149" s="47">
        <f>+IF(V149='Tabla Valoración controles'!$D$9,'Tabla Valoración controles'!$F$9,IF(R149=FORMULAS!$A$10,0,'Tabla Valoración controles'!$F$10))</f>
        <v>0</v>
      </c>
      <c r="X149" s="46"/>
      <c r="Y149" s="47">
        <f>+IF(X149='Tabla Valoración controles'!$D$13,'Tabla Valoración controles'!$F$13,'Tabla Valoración controles'!$F$14)</f>
        <v>0</v>
      </c>
      <c r="Z149" s="48">
        <f t="shared" si="10"/>
        <v>0.25</v>
      </c>
      <c r="AA149" s="49"/>
      <c r="AB149" s="50" t="e">
        <f>+IF(AA149=[2]CONTROLES!$C$50,[2]CONTROLES!$D$50,[2]CONTROLES!$D$51)</f>
        <v>#REF!</v>
      </c>
      <c r="AC149" s="49"/>
      <c r="AD149" s="50" t="e">
        <f>+IF(AC149=[2]CONTROLES!$C$52,[2]CONTROLES!$D$52,[2]CONTROLES!$D$53)</f>
        <v>#REF!</v>
      </c>
      <c r="AE149" s="49"/>
      <c r="AF149" s="50" t="e">
        <f>+IF(AE149=[2]CONTROLES!$C$54,[2]CONTROLES!$D$54,[2]CONTROLES!$D$55)</f>
        <v>#REF!</v>
      </c>
      <c r="AG149" s="49"/>
      <c r="AH149" s="50" t="e">
        <f>+IF(AG149=[2]CONTROLES!$C$56,[2]CONTROLES!$D$56,IF(AG149=[2]CONTROLES!$C$57,[2]CONTROLES!$D$57,[2]CONTROLES!$D$58))</f>
        <v>#REF!</v>
      </c>
      <c r="AI149" s="49"/>
      <c r="AJ149" s="50" t="e">
        <f>+IF(AI149=[2]CONTROLES!$C$59,[2]CONTROLES!$D$59,[2]CONTROLES!$D$60)</f>
        <v>#REF!</v>
      </c>
      <c r="AK149" s="49"/>
      <c r="AL149" s="50" t="e">
        <f>+IF(AK149=[2]CONTROLES!$C$61,[2]CONTROLES!$D$61,[2]CONTROLES!$D$62)</f>
        <v>#REF!</v>
      </c>
      <c r="AM149" s="49"/>
      <c r="AN149" s="51" t="e">
        <f>+IF(AM149=[2]CONTROLES!$C$63,[2]CONTROLES!$D$63,IF(AM149=[2]CONTROLES!$C$64,[2]CONTROLES!$D$64,[2]CONTROLES!$D$65))</f>
        <v>#REF!</v>
      </c>
      <c r="AO149" s="51" t="e">
        <f t="shared" si="11"/>
        <v>#REF!</v>
      </c>
      <c r="AP149" s="52" t="str">
        <f t="shared" si="3"/>
        <v/>
      </c>
      <c r="AQ149" s="53"/>
      <c r="AR149" s="277"/>
      <c r="AS149" s="277"/>
      <c r="AT149" s="277"/>
      <c r="AU149" s="277"/>
      <c r="AV149" s="277"/>
      <c r="AW149" s="64"/>
      <c r="AX149" s="64"/>
      <c r="AY149" s="53"/>
      <c r="AZ149" s="64"/>
      <c r="BA149" s="64"/>
      <c r="BB149" s="64"/>
      <c r="BC149" s="64"/>
      <c r="BD149" s="64"/>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60"/>
      <c r="DB149" s="56"/>
      <c r="DC149" s="56"/>
      <c r="DD149" s="56"/>
      <c r="DE149" s="56"/>
      <c r="DF149" s="60"/>
      <c r="DG149" s="60"/>
      <c r="DH149" s="60"/>
      <c r="DI149" s="60"/>
      <c r="DJ149" s="60"/>
      <c r="DK149" s="60"/>
      <c r="DL149" s="60"/>
      <c r="DM149" s="60"/>
      <c r="DN149" s="61"/>
      <c r="DO149" s="57"/>
      <c r="DP149" s="62"/>
      <c r="DQ149" s="62"/>
      <c r="DR149" s="62"/>
    </row>
    <row r="150" spans="1:122" ht="158.25" customHeight="1">
      <c r="A150" s="278">
        <v>24</v>
      </c>
      <c r="B150" s="279" t="s">
        <v>553</v>
      </c>
      <c r="C150" s="280" t="str">
        <f>VLOOKUP(B150,FORMULAS!A$30:B$46,2,0)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150" s="280" t="str">
        <f>VLOOKUP(B150,FORMULAS!A$30:C$46,3,0)</f>
        <v>Director de Urbanizaciones y Titulación</v>
      </c>
      <c r="E150" s="280" t="s">
        <v>554</v>
      </c>
      <c r="F150" s="280" t="s">
        <v>555</v>
      </c>
      <c r="G150" s="281" t="s">
        <v>556</v>
      </c>
      <c r="H150" s="272" t="s">
        <v>183</v>
      </c>
      <c r="I150" s="269" t="str">
        <f>VLOOKUP(H150,FORMULAS!$A$77:$B$82,2,0)</f>
        <v>Improbable</v>
      </c>
      <c r="J150" s="266" t="str">
        <f>+I150</f>
        <v>Improbable</v>
      </c>
      <c r="K150" s="269" t="str">
        <f>VLOOKUP(A150,'Impacto Ri Inhe'!$B$5:$AF$41,31,1)</f>
        <v>Moderado</v>
      </c>
      <c r="L150" s="266" t="str">
        <f>CONCATENATE(K150,"-",J150)</f>
        <v>Moderado-Improbable</v>
      </c>
      <c r="M150" s="275" t="str">
        <f>VLOOKUP(L150,FORMULAS!$I$77:$J$97,2,0)</f>
        <v>Moderado</v>
      </c>
      <c r="N150" s="44">
        <v>1</v>
      </c>
      <c r="O150" s="45" t="s">
        <v>557</v>
      </c>
      <c r="P150" s="46" t="s">
        <v>225</v>
      </c>
      <c r="Q150" s="47">
        <f>+IF(P150='Tabla Valoración controles'!$D$4,'Tabla Valoración controles'!$F$4,IF('Mapa Corrupcion'!P150='Tabla Valoración controles'!$D$5,'Tabla Valoración controles'!$F$5,IF(P150=FORMULAS!$A$10,0,'Tabla Valoración controles'!$F$6)))</f>
        <v>0.15</v>
      </c>
      <c r="R150" s="46" t="s">
        <v>186</v>
      </c>
      <c r="S150" s="47">
        <f>+IF(R150='Tabla Valoración controles'!$D$7,'Tabla Valoración controles'!$F$7,IF(P150=FORMULAS!$A$10,0,'Tabla Valoración controles'!$F$8))</f>
        <v>0.15</v>
      </c>
      <c r="T150" s="46" t="s">
        <v>187</v>
      </c>
      <c r="U150" s="47">
        <f>+IF(T150='Tabla Valoración controles'!$D$9,'Tabla Valoración controles'!$F$9,IF(P150=FORMULAS!$A$10,0,'Tabla Valoración controles'!$F$10))</f>
        <v>0</v>
      </c>
      <c r="V150" s="46" t="s">
        <v>188</v>
      </c>
      <c r="W150" s="47">
        <f>+IF(V150='Tabla Valoración controles'!$D$9,'Tabla Valoración controles'!$F$9,IF(R150=FORMULAS!$A$10,0,'Tabla Valoración controles'!$F$10))</f>
        <v>0</v>
      </c>
      <c r="X150" s="46" t="s">
        <v>189</v>
      </c>
      <c r="Y150" s="47">
        <f>+IF(X150='Tabla Valoración controles'!$D$13,'Tabla Valoración controles'!$F$13,'Tabla Valoración controles'!$F$14)</f>
        <v>0</v>
      </c>
      <c r="Z150" s="48">
        <f t="shared" si="10"/>
        <v>0.3</v>
      </c>
      <c r="AA150" s="49" t="s">
        <v>190</v>
      </c>
      <c r="AB150" s="50" t="e">
        <f>+IF(AA150=[2]CONTROLES!$C$50,[2]CONTROLES!$D$50,[2]CONTROLES!$D$51)</f>
        <v>#REF!</v>
      </c>
      <c r="AC150" s="49" t="s">
        <v>191</v>
      </c>
      <c r="AD150" s="50" t="e">
        <f>+IF(AC150=[2]CONTROLES!$C$52,[2]CONTROLES!$D$52,[2]CONTROLES!$D$53)</f>
        <v>#REF!</v>
      </c>
      <c r="AE150" s="49" t="s">
        <v>192</v>
      </c>
      <c r="AF150" s="50" t="e">
        <f>+IF(AE150=[2]CONTROLES!$C$54,[2]CONTROLES!$D$54,[2]CONTROLES!$D$55)</f>
        <v>#REF!</v>
      </c>
      <c r="AG150" s="49" t="s">
        <v>227</v>
      </c>
      <c r="AH150" s="50" t="e">
        <f>+IF(AG150=[2]CONTROLES!$C$56,[2]CONTROLES!$D$56,IF(AG150=[2]CONTROLES!$C$57,[2]CONTROLES!$D$57,[2]CONTROLES!$D$58))</f>
        <v>#REF!</v>
      </c>
      <c r="AI150" s="49" t="s">
        <v>194</v>
      </c>
      <c r="AJ150" s="50" t="e">
        <f>+IF(AI150=[2]CONTROLES!$C$59,[2]CONTROLES!$D$59,[2]CONTROLES!$D$60)</f>
        <v>#REF!</v>
      </c>
      <c r="AK150" s="49" t="s">
        <v>195</v>
      </c>
      <c r="AL150" s="50" t="e">
        <f>+IF(AK150=[2]CONTROLES!$C$61,[2]CONTROLES!$D$61,[2]CONTROLES!$D$62)</f>
        <v>#REF!</v>
      </c>
      <c r="AM150" s="49" t="s">
        <v>196</v>
      </c>
      <c r="AN150" s="51" t="e">
        <f>+IF(AM150=[2]CONTROLES!$C$63,[2]CONTROLES!$D$63,IF(AM150=[2]CONTROLES!$C$64,[2]CONTROLES!$D$64,[2]CONTROLES!$D$65))</f>
        <v>#REF!</v>
      </c>
      <c r="AO150" s="51" t="e">
        <f t="shared" si="11"/>
        <v>#REF!</v>
      </c>
      <c r="AP150" s="52" t="str">
        <f t="shared" si="3"/>
        <v/>
      </c>
      <c r="AQ150" s="53" t="s">
        <v>197</v>
      </c>
      <c r="AR150" s="278" t="str">
        <f>VLOOKUP(AQ150,FORMULAS!$A$77:$B$82,2,0)</f>
        <v>Rara vez</v>
      </c>
      <c r="AS150" s="282" t="str">
        <f>+K150</f>
        <v>Moderado</v>
      </c>
      <c r="AT150" s="283" t="str">
        <f>CONCATENATE(AS150,"-",AR150)</f>
        <v>Moderado-Rara vez</v>
      </c>
      <c r="AU150" s="275" t="str">
        <f>VLOOKUP(AT150,FORMULAS!$I$77:$J$97,2,0)</f>
        <v>Moderado</v>
      </c>
      <c r="AV150" s="275" t="s">
        <v>198</v>
      </c>
      <c r="AW150" s="53" t="s">
        <v>558</v>
      </c>
      <c r="AX150" s="53" t="s">
        <v>559</v>
      </c>
      <c r="AY150" s="53" t="s">
        <v>422</v>
      </c>
      <c r="AZ150" s="74">
        <v>45323</v>
      </c>
      <c r="BA150" s="74">
        <v>45657</v>
      </c>
      <c r="BB150" s="53" t="s">
        <v>560</v>
      </c>
      <c r="BC150" s="53" t="s">
        <v>561</v>
      </c>
      <c r="BD150" s="55" t="s">
        <v>204</v>
      </c>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60"/>
      <c r="DB150" s="56"/>
      <c r="DC150" s="56"/>
      <c r="DD150" s="56"/>
      <c r="DE150" s="56"/>
      <c r="DF150" s="60"/>
      <c r="DG150" s="60"/>
      <c r="DH150" s="60"/>
      <c r="DI150" s="60"/>
      <c r="DJ150" s="60"/>
      <c r="DK150" s="60"/>
      <c r="DL150" s="60"/>
      <c r="DM150" s="60"/>
      <c r="DN150" s="61">
        <v>45671</v>
      </c>
      <c r="DO150" s="62" t="s">
        <v>273</v>
      </c>
      <c r="DP150" s="62" t="s">
        <v>746</v>
      </c>
      <c r="DQ150" s="62" t="s">
        <v>274</v>
      </c>
      <c r="DR150" s="62">
        <v>0</v>
      </c>
    </row>
    <row r="151" spans="1:122" ht="39.75" hidden="1" customHeight="1">
      <c r="A151" s="276"/>
      <c r="B151" s="276"/>
      <c r="C151" s="276"/>
      <c r="D151" s="276"/>
      <c r="E151" s="276"/>
      <c r="F151" s="276"/>
      <c r="G151" s="276"/>
      <c r="H151" s="273"/>
      <c r="I151" s="270"/>
      <c r="J151" s="267"/>
      <c r="K151" s="270"/>
      <c r="L151" s="267"/>
      <c r="M151" s="276"/>
      <c r="N151" s="44"/>
      <c r="O151" s="63"/>
      <c r="P151" s="46"/>
      <c r="Q151" s="47">
        <f>+IF(P151='Tabla Valoración controles'!$D$4,'Tabla Valoración controles'!$F$4,IF('Mapa Corrupcion'!P151='Tabla Valoración controles'!$D$5,'Tabla Valoración controles'!$F$5,IF(P151=FORMULAS!$A$10,0,'Tabla Valoración controles'!$F$6)))</f>
        <v>0.1</v>
      </c>
      <c r="R151" s="46"/>
      <c r="S151" s="47"/>
      <c r="T151" s="46"/>
      <c r="U151" s="47"/>
      <c r="V151" s="46"/>
      <c r="W151" s="47"/>
      <c r="X151" s="46"/>
      <c r="Y151" s="47"/>
      <c r="Z151" s="48"/>
      <c r="AA151" s="49"/>
      <c r="AB151" s="50"/>
      <c r="AC151" s="49"/>
      <c r="AD151" s="50"/>
      <c r="AE151" s="49"/>
      <c r="AF151" s="50"/>
      <c r="AG151" s="49"/>
      <c r="AH151" s="50"/>
      <c r="AI151" s="49"/>
      <c r="AJ151" s="50"/>
      <c r="AK151" s="49"/>
      <c r="AL151" s="50"/>
      <c r="AM151" s="49"/>
      <c r="AN151" s="51"/>
      <c r="AO151" s="51"/>
      <c r="AP151" s="52" t="str">
        <f t="shared" si="3"/>
        <v>Débil</v>
      </c>
      <c r="AQ151" s="53"/>
      <c r="AR151" s="276"/>
      <c r="AS151" s="276"/>
      <c r="AT151" s="276"/>
      <c r="AU151" s="276"/>
      <c r="AV151" s="276"/>
      <c r="AW151" s="64"/>
      <c r="AX151" s="64"/>
      <c r="AY151" s="53"/>
      <c r="AZ151" s="64"/>
      <c r="BA151" s="64"/>
      <c r="BB151" s="64"/>
      <c r="BC151" s="64"/>
      <c r="BD151" s="64"/>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60"/>
      <c r="DB151" s="56"/>
      <c r="DC151" s="56"/>
      <c r="DD151" s="56"/>
      <c r="DE151" s="56"/>
      <c r="DF151" s="60"/>
      <c r="DG151" s="60"/>
      <c r="DH151" s="60"/>
      <c r="DI151" s="60"/>
      <c r="DJ151" s="60"/>
      <c r="DK151" s="60"/>
      <c r="DL151" s="60"/>
      <c r="DM151" s="60"/>
      <c r="DN151" s="61">
        <v>45671</v>
      </c>
      <c r="DO151" s="62" t="s">
        <v>290</v>
      </c>
      <c r="DP151" s="62" t="s">
        <v>291</v>
      </c>
      <c r="DQ151" s="62" t="s">
        <v>292</v>
      </c>
      <c r="DR151" s="62">
        <v>0</v>
      </c>
    </row>
    <row r="152" spans="1:122" ht="39.75" hidden="1" customHeight="1">
      <c r="A152" s="276"/>
      <c r="B152" s="276"/>
      <c r="C152" s="276"/>
      <c r="D152" s="276"/>
      <c r="E152" s="276"/>
      <c r="F152" s="276"/>
      <c r="G152" s="276"/>
      <c r="H152" s="273"/>
      <c r="I152" s="270"/>
      <c r="J152" s="267"/>
      <c r="K152" s="270"/>
      <c r="L152" s="267"/>
      <c r="M152" s="276"/>
      <c r="N152" s="44"/>
      <c r="O152" s="63"/>
      <c r="P152" s="46"/>
      <c r="Q152" s="47">
        <f>+IF(P152='Tabla Valoración controles'!$D$4,'Tabla Valoración controles'!$F$4,IF('Mapa Corrupcion'!P152='Tabla Valoración controles'!$D$5,'Tabla Valoración controles'!$F$5,IF(P152=FORMULAS!$A$10,0,'Tabla Valoración controles'!$F$6)))</f>
        <v>0.1</v>
      </c>
      <c r="R152" s="46"/>
      <c r="S152" s="47"/>
      <c r="T152" s="46"/>
      <c r="U152" s="47"/>
      <c r="V152" s="46"/>
      <c r="W152" s="47"/>
      <c r="X152" s="46"/>
      <c r="Y152" s="47"/>
      <c r="Z152" s="48"/>
      <c r="AA152" s="49"/>
      <c r="AB152" s="50"/>
      <c r="AC152" s="49"/>
      <c r="AD152" s="50"/>
      <c r="AE152" s="49"/>
      <c r="AF152" s="50"/>
      <c r="AG152" s="49"/>
      <c r="AH152" s="50"/>
      <c r="AI152" s="49"/>
      <c r="AJ152" s="50"/>
      <c r="AK152" s="49"/>
      <c r="AL152" s="50"/>
      <c r="AM152" s="49"/>
      <c r="AN152" s="51"/>
      <c r="AO152" s="51"/>
      <c r="AP152" s="52" t="str">
        <f t="shared" si="3"/>
        <v>Débil</v>
      </c>
      <c r="AQ152" s="53"/>
      <c r="AR152" s="276"/>
      <c r="AS152" s="276"/>
      <c r="AT152" s="276"/>
      <c r="AU152" s="276"/>
      <c r="AV152" s="276"/>
      <c r="AW152" s="64"/>
      <c r="AX152" s="64"/>
      <c r="AY152" s="53"/>
      <c r="AZ152" s="64"/>
      <c r="BA152" s="64"/>
      <c r="BB152" s="64"/>
      <c r="BC152" s="64"/>
      <c r="BD152" s="64"/>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60"/>
      <c r="DB152" s="56"/>
      <c r="DC152" s="56"/>
      <c r="DD152" s="56"/>
      <c r="DE152" s="56"/>
      <c r="DF152" s="60"/>
      <c r="DG152" s="60"/>
      <c r="DH152" s="60"/>
      <c r="DI152" s="60"/>
      <c r="DJ152" s="60"/>
      <c r="DK152" s="60"/>
      <c r="DL152" s="60"/>
      <c r="DM152" s="60"/>
      <c r="DN152" s="61">
        <v>45671</v>
      </c>
      <c r="DO152" s="62" t="s">
        <v>290</v>
      </c>
      <c r="DP152" s="62" t="s">
        <v>291</v>
      </c>
      <c r="DQ152" s="62" t="s">
        <v>292</v>
      </c>
      <c r="DR152" s="62">
        <v>0</v>
      </c>
    </row>
    <row r="153" spans="1:122" ht="39.75" hidden="1" customHeight="1">
      <c r="A153" s="276"/>
      <c r="B153" s="276"/>
      <c r="C153" s="276"/>
      <c r="D153" s="276"/>
      <c r="E153" s="276"/>
      <c r="F153" s="276"/>
      <c r="G153" s="276"/>
      <c r="H153" s="273"/>
      <c r="I153" s="270"/>
      <c r="J153" s="267"/>
      <c r="K153" s="270"/>
      <c r="L153" s="267"/>
      <c r="M153" s="276"/>
      <c r="N153" s="44"/>
      <c r="O153" s="63"/>
      <c r="P153" s="46"/>
      <c r="Q153" s="47">
        <f>+IF(P153='Tabla Valoración controles'!$D$4,'Tabla Valoración controles'!$F$4,IF('Mapa Corrupcion'!P153='Tabla Valoración controles'!$D$5,'Tabla Valoración controles'!$F$5,IF(P153=FORMULAS!$A$10,0,'Tabla Valoración controles'!$F$6)))</f>
        <v>0.1</v>
      </c>
      <c r="R153" s="46"/>
      <c r="S153" s="47"/>
      <c r="T153" s="46"/>
      <c r="U153" s="47"/>
      <c r="V153" s="46"/>
      <c r="W153" s="47"/>
      <c r="X153" s="46"/>
      <c r="Y153" s="47"/>
      <c r="Z153" s="48"/>
      <c r="AA153" s="49"/>
      <c r="AB153" s="50"/>
      <c r="AC153" s="49"/>
      <c r="AD153" s="50"/>
      <c r="AE153" s="49"/>
      <c r="AF153" s="50"/>
      <c r="AG153" s="49"/>
      <c r="AH153" s="50"/>
      <c r="AI153" s="49"/>
      <c r="AJ153" s="50"/>
      <c r="AK153" s="49"/>
      <c r="AL153" s="50"/>
      <c r="AM153" s="49"/>
      <c r="AN153" s="51"/>
      <c r="AO153" s="51"/>
      <c r="AP153" s="52" t="str">
        <f t="shared" si="3"/>
        <v>Débil</v>
      </c>
      <c r="AQ153" s="53"/>
      <c r="AR153" s="276"/>
      <c r="AS153" s="276"/>
      <c r="AT153" s="276"/>
      <c r="AU153" s="276"/>
      <c r="AV153" s="276"/>
      <c r="AW153" s="64"/>
      <c r="AX153" s="64"/>
      <c r="AY153" s="53"/>
      <c r="AZ153" s="64"/>
      <c r="BA153" s="64"/>
      <c r="BB153" s="64"/>
      <c r="BC153" s="64"/>
      <c r="BD153" s="64"/>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60"/>
      <c r="DB153" s="56"/>
      <c r="DC153" s="56"/>
      <c r="DD153" s="56"/>
      <c r="DE153" s="56"/>
      <c r="DF153" s="60"/>
      <c r="DG153" s="60"/>
      <c r="DH153" s="60"/>
      <c r="DI153" s="60"/>
      <c r="DJ153" s="60"/>
      <c r="DK153" s="60"/>
      <c r="DL153" s="60"/>
      <c r="DM153" s="60"/>
      <c r="DN153" s="61">
        <v>45671</v>
      </c>
      <c r="DO153" s="62" t="s">
        <v>290</v>
      </c>
      <c r="DP153" s="62" t="s">
        <v>291</v>
      </c>
      <c r="DQ153" s="62" t="s">
        <v>292</v>
      </c>
      <c r="DR153" s="62">
        <v>0</v>
      </c>
    </row>
    <row r="154" spans="1:122" ht="39.75" hidden="1" customHeight="1">
      <c r="A154" s="276"/>
      <c r="B154" s="276"/>
      <c r="C154" s="276"/>
      <c r="D154" s="276"/>
      <c r="E154" s="276"/>
      <c r="F154" s="276"/>
      <c r="G154" s="276"/>
      <c r="H154" s="273"/>
      <c r="I154" s="270"/>
      <c r="J154" s="267"/>
      <c r="K154" s="270"/>
      <c r="L154" s="267"/>
      <c r="M154" s="276"/>
      <c r="N154" s="44"/>
      <c r="O154" s="63"/>
      <c r="P154" s="46"/>
      <c r="Q154" s="47">
        <f>+IF(P154='Tabla Valoración controles'!$D$4,'Tabla Valoración controles'!$F$4,IF('Mapa Corrupcion'!P154='Tabla Valoración controles'!$D$5,'Tabla Valoración controles'!$F$5,IF(P154=FORMULAS!$A$10,0,'Tabla Valoración controles'!$F$6)))</f>
        <v>0.1</v>
      </c>
      <c r="R154" s="46"/>
      <c r="S154" s="47"/>
      <c r="T154" s="46"/>
      <c r="U154" s="47"/>
      <c r="V154" s="46"/>
      <c r="W154" s="47"/>
      <c r="X154" s="46"/>
      <c r="Y154" s="47"/>
      <c r="Z154" s="48"/>
      <c r="AA154" s="49"/>
      <c r="AB154" s="50"/>
      <c r="AC154" s="49"/>
      <c r="AD154" s="50"/>
      <c r="AE154" s="49"/>
      <c r="AF154" s="50"/>
      <c r="AG154" s="49"/>
      <c r="AH154" s="50"/>
      <c r="AI154" s="49"/>
      <c r="AJ154" s="50"/>
      <c r="AK154" s="49"/>
      <c r="AL154" s="50"/>
      <c r="AM154" s="49"/>
      <c r="AN154" s="51"/>
      <c r="AO154" s="51"/>
      <c r="AP154" s="52" t="str">
        <f t="shared" si="3"/>
        <v>Débil</v>
      </c>
      <c r="AQ154" s="53"/>
      <c r="AR154" s="276"/>
      <c r="AS154" s="276"/>
      <c r="AT154" s="276"/>
      <c r="AU154" s="276"/>
      <c r="AV154" s="276"/>
      <c r="AW154" s="64"/>
      <c r="AX154" s="64"/>
      <c r="AY154" s="53"/>
      <c r="AZ154" s="64"/>
      <c r="BA154" s="64"/>
      <c r="BB154" s="64"/>
      <c r="BC154" s="64"/>
      <c r="BD154" s="64"/>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60"/>
      <c r="DB154" s="56"/>
      <c r="DC154" s="56"/>
      <c r="DD154" s="56"/>
      <c r="DE154" s="56"/>
      <c r="DF154" s="60"/>
      <c r="DG154" s="60"/>
      <c r="DH154" s="60"/>
      <c r="DI154" s="60"/>
      <c r="DJ154" s="60"/>
      <c r="DK154" s="60"/>
      <c r="DL154" s="60"/>
      <c r="DM154" s="60"/>
      <c r="DN154" s="61">
        <v>45671</v>
      </c>
      <c r="DO154" s="62" t="s">
        <v>290</v>
      </c>
      <c r="DP154" s="62" t="s">
        <v>291</v>
      </c>
      <c r="DQ154" s="62" t="s">
        <v>292</v>
      </c>
      <c r="DR154" s="62">
        <v>0</v>
      </c>
    </row>
    <row r="155" spans="1:122" ht="39.75" hidden="1" customHeight="1">
      <c r="A155" s="277"/>
      <c r="B155" s="277"/>
      <c r="C155" s="277"/>
      <c r="D155" s="277"/>
      <c r="E155" s="277"/>
      <c r="F155" s="277"/>
      <c r="G155" s="277"/>
      <c r="H155" s="274"/>
      <c r="I155" s="271"/>
      <c r="J155" s="268"/>
      <c r="K155" s="271"/>
      <c r="L155" s="268"/>
      <c r="M155" s="277"/>
      <c r="N155" s="44"/>
      <c r="O155" s="63"/>
      <c r="P155" s="46"/>
      <c r="Q155" s="47">
        <f>+IF(P155='Tabla Valoración controles'!$D$4,'Tabla Valoración controles'!$F$4,IF('Mapa Corrupcion'!P155='Tabla Valoración controles'!$D$5,'Tabla Valoración controles'!$F$5,IF(P155=FORMULAS!$A$10,0,'Tabla Valoración controles'!$F$6)))</f>
        <v>0.1</v>
      </c>
      <c r="R155" s="46"/>
      <c r="S155" s="47"/>
      <c r="T155" s="46"/>
      <c r="U155" s="47"/>
      <c r="V155" s="46"/>
      <c r="W155" s="47"/>
      <c r="X155" s="46"/>
      <c r="Y155" s="47"/>
      <c r="Z155" s="48"/>
      <c r="AA155" s="49"/>
      <c r="AB155" s="50"/>
      <c r="AC155" s="49"/>
      <c r="AD155" s="50"/>
      <c r="AE155" s="49"/>
      <c r="AF155" s="50"/>
      <c r="AG155" s="49"/>
      <c r="AH155" s="50"/>
      <c r="AI155" s="49"/>
      <c r="AJ155" s="50"/>
      <c r="AK155" s="49"/>
      <c r="AL155" s="50"/>
      <c r="AM155" s="49"/>
      <c r="AN155" s="51"/>
      <c r="AO155" s="51"/>
      <c r="AP155" s="52" t="str">
        <f t="shared" si="3"/>
        <v>Débil</v>
      </c>
      <c r="AQ155" s="53"/>
      <c r="AR155" s="277"/>
      <c r="AS155" s="277"/>
      <c r="AT155" s="277"/>
      <c r="AU155" s="277"/>
      <c r="AV155" s="277"/>
      <c r="AW155" s="64"/>
      <c r="AX155" s="64"/>
      <c r="AY155" s="53"/>
      <c r="AZ155" s="64"/>
      <c r="BA155" s="64"/>
      <c r="BB155" s="64"/>
      <c r="BC155" s="64"/>
      <c r="BD155" s="64"/>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60"/>
      <c r="DB155" s="56"/>
      <c r="DC155" s="56"/>
      <c r="DD155" s="56"/>
      <c r="DE155" s="56"/>
      <c r="DF155" s="60"/>
      <c r="DG155" s="60"/>
      <c r="DH155" s="60"/>
      <c r="DI155" s="60"/>
      <c r="DJ155" s="60"/>
      <c r="DK155" s="60"/>
      <c r="DL155" s="60"/>
      <c r="DM155" s="60"/>
      <c r="DN155" s="61">
        <v>45671</v>
      </c>
      <c r="DO155" s="62" t="s">
        <v>290</v>
      </c>
      <c r="DP155" s="62" t="s">
        <v>291</v>
      </c>
      <c r="DQ155" s="62" t="s">
        <v>292</v>
      </c>
      <c r="DR155" s="62">
        <v>0</v>
      </c>
    </row>
    <row r="156" spans="1:122" ht="72.75" customHeight="1">
      <c r="A156" s="278">
        <v>25</v>
      </c>
      <c r="B156" s="279" t="s">
        <v>553</v>
      </c>
      <c r="C156" s="280" t="str">
        <f>VLOOKUP(B156,FORMULAS!A$30:B$46,2,0)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156" s="280" t="str">
        <f>VLOOKUP(B156,FORMULAS!A$30:C$46,3,0)</f>
        <v>Director de Urbanizaciones y Titulación</v>
      </c>
      <c r="E156" s="280" t="s">
        <v>562</v>
      </c>
      <c r="F156" s="280" t="s">
        <v>563</v>
      </c>
      <c r="G156" s="281" t="s">
        <v>564</v>
      </c>
      <c r="H156" s="272" t="s">
        <v>197</v>
      </c>
      <c r="I156" s="269" t="str">
        <f>VLOOKUP(H156,FORMULAS!$A$77:$B$82,2,0)</f>
        <v>Rara vez</v>
      </c>
      <c r="J156" s="266" t="str">
        <f>+I156</f>
        <v>Rara vez</v>
      </c>
      <c r="K156" s="269" t="str">
        <f>VLOOKUP(A156,'Impacto Ri Inhe'!$B$5:$AF$41,31,1)</f>
        <v>Moderado</v>
      </c>
      <c r="L156" s="266" t="str">
        <f>CONCATENATE(K156,"-",J156)</f>
        <v>Moderado-Rara vez</v>
      </c>
      <c r="M156" s="275" t="str">
        <f>VLOOKUP(L156,FORMULAS!$I$77:$J$97,2,0)</f>
        <v>Moderado</v>
      </c>
      <c r="N156" s="143">
        <v>1</v>
      </c>
      <c r="O156" s="63" t="s">
        <v>565</v>
      </c>
      <c r="P156" s="46" t="s">
        <v>185</v>
      </c>
      <c r="Q156" s="47">
        <f>+IF(P156='Tabla Valoración controles'!$D$4,'Tabla Valoración controles'!$F$4,IF('Mapa Corrupcion'!P156='Tabla Valoración controles'!$D$5,'Tabla Valoración controles'!$F$5,IF(P156=FORMULAS!$A$10,0,'Tabla Valoración controles'!$F$6)))</f>
        <v>0.25</v>
      </c>
      <c r="R156" s="46" t="s">
        <v>186</v>
      </c>
      <c r="S156" s="47">
        <f>+IF(R156='Tabla Valoración controles'!$D$7,'Tabla Valoración controles'!$F$7,IF(P156=FORMULAS!$A$10,0,'Tabla Valoración controles'!$F$8))</f>
        <v>0.15</v>
      </c>
      <c r="T156" s="46" t="s">
        <v>187</v>
      </c>
      <c r="U156" s="47">
        <f>+IF(T156='Tabla Valoración controles'!$D$9,'Tabla Valoración controles'!$F$9,IF(P156=FORMULAS!$A$10,0,'Tabla Valoración controles'!$F$10))</f>
        <v>0</v>
      </c>
      <c r="V156" s="46" t="s">
        <v>188</v>
      </c>
      <c r="W156" s="47">
        <f>+IF(V156='Tabla Valoración controles'!$D$9,'Tabla Valoración controles'!$F$9,IF(R156=FORMULAS!$A$10,0,'Tabla Valoración controles'!$F$10))</f>
        <v>0</v>
      </c>
      <c r="X156" s="46" t="s">
        <v>189</v>
      </c>
      <c r="Y156" s="47">
        <f>+IF(X156='Tabla Valoración controles'!$D$13,'Tabla Valoración controles'!$F$13,'Tabla Valoración controles'!$F$14)</f>
        <v>0</v>
      </c>
      <c r="Z156" s="48">
        <f t="shared" ref="Z156:Z157" si="12">+Q156+S156+U156</f>
        <v>0.4</v>
      </c>
      <c r="AA156" s="49" t="s">
        <v>190</v>
      </c>
      <c r="AB156" s="50" t="e">
        <f>+IF(AA156=[2]CONTROLES!$C$50,[2]CONTROLES!$D$50,[2]CONTROLES!$D$51)</f>
        <v>#REF!</v>
      </c>
      <c r="AC156" s="49" t="s">
        <v>191</v>
      </c>
      <c r="AD156" s="50" t="e">
        <f>+IF(AC156=[2]CONTROLES!$C$52,[2]CONTROLES!$D$52,[2]CONTROLES!$D$53)</f>
        <v>#REF!</v>
      </c>
      <c r="AE156" s="49" t="s">
        <v>192</v>
      </c>
      <c r="AF156" s="50" t="e">
        <f>+IF(AE156=[2]CONTROLES!$C$54,[2]CONTROLES!$D$54,[2]CONTROLES!$D$55)</f>
        <v>#REF!</v>
      </c>
      <c r="AG156" s="49" t="s">
        <v>227</v>
      </c>
      <c r="AH156" s="50" t="e">
        <f>+IF(AG156=[2]CONTROLES!$C$56,[2]CONTROLES!$D$56,IF(AG156=[2]CONTROLES!$C$57,[2]CONTROLES!$D$57,[2]CONTROLES!$D$58))</f>
        <v>#REF!</v>
      </c>
      <c r="AI156" s="49" t="s">
        <v>194</v>
      </c>
      <c r="AJ156" s="50" t="e">
        <f>+IF(AI156=[2]CONTROLES!$C$59,[2]CONTROLES!$D$59,[2]CONTROLES!$D$60)</f>
        <v>#REF!</v>
      </c>
      <c r="AK156" s="49" t="s">
        <v>195</v>
      </c>
      <c r="AL156" s="50" t="e">
        <f>+IF(AK156=[2]CONTROLES!$C$61,[2]CONTROLES!$D$61,[2]CONTROLES!$D$62)</f>
        <v>#REF!</v>
      </c>
      <c r="AM156" s="49" t="s">
        <v>196</v>
      </c>
      <c r="AN156" s="51" t="e">
        <f>+IF(AM156=[2]CONTROLES!$C$63,[2]CONTROLES!$D$63,IF(AM156=[2]CONTROLES!$C$64,[2]CONTROLES!$D$64,[2]CONTROLES!$D$65))</f>
        <v>#REF!</v>
      </c>
      <c r="AO156" s="51" t="e">
        <f t="shared" ref="AO156:AO157" si="13">+AB156+AD156+AF156+AH156+AJ156+AL156+AN156</f>
        <v>#REF!</v>
      </c>
      <c r="AP156" s="52" t="str">
        <f t="shared" si="3"/>
        <v/>
      </c>
      <c r="AQ156" s="53" t="s">
        <v>197</v>
      </c>
      <c r="AR156" s="278" t="str">
        <f>VLOOKUP(AQ156,FORMULAS!$A$77:$B$82,2,0)</f>
        <v>Rara vez</v>
      </c>
      <c r="AS156" s="282" t="str">
        <f>+K156</f>
        <v>Moderado</v>
      </c>
      <c r="AT156" s="283" t="str">
        <f>CONCATENATE(AS156,"-",AR156)</f>
        <v>Moderado-Rara vez</v>
      </c>
      <c r="AU156" s="275" t="str">
        <f>VLOOKUP(AT156,FORMULAS!$I$77:$J$97,2,0)</f>
        <v>Moderado</v>
      </c>
      <c r="AV156" s="275" t="s">
        <v>198</v>
      </c>
      <c r="AW156" s="53" t="s">
        <v>566</v>
      </c>
      <c r="AX156" s="53" t="s">
        <v>567</v>
      </c>
      <c r="AY156" s="53" t="s">
        <v>309</v>
      </c>
      <c r="AZ156" s="74">
        <v>45292</v>
      </c>
      <c r="BA156" s="74">
        <v>45260</v>
      </c>
      <c r="BB156" s="53" t="s">
        <v>231</v>
      </c>
      <c r="BC156" s="53" t="s">
        <v>568</v>
      </c>
      <c r="BD156" s="55" t="s">
        <v>204</v>
      </c>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60"/>
      <c r="DB156" s="56"/>
      <c r="DC156" s="56"/>
      <c r="DD156" s="56"/>
      <c r="DE156" s="56"/>
      <c r="DF156" s="60"/>
      <c r="DG156" s="60"/>
      <c r="DH156" s="60"/>
      <c r="DI156" s="60"/>
      <c r="DJ156" s="60"/>
      <c r="DK156" s="60"/>
      <c r="DL156" s="60"/>
      <c r="DM156" s="60"/>
      <c r="DN156" s="61">
        <v>45671</v>
      </c>
      <c r="DO156" s="62" t="s">
        <v>273</v>
      </c>
      <c r="DP156" s="62" t="s">
        <v>746</v>
      </c>
      <c r="DQ156" s="62" t="s">
        <v>274</v>
      </c>
      <c r="DR156" s="62">
        <v>0</v>
      </c>
    </row>
    <row r="157" spans="1:122" ht="39.75" hidden="1" customHeight="1">
      <c r="A157" s="276"/>
      <c r="B157" s="276"/>
      <c r="C157" s="276"/>
      <c r="D157" s="276"/>
      <c r="E157" s="276"/>
      <c r="F157" s="276"/>
      <c r="G157" s="276"/>
      <c r="H157" s="273"/>
      <c r="I157" s="270"/>
      <c r="J157" s="267"/>
      <c r="K157" s="270"/>
      <c r="L157" s="267"/>
      <c r="M157" s="276"/>
      <c r="N157" s="143">
        <v>2</v>
      </c>
      <c r="O157" s="63" t="s">
        <v>569</v>
      </c>
      <c r="P157" s="46" t="s">
        <v>185</v>
      </c>
      <c r="Q157" s="47">
        <f>+IF(P157='Tabla Valoración controles'!$D$4,'Tabla Valoración controles'!$F$4,IF('Mapa Corrupcion'!P157='Tabla Valoración controles'!$D$5,'Tabla Valoración controles'!$F$5,IF(P157=FORMULAS!$A$10,0,'Tabla Valoración controles'!$F$6)))</f>
        <v>0.25</v>
      </c>
      <c r="R157" s="46" t="s">
        <v>186</v>
      </c>
      <c r="S157" s="47">
        <f>+IF(R157='Tabla Valoración controles'!$D$7,'Tabla Valoración controles'!$F$7,IF(P157=FORMULAS!$A$10,0,'Tabla Valoración controles'!$F$8))</f>
        <v>0.15</v>
      </c>
      <c r="T157" s="46" t="s">
        <v>187</v>
      </c>
      <c r="U157" s="47">
        <f>+IF(T157='Tabla Valoración controles'!$D$9,'Tabla Valoración controles'!$F$9,IF(P157=FORMULAS!$A$10,0,'Tabla Valoración controles'!$F$10))</f>
        <v>0</v>
      </c>
      <c r="V157" s="46" t="s">
        <v>188</v>
      </c>
      <c r="W157" s="47">
        <f>+IF(V157='Tabla Valoración controles'!$D$9,'Tabla Valoración controles'!$F$9,IF(R157=FORMULAS!$A$10,0,'Tabla Valoración controles'!$F$10))</f>
        <v>0</v>
      </c>
      <c r="X157" s="46" t="s">
        <v>189</v>
      </c>
      <c r="Y157" s="47">
        <f>+IF(X157='Tabla Valoración controles'!$D$13,'Tabla Valoración controles'!$F$13,'Tabla Valoración controles'!$F$14)</f>
        <v>0</v>
      </c>
      <c r="Z157" s="48">
        <f t="shared" si="12"/>
        <v>0.4</v>
      </c>
      <c r="AA157" s="49" t="s">
        <v>190</v>
      </c>
      <c r="AB157" s="50" t="e">
        <f>+IF(AA157=[2]CONTROLES!$C$50,[2]CONTROLES!$D$50,[2]CONTROLES!$D$51)</f>
        <v>#REF!</v>
      </c>
      <c r="AC157" s="49" t="s">
        <v>191</v>
      </c>
      <c r="AD157" s="50" t="e">
        <f>+IF(AC157=[2]CONTROLES!$C$52,[2]CONTROLES!$D$52,[2]CONTROLES!$D$53)</f>
        <v>#REF!</v>
      </c>
      <c r="AE157" s="49" t="s">
        <v>192</v>
      </c>
      <c r="AF157" s="50" t="e">
        <f>+IF(AE157=[2]CONTROLES!$C$54,[2]CONTROLES!$D$54,[2]CONTROLES!$D$55)</f>
        <v>#REF!</v>
      </c>
      <c r="AG157" s="49" t="s">
        <v>227</v>
      </c>
      <c r="AH157" s="50" t="e">
        <f>+IF(AG157=[2]CONTROLES!$C$56,[2]CONTROLES!$D$56,IF(AG157=[2]CONTROLES!$C$57,[2]CONTROLES!$D$57,[2]CONTROLES!$D$58))</f>
        <v>#REF!</v>
      </c>
      <c r="AI157" s="49" t="s">
        <v>194</v>
      </c>
      <c r="AJ157" s="50" t="e">
        <f>+IF(AI157=[2]CONTROLES!$C$59,[2]CONTROLES!$D$59,[2]CONTROLES!$D$60)</f>
        <v>#REF!</v>
      </c>
      <c r="AK157" s="49" t="s">
        <v>195</v>
      </c>
      <c r="AL157" s="50" t="e">
        <f>+IF(AK157=[2]CONTROLES!$C$61,[2]CONTROLES!$D$61,[2]CONTROLES!$D$62)</f>
        <v>#REF!</v>
      </c>
      <c r="AM157" s="49" t="s">
        <v>196</v>
      </c>
      <c r="AN157" s="51" t="e">
        <f>+IF(AM157=[2]CONTROLES!$C$63,[2]CONTROLES!$D$63,IF(AM157=[2]CONTROLES!$C$64,[2]CONTROLES!$D$64,[2]CONTROLES!$D$65))</f>
        <v>#REF!</v>
      </c>
      <c r="AO157" s="51" t="e">
        <f t="shared" si="13"/>
        <v>#REF!</v>
      </c>
      <c r="AP157" s="52" t="str">
        <f t="shared" si="3"/>
        <v/>
      </c>
      <c r="AQ157" s="53" t="s">
        <v>197</v>
      </c>
      <c r="AR157" s="276"/>
      <c r="AS157" s="276"/>
      <c r="AT157" s="276"/>
      <c r="AU157" s="276"/>
      <c r="AV157" s="276"/>
      <c r="AW157" s="55"/>
      <c r="AX157" s="55"/>
      <c r="AY157" s="53"/>
      <c r="AZ157" s="55"/>
      <c r="BA157" s="55"/>
      <c r="BB157" s="55"/>
      <c r="BC157" s="55"/>
      <c r="BD157" s="55"/>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60"/>
      <c r="DB157" s="56"/>
      <c r="DC157" s="56"/>
      <c r="DD157" s="56"/>
      <c r="DE157" s="56"/>
      <c r="DF157" s="60"/>
      <c r="DG157" s="60"/>
      <c r="DH157" s="60"/>
      <c r="DI157" s="60"/>
      <c r="DJ157" s="60"/>
      <c r="DK157" s="60"/>
      <c r="DL157" s="60"/>
      <c r="DM157" s="60"/>
      <c r="DN157" s="61">
        <v>45671</v>
      </c>
      <c r="DO157" s="62" t="s">
        <v>290</v>
      </c>
      <c r="DP157" s="62" t="s">
        <v>291</v>
      </c>
      <c r="DQ157" s="62" t="s">
        <v>292</v>
      </c>
      <c r="DR157" s="62">
        <v>0</v>
      </c>
    </row>
    <row r="158" spans="1:122" ht="39.75" hidden="1" customHeight="1">
      <c r="A158" s="276"/>
      <c r="B158" s="276"/>
      <c r="C158" s="276"/>
      <c r="D158" s="276"/>
      <c r="E158" s="276"/>
      <c r="F158" s="276"/>
      <c r="G158" s="276"/>
      <c r="H158" s="273"/>
      <c r="I158" s="270"/>
      <c r="J158" s="267"/>
      <c r="K158" s="270"/>
      <c r="L158" s="267"/>
      <c r="M158" s="276"/>
      <c r="N158" s="44"/>
      <c r="O158" s="63"/>
      <c r="P158" s="46"/>
      <c r="Q158" s="47"/>
      <c r="R158" s="46"/>
      <c r="S158" s="47"/>
      <c r="T158" s="46"/>
      <c r="U158" s="47"/>
      <c r="V158" s="46"/>
      <c r="W158" s="47"/>
      <c r="X158" s="46"/>
      <c r="Y158" s="47"/>
      <c r="Z158" s="48"/>
      <c r="AA158" s="49"/>
      <c r="AB158" s="50"/>
      <c r="AC158" s="49"/>
      <c r="AD158" s="50"/>
      <c r="AE158" s="49"/>
      <c r="AF158" s="50"/>
      <c r="AG158" s="49"/>
      <c r="AH158" s="50"/>
      <c r="AI158" s="49"/>
      <c r="AJ158" s="50"/>
      <c r="AK158" s="49"/>
      <c r="AL158" s="50"/>
      <c r="AM158" s="49"/>
      <c r="AN158" s="51"/>
      <c r="AO158" s="51"/>
      <c r="AP158" s="52" t="str">
        <f t="shared" si="3"/>
        <v>Débil</v>
      </c>
      <c r="AQ158" s="53"/>
      <c r="AR158" s="276"/>
      <c r="AS158" s="276"/>
      <c r="AT158" s="276"/>
      <c r="AU158" s="276"/>
      <c r="AV158" s="276"/>
      <c r="AW158" s="55"/>
      <c r="AX158" s="55"/>
      <c r="AY158" s="53" t="s">
        <v>218</v>
      </c>
      <c r="AZ158" s="55"/>
      <c r="BA158" s="55"/>
      <c r="BB158" s="55"/>
      <c r="BC158" s="55"/>
      <c r="BD158" s="55" t="s">
        <v>219</v>
      </c>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60"/>
      <c r="DB158" s="56"/>
      <c r="DC158" s="56"/>
      <c r="DD158" s="56"/>
      <c r="DE158" s="56"/>
      <c r="DF158" s="60"/>
      <c r="DG158" s="60"/>
      <c r="DH158" s="60"/>
      <c r="DI158" s="60"/>
      <c r="DJ158" s="60"/>
      <c r="DK158" s="60"/>
      <c r="DL158" s="60"/>
      <c r="DM158" s="60"/>
      <c r="DN158" s="61">
        <v>45671</v>
      </c>
      <c r="DO158" s="62" t="s">
        <v>290</v>
      </c>
      <c r="DP158" s="62" t="s">
        <v>291</v>
      </c>
      <c r="DQ158" s="62" t="s">
        <v>292</v>
      </c>
      <c r="DR158" s="62">
        <v>0</v>
      </c>
    </row>
    <row r="159" spans="1:122" ht="39.75" hidden="1" customHeight="1">
      <c r="A159" s="276"/>
      <c r="B159" s="276"/>
      <c r="C159" s="276"/>
      <c r="D159" s="276"/>
      <c r="E159" s="276"/>
      <c r="F159" s="276"/>
      <c r="G159" s="276"/>
      <c r="H159" s="273"/>
      <c r="I159" s="270"/>
      <c r="J159" s="267"/>
      <c r="K159" s="270"/>
      <c r="L159" s="267"/>
      <c r="M159" s="276"/>
      <c r="N159" s="44"/>
      <c r="O159" s="63"/>
      <c r="P159" s="46"/>
      <c r="Q159" s="47"/>
      <c r="R159" s="46"/>
      <c r="S159" s="47"/>
      <c r="T159" s="46"/>
      <c r="U159" s="47"/>
      <c r="V159" s="46"/>
      <c r="W159" s="47"/>
      <c r="X159" s="46"/>
      <c r="Y159" s="47"/>
      <c r="Z159" s="48"/>
      <c r="AA159" s="49"/>
      <c r="AB159" s="50"/>
      <c r="AC159" s="49"/>
      <c r="AD159" s="50"/>
      <c r="AE159" s="49"/>
      <c r="AF159" s="50"/>
      <c r="AG159" s="49"/>
      <c r="AH159" s="50"/>
      <c r="AI159" s="49"/>
      <c r="AJ159" s="50"/>
      <c r="AK159" s="49"/>
      <c r="AL159" s="50"/>
      <c r="AM159" s="49"/>
      <c r="AN159" s="51"/>
      <c r="AO159" s="51"/>
      <c r="AP159" s="52" t="str">
        <f t="shared" si="3"/>
        <v>Débil</v>
      </c>
      <c r="AQ159" s="53"/>
      <c r="AR159" s="276"/>
      <c r="AS159" s="276"/>
      <c r="AT159" s="276"/>
      <c r="AU159" s="276"/>
      <c r="AV159" s="276"/>
      <c r="AW159" s="55"/>
      <c r="AX159" s="55"/>
      <c r="AY159" s="53" t="s">
        <v>218</v>
      </c>
      <c r="AZ159" s="55"/>
      <c r="BA159" s="55"/>
      <c r="BB159" s="55"/>
      <c r="BC159" s="55"/>
      <c r="BD159" s="55" t="s">
        <v>219</v>
      </c>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60"/>
      <c r="DB159" s="56"/>
      <c r="DC159" s="56"/>
      <c r="DD159" s="56"/>
      <c r="DE159" s="56"/>
      <c r="DF159" s="60"/>
      <c r="DG159" s="60"/>
      <c r="DH159" s="60"/>
      <c r="DI159" s="60"/>
      <c r="DJ159" s="60"/>
      <c r="DK159" s="60"/>
      <c r="DL159" s="60"/>
      <c r="DM159" s="60"/>
      <c r="DN159" s="61">
        <v>45671</v>
      </c>
      <c r="DO159" s="62" t="s">
        <v>290</v>
      </c>
      <c r="DP159" s="62" t="s">
        <v>291</v>
      </c>
      <c r="DQ159" s="62" t="s">
        <v>292</v>
      </c>
      <c r="DR159" s="62">
        <v>0</v>
      </c>
    </row>
    <row r="160" spans="1:122" ht="39.75" hidden="1" customHeight="1">
      <c r="A160" s="276"/>
      <c r="B160" s="276"/>
      <c r="C160" s="276"/>
      <c r="D160" s="276"/>
      <c r="E160" s="276"/>
      <c r="F160" s="276"/>
      <c r="G160" s="276"/>
      <c r="H160" s="273"/>
      <c r="I160" s="270"/>
      <c r="J160" s="267"/>
      <c r="K160" s="270"/>
      <c r="L160" s="267"/>
      <c r="M160" s="276"/>
      <c r="N160" s="44"/>
      <c r="O160" s="63"/>
      <c r="P160" s="46"/>
      <c r="Q160" s="47"/>
      <c r="R160" s="46"/>
      <c r="S160" s="47"/>
      <c r="T160" s="46"/>
      <c r="U160" s="47"/>
      <c r="V160" s="46"/>
      <c r="W160" s="47"/>
      <c r="X160" s="46"/>
      <c r="Y160" s="47"/>
      <c r="Z160" s="48"/>
      <c r="AA160" s="49"/>
      <c r="AB160" s="50"/>
      <c r="AC160" s="49"/>
      <c r="AD160" s="50"/>
      <c r="AE160" s="49"/>
      <c r="AF160" s="50"/>
      <c r="AG160" s="49"/>
      <c r="AH160" s="50"/>
      <c r="AI160" s="49"/>
      <c r="AJ160" s="50"/>
      <c r="AK160" s="49"/>
      <c r="AL160" s="50"/>
      <c r="AM160" s="49"/>
      <c r="AN160" s="51"/>
      <c r="AO160" s="51"/>
      <c r="AP160" s="52" t="str">
        <f t="shared" si="3"/>
        <v>Débil</v>
      </c>
      <c r="AQ160" s="53"/>
      <c r="AR160" s="276"/>
      <c r="AS160" s="276"/>
      <c r="AT160" s="276"/>
      <c r="AU160" s="276"/>
      <c r="AV160" s="276"/>
      <c r="AW160" s="55"/>
      <c r="AX160" s="55"/>
      <c r="AY160" s="53" t="s">
        <v>218</v>
      </c>
      <c r="AZ160" s="55"/>
      <c r="BA160" s="55"/>
      <c r="BB160" s="55"/>
      <c r="BC160" s="55"/>
      <c r="BD160" s="55" t="s">
        <v>219</v>
      </c>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60"/>
      <c r="DB160" s="56"/>
      <c r="DC160" s="56"/>
      <c r="DD160" s="56"/>
      <c r="DE160" s="56"/>
      <c r="DF160" s="60"/>
      <c r="DG160" s="60"/>
      <c r="DH160" s="60"/>
      <c r="DI160" s="60"/>
      <c r="DJ160" s="60"/>
      <c r="DK160" s="60"/>
      <c r="DL160" s="60"/>
      <c r="DM160" s="60"/>
      <c r="DN160" s="61">
        <v>45671</v>
      </c>
      <c r="DO160" s="62" t="s">
        <v>290</v>
      </c>
      <c r="DP160" s="62" t="s">
        <v>291</v>
      </c>
      <c r="DQ160" s="62" t="s">
        <v>292</v>
      </c>
      <c r="DR160" s="62">
        <v>0</v>
      </c>
    </row>
    <row r="161" spans="1:122" ht="39.75" hidden="1" customHeight="1">
      <c r="A161" s="277"/>
      <c r="B161" s="277"/>
      <c r="C161" s="277"/>
      <c r="D161" s="277"/>
      <c r="E161" s="277"/>
      <c r="F161" s="277"/>
      <c r="G161" s="277"/>
      <c r="H161" s="274"/>
      <c r="I161" s="271"/>
      <c r="J161" s="268"/>
      <c r="K161" s="271"/>
      <c r="L161" s="268"/>
      <c r="M161" s="277"/>
      <c r="N161" s="44"/>
      <c r="O161" s="63"/>
      <c r="P161" s="46"/>
      <c r="Q161" s="47"/>
      <c r="R161" s="46"/>
      <c r="S161" s="47"/>
      <c r="T161" s="46"/>
      <c r="U161" s="47"/>
      <c r="V161" s="46"/>
      <c r="W161" s="47"/>
      <c r="X161" s="46"/>
      <c r="Y161" s="47"/>
      <c r="Z161" s="48"/>
      <c r="AA161" s="49"/>
      <c r="AB161" s="50"/>
      <c r="AC161" s="49"/>
      <c r="AD161" s="50"/>
      <c r="AE161" s="49"/>
      <c r="AF161" s="50"/>
      <c r="AG161" s="49"/>
      <c r="AH161" s="50"/>
      <c r="AI161" s="49"/>
      <c r="AJ161" s="50"/>
      <c r="AK161" s="49"/>
      <c r="AL161" s="50"/>
      <c r="AM161" s="49"/>
      <c r="AN161" s="51"/>
      <c r="AO161" s="51"/>
      <c r="AP161" s="52" t="str">
        <f t="shared" si="3"/>
        <v>Débil</v>
      </c>
      <c r="AQ161" s="53"/>
      <c r="AR161" s="277"/>
      <c r="AS161" s="277"/>
      <c r="AT161" s="277"/>
      <c r="AU161" s="277"/>
      <c r="AV161" s="277"/>
      <c r="AW161" s="55"/>
      <c r="AX161" s="55"/>
      <c r="AY161" s="53" t="s">
        <v>218</v>
      </c>
      <c r="AZ161" s="55"/>
      <c r="BA161" s="55"/>
      <c r="BB161" s="55"/>
      <c r="BC161" s="55"/>
      <c r="BD161" s="55" t="s">
        <v>219</v>
      </c>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60"/>
      <c r="DB161" s="56"/>
      <c r="DC161" s="56"/>
      <c r="DD161" s="56"/>
      <c r="DE161" s="56"/>
      <c r="DF161" s="60"/>
      <c r="DG161" s="60"/>
      <c r="DH161" s="60"/>
      <c r="DI161" s="60"/>
      <c r="DJ161" s="60"/>
      <c r="DK161" s="60"/>
      <c r="DL161" s="60"/>
      <c r="DM161" s="60"/>
      <c r="DN161" s="61">
        <v>45671</v>
      </c>
      <c r="DO161" s="62" t="s">
        <v>290</v>
      </c>
      <c r="DP161" s="62" t="s">
        <v>291</v>
      </c>
      <c r="DQ161" s="62" t="s">
        <v>292</v>
      </c>
      <c r="DR161" s="62">
        <v>0</v>
      </c>
    </row>
    <row r="162" spans="1:122" ht="74.25" customHeight="1">
      <c r="A162" s="278">
        <v>26</v>
      </c>
      <c r="B162" s="279" t="s">
        <v>553</v>
      </c>
      <c r="C162" s="280" t="str">
        <f>VLOOKUP(B162,FORMULAS!A$30:B$46,2,0)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162" s="280" t="str">
        <f>VLOOKUP(B162,FORMULAS!A$30:C$46,3,0)</f>
        <v>Director de Urbanizaciones y Titulación</v>
      </c>
      <c r="E162" s="280" t="s">
        <v>570</v>
      </c>
      <c r="F162" s="280" t="s">
        <v>571</v>
      </c>
      <c r="G162" s="281" t="s">
        <v>572</v>
      </c>
      <c r="H162" s="272" t="s">
        <v>183</v>
      </c>
      <c r="I162" s="269" t="str">
        <f>VLOOKUP(H162,FORMULAS!$A$77:$B$82,2,0)</f>
        <v>Improbable</v>
      </c>
      <c r="J162" s="266" t="str">
        <f>+I162</f>
        <v>Improbable</v>
      </c>
      <c r="K162" s="269" t="str">
        <f>VLOOKUP(A162,'Impacto Ri Inhe'!$B$5:$AF$41,31,1)</f>
        <v>Moderado</v>
      </c>
      <c r="L162" s="266" t="str">
        <f>CONCATENATE(K162,"-",J162)</f>
        <v>Moderado-Improbable</v>
      </c>
      <c r="M162" s="275" t="str">
        <f>VLOOKUP(L162,FORMULAS!$I$77:$J$97,2,0)</f>
        <v>Moderado</v>
      </c>
      <c r="N162" s="143">
        <v>1</v>
      </c>
      <c r="O162" s="63" t="s">
        <v>565</v>
      </c>
      <c r="P162" s="46" t="s">
        <v>185</v>
      </c>
      <c r="Q162" s="47">
        <f>+IF(P162='Tabla Valoración controles'!$D$4,'Tabla Valoración controles'!$F$4,IF('Mapa Corrupcion'!P162='Tabla Valoración controles'!$D$5,'Tabla Valoración controles'!$F$5,IF(P162=FORMULAS!$A$10,0,'Tabla Valoración controles'!$F$6)))</f>
        <v>0.25</v>
      </c>
      <c r="R162" s="46" t="s">
        <v>186</v>
      </c>
      <c r="S162" s="47">
        <f>+IF(R162='Tabla Valoración controles'!$D$7,'Tabla Valoración controles'!$F$7,IF(P162=FORMULAS!$A$10,0,'Tabla Valoración controles'!$F$8))</f>
        <v>0.15</v>
      </c>
      <c r="T162" s="46" t="s">
        <v>187</v>
      </c>
      <c r="U162" s="47">
        <f>+IF(T162='Tabla Valoración controles'!$D$9,'Tabla Valoración controles'!$F$9,IF(P162=FORMULAS!$A$10,0,'Tabla Valoración controles'!$F$10))</f>
        <v>0</v>
      </c>
      <c r="V162" s="46" t="s">
        <v>188</v>
      </c>
      <c r="W162" s="47">
        <f>+IF(V162='Tabla Valoración controles'!$D$9,'Tabla Valoración controles'!$F$9,IF(R162=FORMULAS!$A$10,0,'Tabla Valoración controles'!$F$10))</f>
        <v>0</v>
      </c>
      <c r="X162" s="46" t="s">
        <v>189</v>
      </c>
      <c r="Y162" s="47">
        <f>+IF(X162='Tabla Valoración controles'!$D$13,'Tabla Valoración controles'!$F$13,'Tabla Valoración controles'!$F$14)</f>
        <v>0</v>
      </c>
      <c r="Z162" s="48">
        <f t="shared" ref="Z162:Z163" si="14">+Q162+S162+U162</f>
        <v>0.4</v>
      </c>
      <c r="AA162" s="49" t="s">
        <v>190</v>
      </c>
      <c r="AB162" s="50" t="e">
        <f>+IF(AA162=[2]CONTROLES!$C$50,[2]CONTROLES!$D$50,[2]CONTROLES!$D$51)</f>
        <v>#REF!</v>
      </c>
      <c r="AC162" s="49" t="s">
        <v>191</v>
      </c>
      <c r="AD162" s="50" t="e">
        <f>+IF(AC162=[2]CONTROLES!$C$52,[2]CONTROLES!$D$52,[2]CONTROLES!$D$53)</f>
        <v>#REF!</v>
      </c>
      <c r="AE162" s="49" t="s">
        <v>192</v>
      </c>
      <c r="AF162" s="50" t="e">
        <f>+IF(AE162=[2]CONTROLES!$C$54,[2]CONTROLES!$D$54,[2]CONTROLES!$D$55)</f>
        <v>#REF!</v>
      </c>
      <c r="AG162" s="49" t="s">
        <v>227</v>
      </c>
      <c r="AH162" s="50" t="e">
        <f>+IF(AG162=[2]CONTROLES!$C$56,[2]CONTROLES!$D$56,IF(AG162=[2]CONTROLES!$C$57,[2]CONTROLES!$D$57,[2]CONTROLES!$D$58))</f>
        <v>#REF!</v>
      </c>
      <c r="AI162" s="49" t="s">
        <v>194</v>
      </c>
      <c r="AJ162" s="50" t="e">
        <f>+IF(AI162=[2]CONTROLES!$C$59,[2]CONTROLES!$D$59,[2]CONTROLES!$D$60)</f>
        <v>#REF!</v>
      </c>
      <c r="AK162" s="49" t="s">
        <v>195</v>
      </c>
      <c r="AL162" s="50" t="e">
        <f>+IF(AK162=[2]CONTROLES!$C$61,[2]CONTROLES!$D$61,[2]CONTROLES!$D$62)</f>
        <v>#REF!</v>
      </c>
      <c r="AM162" s="49" t="s">
        <v>196</v>
      </c>
      <c r="AN162" s="51" t="e">
        <f>+IF(AM162=[2]CONTROLES!$C$63,[2]CONTROLES!$D$63,IF(AM162=[2]CONTROLES!$C$64,[2]CONTROLES!$D$64,[2]CONTROLES!$D$65))</f>
        <v>#REF!</v>
      </c>
      <c r="AO162" s="51" t="e">
        <f t="shared" ref="AO162:AO163" si="15">+AB162+AD162+AF162+AH162+AJ162+AL162+AN162</f>
        <v>#REF!</v>
      </c>
      <c r="AP162" s="52" t="str">
        <f t="shared" si="3"/>
        <v/>
      </c>
      <c r="AQ162" s="53" t="s">
        <v>197</v>
      </c>
      <c r="AR162" s="278" t="str">
        <f>VLOOKUP(AQ162,FORMULAS!$A$77:$B$82,2,0)</f>
        <v>Rara vez</v>
      </c>
      <c r="AS162" s="282" t="str">
        <f>+K162</f>
        <v>Moderado</v>
      </c>
      <c r="AT162" s="283" t="str">
        <f>CONCATENATE(AS162,"-",AR162)</f>
        <v>Moderado-Rara vez</v>
      </c>
      <c r="AU162" s="275" t="str">
        <f>VLOOKUP(AT162,FORMULAS!$I$77:$J$97,2,0)</f>
        <v>Moderado</v>
      </c>
      <c r="AV162" s="275" t="s">
        <v>198</v>
      </c>
      <c r="AW162" s="53" t="s">
        <v>573</v>
      </c>
      <c r="AX162" s="53" t="s">
        <v>567</v>
      </c>
      <c r="AY162" s="53" t="s">
        <v>309</v>
      </c>
      <c r="AZ162" s="74">
        <v>45292</v>
      </c>
      <c r="BA162" s="74">
        <v>45260</v>
      </c>
      <c r="BB162" s="53" t="s">
        <v>231</v>
      </c>
      <c r="BC162" s="53" t="s">
        <v>568</v>
      </c>
      <c r="BD162" s="55" t="s">
        <v>204</v>
      </c>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60"/>
      <c r="DB162" s="56"/>
      <c r="DC162" s="56"/>
      <c r="DD162" s="56"/>
      <c r="DE162" s="56"/>
      <c r="DF162" s="60"/>
      <c r="DG162" s="60"/>
      <c r="DH162" s="60"/>
      <c r="DI162" s="60"/>
      <c r="DJ162" s="60"/>
      <c r="DK162" s="60"/>
      <c r="DL162" s="60"/>
      <c r="DM162" s="60"/>
      <c r="DN162" s="61">
        <v>45671</v>
      </c>
      <c r="DO162" s="62" t="s">
        <v>273</v>
      </c>
      <c r="DP162" s="62" t="s">
        <v>746</v>
      </c>
      <c r="DQ162" s="62" t="s">
        <v>274</v>
      </c>
      <c r="DR162" s="62">
        <v>0</v>
      </c>
    </row>
    <row r="163" spans="1:122" ht="39.75" hidden="1" customHeight="1">
      <c r="A163" s="276"/>
      <c r="B163" s="276"/>
      <c r="C163" s="276"/>
      <c r="D163" s="276"/>
      <c r="E163" s="276"/>
      <c r="F163" s="276"/>
      <c r="G163" s="276"/>
      <c r="H163" s="273"/>
      <c r="I163" s="270"/>
      <c r="J163" s="267"/>
      <c r="K163" s="270"/>
      <c r="L163" s="267"/>
      <c r="M163" s="276"/>
      <c r="N163" s="143">
        <v>2</v>
      </c>
      <c r="O163" s="63" t="s">
        <v>569</v>
      </c>
      <c r="P163" s="46" t="s">
        <v>185</v>
      </c>
      <c r="Q163" s="47">
        <f>+IF(P163='Tabla Valoración controles'!$D$4,'Tabla Valoración controles'!$F$4,IF('Mapa Corrupcion'!P163='Tabla Valoración controles'!$D$5,'Tabla Valoración controles'!$F$5,IF(P163=FORMULAS!$A$10,0,'Tabla Valoración controles'!$F$6)))</f>
        <v>0.25</v>
      </c>
      <c r="R163" s="46" t="s">
        <v>186</v>
      </c>
      <c r="S163" s="47">
        <f>+IF(R163='Tabla Valoración controles'!$D$7,'Tabla Valoración controles'!$F$7,IF(P163=FORMULAS!$A$10,0,'Tabla Valoración controles'!$F$8))</f>
        <v>0.15</v>
      </c>
      <c r="T163" s="46" t="s">
        <v>187</v>
      </c>
      <c r="U163" s="47">
        <f>+IF(T163='Tabla Valoración controles'!$D$9,'Tabla Valoración controles'!$F$9,IF(P163=FORMULAS!$A$10,0,'Tabla Valoración controles'!$F$10))</f>
        <v>0</v>
      </c>
      <c r="V163" s="46" t="s">
        <v>188</v>
      </c>
      <c r="W163" s="47">
        <f>+IF(V163='Tabla Valoración controles'!$D$9,'Tabla Valoración controles'!$F$9,IF(R163=FORMULAS!$A$10,0,'Tabla Valoración controles'!$F$10))</f>
        <v>0</v>
      </c>
      <c r="X163" s="46" t="s">
        <v>189</v>
      </c>
      <c r="Y163" s="47">
        <f>+IF(X163='Tabla Valoración controles'!$D$13,'Tabla Valoración controles'!$F$13,'Tabla Valoración controles'!$F$14)</f>
        <v>0</v>
      </c>
      <c r="Z163" s="48">
        <f t="shared" si="14"/>
        <v>0.4</v>
      </c>
      <c r="AA163" s="49" t="s">
        <v>190</v>
      </c>
      <c r="AB163" s="50" t="e">
        <f>+IF(AA163=[2]CONTROLES!$C$50,[2]CONTROLES!$D$50,[2]CONTROLES!$D$51)</f>
        <v>#REF!</v>
      </c>
      <c r="AC163" s="49" t="s">
        <v>191</v>
      </c>
      <c r="AD163" s="50" t="e">
        <f>+IF(AC163=[2]CONTROLES!$C$52,[2]CONTROLES!$D$52,[2]CONTROLES!$D$53)</f>
        <v>#REF!</v>
      </c>
      <c r="AE163" s="49" t="s">
        <v>192</v>
      </c>
      <c r="AF163" s="50" t="e">
        <f>+IF(AE163=[2]CONTROLES!$C$54,[2]CONTROLES!$D$54,[2]CONTROLES!$D$55)</f>
        <v>#REF!</v>
      </c>
      <c r="AG163" s="49" t="s">
        <v>227</v>
      </c>
      <c r="AH163" s="50" t="e">
        <f>+IF(AG163=[2]CONTROLES!$C$56,[2]CONTROLES!$D$56,IF(AG163=[2]CONTROLES!$C$57,[2]CONTROLES!$D$57,[2]CONTROLES!$D$58))</f>
        <v>#REF!</v>
      </c>
      <c r="AI163" s="49" t="s">
        <v>194</v>
      </c>
      <c r="AJ163" s="50" t="e">
        <f>+IF(AI163=[2]CONTROLES!$C$59,[2]CONTROLES!$D$59,[2]CONTROLES!$D$60)</f>
        <v>#REF!</v>
      </c>
      <c r="AK163" s="49" t="s">
        <v>195</v>
      </c>
      <c r="AL163" s="50" t="e">
        <f>+IF(AK163=[2]CONTROLES!$C$61,[2]CONTROLES!$D$61,[2]CONTROLES!$D$62)</f>
        <v>#REF!</v>
      </c>
      <c r="AM163" s="49" t="s">
        <v>196</v>
      </c>
      <c r="AN163" s="51" t="e">
        <f>+IF(AM163=[2]CONTROLES!$C$63,[2]CONTROLES!$D$63,IF(AM163=[2]CONTROLES!$C$64,[2]CONTROLES!$D$64,[2]CONTROLES!$D$65))</f>
        <v>#REF!</v>
      </c>
      <c r="AO163" s="51" t="e">
        <f t="shared" si="15"/>
        <v>#REF!</v>
      </c>
      <c r="AP163" s="52" t="str">
        <f t="shared" si="3"/>
        <v/>
      </c>
      <c r="AQ163" s="53" t="s">
        <v>197</v>
      </c>
      <c r="AR163" s="276"/>
      <c r="AS163" s="276"/>
      <c r="AT163" s="276"/>
      <c r="AU163" s="276"/>
      <c r="AV163" s="276"/>
      <c r="AW163" s="64"/>
      <c r="AX163" s="64"/>
      <c r="AY163" s="53"/>
      <c r="AZ163" s="64"/>
      <c r="BA163" s="64"/>
      <c r="BB163" s="64"/>
      <c r="BC163" s="64"/>
      <c r="BD163" s="64"/>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60"/>
      <c r="DB163" s="56"/>
      <c r="DC163" s="56"/>
      <c r="DD163" s="56"/>
      <c r="DE163" s="56"/>
      <c r="DF163" s="60"/>
      <c r="DG163" s="60"/>
      <c r="DH163" s="60"/>
      <c r="DI163" s="60"/>
      <c r="DJ163" s="60"/>
      <c r="DK163" s="60"/>
      <c r="DL163" s="60"/>
      <c r="DM163" s="60"/>
      <c r="DN163" s="56"/>
      <c r="DO163" s="56"/>
      <c r="DP163" s="56"/>
      <c r="DQ163" s="56"/>
      <c r="DR163" s="56"/>
    </row>
    <row r="164" spans="1:122" ht="39.75" hidden="1" customHeight="1">
      <c r="A164" s="276"/>
      <c r="B164" s="276"/>
      <c r="C164" s="276"/>
      <c r="D164" s="276"/>
      <c r="E164" s="276"/>
      <c r="F164" s="276"/>
      <c r="G164" s="276"/>
      <c r="H164" s="273"/>
      <c r="I164" s="270"/>
      <c r="J164" s="267"/>
      <c r="K164" s="270"/>
      <c r="L164" s="267"/>
      <c r="M164" s="276"/>
      <c r="N164" s="44"/>
      <c r="O164" s="63"/>
      <c r="P164" s="46"/>
      <c r="Q164" s="47"/>
      <c r="R164" s="46"/>
      <c r="S164" s="47"/>
      <c r="T164" s="46"/>
      <c r="U164" s="47"/>
      <c r="V164" s="46"/>
      <c r="W164" s="47"/>
      <c r="X164" s="46"/>
      <c r="Y164" s="47"/>
      <c r="Z164" s="48"/>
      <c r="AA164" s="49"/>
      <c r="AB164" s="50"/>
      <c r="AC164" s="49"/>
      <c r="AD164" s="50"/>
      <c r="AE164" s="49"/>
      <c r="AF164" s="50"/>
      <c r="AG164" s="49"/>
      <c r="AH164" s="50"/>
      <c r="AI164" s="49"/>
      <c r="AJ164" s="50"/>
      <c r="AK164" s="49"/>
      <c r="AL164" s="50"/>
      <c r="AM164" s="49"/>
      <c r="AN164" s="51"/>
      <c r="AO164" s="51"/>
      <c r="AP164" s="52" t="str">
        <f t="shared" si="3"/>
        <v>Débil</v>
      </c>
      <c r="AQ164" s="53"/>
      <c r="AR164" s="276"/>
      <c r="AS164" s="276"/>
      <c r="AT164" s="276"/>
      <c r="AU164" s="276"/>
      <c r="AV164" s="276"/>
      <c r="AW164" s="64"/>
      <c r="AX164" s="64"/>
      <c r="AY164" s="53" t="s">
        <v>218</v>
      </c>
      <c r="AZ164" s="64"/>
      <c r="BA164" s="64"/>
      <c r="BB164" s="64"/>
      <c r="BC164" s="64"/>
      <c r="BD164" s="64" t="s">
        <v>219</v>
      </c>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60"/>
      <c r="DB164" s="56"/>
      <c r="DC164" s="56"/>
      <c r="DD164" s="56"/>
      <c r="DE164" s="56"/>
      <c r="DF164" s="56"/>
      <c r="DG164" s="56"/>
      <c r="DH164" s="56"/>
      <c r="DI164" s="56"/>
      <c r="DJ164" s="56"/>
      <c r="DK164" s="56"/>
      <c r="DL164" s="56"/>
      <c r="DM164" s="56"/>
      <c r="DN164" s="56"/>
      <c r="DO164" s="56"/>
      <c r="DP164" s="56"/>
      <c r="DQ164" s="56"/>
      <c r="DR164" s="56"/>
    </row>
    <row r="165" spans="1:122" ht="39.75" hidden="1" customHeight="1">
      <c r="A165" s="276"/>
      <c r="B165" s="276"/>
      <c r="C165" s="276"/>
      <c r="D165" s="276"/>
      <c r="E165" s="276"/>
      <c r="F165" s="276"/>
      <c r="G165" s="276"/>
      <c r="H165" s="273"/>
      <c r="I165" s="270"/>
      <c r="J165" s="267"/>
      <c r="K165" s="270"/>
      <c r="L165" s="267"/>
      <c r="M165" s="276"/>
      <c r="N165" s="44"/>
      <c r="O165" s="63"/>
      <c r="P165" s="46"/>
      <c r="Q165" s="47"/>
      <c r="R165" s="46"/>
      <c r="S165" s="47"/>
      <c r="T165" s="46"/>
      <c r="U165" s="47"/>
      <c r="V165" s="46"/>
      <c r="W165" s="47"/>
      <c r="X165" s="46"/>
      <c r="Y165" s="47"/>
      <c r="Z165" s="48"/>
      <c r="AA165" s="49"/>
      <c r="AB165" s="50"/>
      <c r="AC165" s="49"/>
      <c r="AD165" s="50"/>
      <c r="AE165" s="49"/>
      <c r="AF165" s="50"/>
      <c r="AG165" s="49"/>
      <c r="AH165" s="50"/>
      <c r="AI165" s="49"/>
      <c r="AJ165" s="50"/>
      <c r="AK165" s="49"/>
      <c r="AL165" s="50"/>
      <c r="AM165" s="49"/>
      <c r="AN165" s="51"/>
      <c r="AO165" s="51"/>
      <c r="AP165" s="52" t="str">
        <f t="shared" si="3"/>
        <v>Débil</v>
      </c>
      <c r="AQ165" s="53"/>
      <c r="AR165" s="276"/>
      <c r="AS165" s="276"/>
      <c r="AT165" s="276"/>
      <c r="AU165" s="276"/>
      <c r="AV165" s="276"/>
      <c r="AW165" s="64"/>
      <c r="AX165" s="64"/>
      <c r="AY165" s="53" t="s">
        <v>218</v>
      </c>
      <c r="AZ165" s="64"/>
      <c r="BA165" s="64"/>
      <c r="BB165" s="64"/>
      <c r="BC165" s="64"/>
      <c r="BD165" s="64" t="s">
        <v>219</v>
      </c>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60"/>
      <c r="DB165" s="56"/>
      <c r="DC165" s="56"/>
      <c r="DD165" s="56"/>
      <c r="DE165" s="56"/>
      <c r="DF165" s="56"/>
      <c r="DG165" s="56"/>
      <c r="DH165" s="56"/>
      <c r="DI165" s="56"/>
      <c r="DJ165" s="56"/>
      <c r="DK165" s="56"/>
      <c r="DL165" s="56"/>
      <c r="DM165" s="56"/>
      <c r="DN165" s="56"/>
      <c r="DO165" s="56"/>
      <c r="DP165" s="56"/>
      <c r="DQ165" s="56"/>
      <c r="DR165" s="56"/>
    </row>
    <row r="166" spans="1:122" ht="39.75" hidden="1" customHeight="1">
      <c r="A166" s="276"/>
      <c r="B166" s="276"/>
      <c r="C166" s="276"/>
      <c r="D166" s="276"/>
      <c r="E166" s="276"/>
      <c r="F166" s="276"/>
      <c r="G166" s="276"/>
      <c r="H166" s="273"/>
      <c r="I166" s="270"/>
      <c r="J166" s="267"/>
      <c r="K166" s="270"/>
      <c r="L166" s="267"/>
      <c r="M166" s="276"/>
      <c r="N166" s="44"/>
      <c r="O166" s="63"/>
      <c r="P166" s="46"/>
      <c r="Q166" s="47"/>
      <c r="R166" s="46"/>
      <c r="S166" s="47"/>
      <c r="T166" s="46"/>
      <c r="U166" s="47"/>
      <c r="V166" s="46"/>
      <c r="W166" s="47"/>
      <c r="X166" s="46"/>
      <c r="Y166" s="47"/>
      <c r="Z166" s="48"/>
      <c r="AA166" s="49"/>
      <c r="AB166" s="50"/>
      <c r="AC166" s="49"/>
      <c r="AD166" s="50"/>
      <c r="AE166" s="49"/>
      <c r="AF166" s="50"/>
      <c r="AG166" s="49"/>
      <c r="AH166" s="50"/>
      <c r="AI166" s="49"/>
      <c r="AJ166" s="50"/>
      <c r="AK166" s="49"/>
      <c r="AL166" s="50"/>
      <c r="AM166" s="49"/>
      <c r="AN166" s="51"/>
      <c r="AO166" s="51"/>
      <c r="AP166" s="52" t="str">
        <f t="shared" si="3"/>
        <v>Débil</v>
      </c>
      <c r="AQ166" s="53"/>
      <c r="AR166" s="276"/>
      <c r="AS166" s="276"/>
      <c r="AT166" s="276"/>
      <c r="AU166" s="276"/>
      <c r="AV166" s="276"/>
      <c r="AW166" s="64"/>
      <c r="AX166" s="64"/>
      <c r="AY166" s="53" t="s">
        <v>218</v>
      </c>
      <c r="AZ166" s="64"/>
      <c r="BA166" s="64"/>
      <c r="BB166" s="64"/>
      <c r="BC166" s="64"/>
      <c r="BD166" s="64" t="s">
        <v>219</v>
      </c>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60"/>
      <c r="DB166" s="56"/>
      <c r="DC166" s="56"/>
      <c r="DD166" s="56"/>
      <c r="DE166" s="56"/>
      <c r="DF166" s="56"/>
      <c r="DG166" s="56"/>
      <c r="DH166" s="56"/>
      <c r="DI166" s="56"/>
      <c r="DJ166" s="56"/>
      <c r="DK166" s="56"/>
      <c r="DL166" s="56"/>
      <c r="DM166" s="56"/>
      <c r="DN166" s="56"/>
      <c r="DO166" s="56"/>
      <c r="DP166" s="56"/>
      <c r="DQ166" s="56"/>
      <c r="DR166" s="56"/>
    </row>
    <row r="167" spans="1:122" ht="39.75" hidden="1" customHeight="1">
      <c r="A167" s="277"/>
      <c r="B167" s="277"/>
      <c r="C167" s="277"/>
      <c r="D167" s="277"/>
      <c r="E167" s="277"/>
      <c r="F167" s="277"/>
      <c r="G167" s="277"/>
      <c r="H167" s="274"/>
      <c r="I167" s="271"/>
      <c r="J167" s="268"/>
      <c r="K167" s="271"/>
      <c r="L167" s="268"/>
      <c r="M167" s="277"/>
      <c r="N167" s="44"/>
      <c r="O167" s="63"/>
      <c r="P167" s="46"/>
      <c r="Q167" s="47"/>
      <c r="R167" s="46"/>
      <c r="S167" s="47"/>
      <c r="T167" s="46"/>
      <c r="U167" s="47"/>
      <c r="V167" s="46"/>
      <c r="W167" s="47"/>
      <c r="X167" s="46"/>
      <c r="Y167" s="47"/>
      <c r="Z167" s="48"/>
      <c r="AA167" s="49"/>
      <c r="AB167" s="50"/>
      <c r="AC167" s="49"/>
      <c r="AD167" s="50"/>
      <c r="AE167" s="49"/>
      <c r="AF167" s="50"/>
      <c r="AG167" s="49"/>
      <c r="AH167" s="50"/>
      <c r="AI167" s="49"/>
      <c r="AJ167" s="50"/>
      <c r="AK167" s="49"/>
      <c r="AL167" s="50"/>
      <c r="AM167" s="49"/>
      <c r="AN167" s="51"/>
      <c r="AO167" s="51"/>
      <c r="AP167" s="52" t="str">
        <f t="shared" si="3"/>
        <v>Débil</v>
      </c>
      <c r="AQ167" s="53"/>
      <c r="AR167" s="277"/>
      <c r="AS167" s="277"/>
      <c r="AT167" s="277"/>
      <c r="AU167" s="277"/>
      <c r="AV167" s="277"/>
      <c r="AW167" s="64"/>
      <c r="AX167" s="64"/>
      <c r="AY167" s="53" t="s">
        <v>218</v>
      </c>
      <c r="AZ167" s="64"/>
      <c r="BA167" s="64"/>
      <c r="BB167" s="64"/>
      <c r="BC167" s="64"/>
      <c r="BD167" s="64" t="s">
        <v>219</v>
      </c>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60"/>
      <c r="DB167" s="56"/>
      <c r="DC167" s="56"/>
      <c r="DD167" s="56"/>
      <c r="DE167" s="56"/>
      <c r="DF167" s="56"/>
      <c r="DG167" s="56"/>
      <c r="DH167" s="56"/>
      <c r="DI167" s="56"/>
      <c r="DJ167" s="56"/>
      <c r="DK167" s="56"/>
      <c r="DL167" s="56"/>
      <c r="DM167" s="56"/>
      <c r="DN167" s="56"/>
      <c r="DO167" s="56"/>
      <c r="DP167" s="56"/>
      <c r="DQ167" s="56"/>
      <c r="DR167" s="56"/>
    </row>
    <row r="168" spans="1:122" ht="14.25" hidden="1" customHeight="1">
      <c r="A168" s="38"/>
      <c r="B168" s="1"/>
      <c r="C168" s="1"/>
      <c r="D168" s="1"/>
      <c r="E168" s="144"/>
      <c r="F168" s="144"/>
      <c r="G168" s="144"/>
      <c r="H168" s="145"/>
      <c r="I168" s="1"/>
      <c r="J168" s="1"/>
      <c r="K168" s="1"/>
      <c r="L168" s="1"/>
      <c r="M168" s="1"/>
      <c r="N168" s="38"/>
      <c r="O168" s="1"/>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1"/>
      <c r="AQ168" s="284"/>
      <c r="AR168" s="146"/>
      <c r="AS168" s="284"/>
      <c r="AT168" s="284"/>
      <c r="AU168" s="289"/>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32"/>
      <c r="DB168" s="1"/>
      <c r="DC168" s="1"/>
      <c r="DD168" s="1"/>
      <c r="DE168" s="1"/>
      <c r="DF168" s="1"/>
      <c r="DG168" s="1"/>
      <c r="DH168" s="1"/>
      <c r="DI168" s="1"/>
      <c r="DJ168" s="1"/>
      <c r="DK168" s="1"/>
      <c r="DL168" s="1"/>
      <c r="DM168" s="1"/>
      <c r="DN168" s="1"/>
      <c r="DO168" s="1"/>
      <c r="DP168" s="1"/>
      <c r="DQ168" s="1"/>
      <c r="DR168" s="1"/>
    </row>
    <row r="169" spans="1:122" ht="12.75" hidden="1" customHeight="1">
      <c r="A169" s="38"/>
      <c r="B169" s="1"/>
      <c r="C169" s="1"/>
      <c r="D169" s="1"/>
      <c r="E169" s="144"/>
      <c r="F169" s="144"/>
      <c r="G169" s="144"/>
      <c r="H169" s="145"/>
      <c r="I169" s="1"/>
      <c r="J169" s="1"/>
      <c r="K169" s="1"/>
      <c r="L169" s="1"/>
      <c r="M169" s="1"/>
      <c r="N169" s="38"/>
      <c r="O169" s="1"/>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1"/>
      <c r="AQ169" s="285"/>
      <c r="AR169" s="32"/>
      <c r="AS169" s="285"/>
      <c r="AT169" s="285"/>
      <c r="AU169" s="290"/>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32"/>
      <c r="DB169" s="1"/>
      <c r="DC169" s="1"/>
      <c r="DD169" s="1"/>
      <c r="DE169" s="1"/>
      <c r="DF169" s="1"/>
      <c r="DG169" s="1"/>
      <c r="DH169" s="1"/>
      <c r="DI169" s="1"/>
      <c r="DJ169" s="1"/>
      <c r="DK169" s="1"/>
      <c r="DL169" s="1"/>
      <c r="DM169" s="1"/>
      <c r="DN169" s="1"/>
      <c r="DO169" s="1"/>
      <c r="DP169" s="1"/>
      <c r="DQ169" s="1"/>
      <c r="DR169" s="1"/>
    </row>
    <row r="170" spans="1:122" ht="12.75" hidden="1" customHeight="1">
      <c r="A170" s="38"/>
      <c r="B170" s="1"/>
      <c r="C170" s="1"/>
      <c r="D170" s="1"/>
      <c r="E170" s="144"/>
      <c r="F170" s="144"/>
      <c r="G170" s="144"/>
      <c r="H170" s="145"/>
      <c r="I170" s="1"/>
      <c r="J170" s="1"/>
      <c r="K170" s="1"/>
      <c r="L170" s="1"/>
      <c r="M170" s="1"/>
      <c r="N170" s="38"/>
      <c r="O170" s="1"/>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1"/>
      <c r="AQ170" s="285"/>
      <c r="AR170" s="32"/>
      <c r="AS170" s="285"/>
      <c r="AT170" s="285"/>
      <c r="AU170" s="290"/>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32"/>
      <c r="DB170" s="1"/>
      <c r="DC170" s="1"/>
      <c r="DD170" s="1"/>
      <c r="DE170" s="1"/>
      <c r="DF170" s="1"/>
      <c r="DG170" s="1"/>
      <c r="DH170" s="1"/>
      <c r="DI170" s="1"/>
      <c r="DJ170" s="1"/>
      <c r="DK170" s="1"/>
      <c r="DL170" s="1"/>
      <c r="DM170" s="1"/>
      <c r="DN170" s="1"/>
      <c r="DO170" s="1"/>
      <c r="DP170" s="1"/>
      <c r="DQ170" s="1"/>
      <c r="DR170" s="1"/>
    </row>
    <row r="171" spans="1:122" ht="12.75" hidden="1" customHeight="1">
      <c r="A171" s="38"/>
      <c r="B171" s="1"/>
      <c r="C171" s="1"/>
      <c r="D171" s="1"/>
      <c r="E171" s="144"/>
      <c r="F171" s="144"/>
      <c r="G171" s="144"/>
      <c r="H171" s="145"/>
      <c r="I171" s="1"/>
      <c r="J171" s="1"/>
      <c r="K171" s="1"/>
      <c r="L171" s="1"/>
      <c r="M171" s="1"/>
      <c r="N171" s="38"/>
      <c r="O171" s="1"/>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1"/>
      <c r="AQ171" s="285"/>
      <c r="AR171" s="32"/>
      <c r="AS171" s="285"/>
      <c r="AT171" s="285"/>
      <c r="AU171" s="290"/>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32"/>
      <c r="DB171" s="1"/>
      <c r="DC171" s="1"/>
      <c r="DD171" s="1"/>
      <c r="DE171" s="1"/>
      <c r="DF171" s="1"/>
      <c r="DG171" s="1"/>
      <c r="DH171" s="1"/>
      <c r="DI171" s="1"/>
      <c r="DJ171" s="1"/>
      <c r="DK171" s="1"/>
      <c r="DL171" s="1"/>
      <c r="DM171" s="1"/>
      <c r="DN171" s="1"/>
      <c r="DO171" s="1"/>
      <c r="DP171" s="1"/>
      <c r="DQ171" s="1"/>
      <c r="DR171" s="1"/>
    </row>
    <row r="172" spans="1:122" ht="12.75" hidden="1" customHeight="1">
      <c r="A172" s="38"/>
      <c r="B172" s="1"/>
      <c r="C172" s="1"/>
      <c r="D172" s="1"/>
      <c r="E172" s="144"/>
      <c r="F172" s="144"/>
      <c r="G172" s="144"/>
      <c r="H172" s="145"/>
      <c r="I172" s="1"/>
      <c r="J172" s="1"/>
      <c r="K172" s="1"/>
      <c r="L172" s="1"/>
      <c r="M172" s="1"/>
      <c r="N172" s="38"/>
      <c r="O172" s="1"/>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1"/>
      <c r="AQ172" s="285"/>
      <c r="AR172" s="32"/>
      <c r="AS172" s="285"/>
      <c r="AT172" s="285"/>
      <c r="AU172" s="290"/>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32"/>
      <c r="DB172" s="1"/>
      <c r="DC172" s="1"/>
      <c r="DD172" s="1"/>
      <c r="DE172" s="1"/>
      <c r="DF172" s="1"/>
      <c r="DG172" s="1"/>
      <c r="DH172" s="1"/>
      <c r="DI172" s="1"/>
      <c r="DJ172" s="1"/>
      <c r="DK172" s="1"/>
      <c r="DL172" s="1"/>
      <c r="DM172" s="1"/>
      <c r="DN172" s="1"/>
      <c r="DO172" s="1"/>
      <c r="DP172" s="1"/>
      <c r="DQ172" s="1"/>
      <c r="DR172" s="1"/>
    </row>
    <row r="173" spans="1:122" ht="12.75" hidden="1" customHeight="1">
      <c r="A173" s="38"/>
      <c r="B173" s="1"/>
      <c r="C173" s="1"/>
      <c r="D173" s="1"/>
      <c r="E173" s="144"/>
      <c r="F173" s="144"/>
      <c r="G173" s="144"/>
      <c r="H173" s="145"/>
      <c r="I173" s="1"/>
      <c r="J173" s="1"/>
      <c r="K173" s="1"/>
      <c r="L173" s="1"/>
      <c r="M173" s="1"/>
      <c r="N173" s="38"/>
      <c r="O173" s="1"/>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1"/>
      <c r="AQ173" s="286"/>
      <c r="AR173" s="32"/>
      <c r="AS173" s="286"/>
      <c r="AT173" s="286"/>
      <c r="AU173" s="29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32"/>
      <c r="DB173" s="1"/>
      <c r="DC173" s="1"/>
      <c r="DD173" s="1"/>
      <c r="DE173" s="1"/>
      <c r="DF173" s="1"/>
      <c r="DG173" s="1"/>
      <c r="DH173" s="1"/>
      <c r="DI173" s="1"/>
      <c r="DJ173" s="1"/>
      <c r="DK173" s="1"/>
      <c r="DL173" s="1"/>
      <c r="DM173" s="1"/>
      <c r="DN173" s="1"/>
      <c r="DO173" s="1"/>
      <c r="DP173" s="1"/>
      <c r="DQ173" s="1"/>
      <c r="DR173" s="1"/>
    </row>
    <row r="174" spans="1:122" ht="12.75" hidden="1" customHeight="1">
      <c r="A174" s="38"/>
      <c r="B174" s="1"/>
      <c r="C174" s="1"/>
      <c r="D174" s="1"/>
      <c r="E174" s="144"/>
      <c r="F174" s="144"/>
      <c r="G174" s="144"/>
      <c r="H174" s="145"/>
      <c r="I174" s="1"/>
      <c r="J174" s="1"/>
      <c r="K174" s="1"/>
      <c r="L174" s="1"/>
      <c r="M174" s="1"/>
      <c r="N174" s="38"/>
      <c r="O174" s="1"/>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1"/>
      <c r="AQ174" s="284"/>
      <c r="AR174" s="146"/>
      <c r="AS174" s="284"/>
      <c r="AT174" s="284"/>
      <c r="AU174" s="295"/>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32"/>
      <c r="DB174" s="1"/>
      <c r="DC174" s="1"/>
      <c r="DD174" s="1"/>
      <c r="DE174" s="1"/>
      <c r="DF174" s="1"/>
      <c r="DG174" s="1"/>
      <c r="DH174" s="1"/>
      <c r="DI174" s="1"/>
      <c r="DJ174" s="1"/>
      <c r="DK174" s="1"/>
      <c r="DL174" s="1"/>
      <c r="DM174" s="1"/>
      <c r="DN174" s="1"/>
      <c r="DO174" s="1"/>
      <c r="DP174" s="1"/>
      <c r="DQ174" s="1"/>
      <c r="DR174" s="1"/>
    </row>
    <row r="175" spans="1:122" ht="12.75" hidden="1" customHeight="1">
      <c r="A175" s="38"/>
      <c r="B175" s="1"/>
      <c r="C175" s="1"/>
      <c r="D175" s="1"/>
      <c r="E175" s="144"/>
      <c r="F175" s="144"/>
      <c r="G175" s="144"/>
      <c r="H175" s="145"/>
      <c r="I175" s="1"/>
      <c r="J175" s="1"/>
      <c r="K175" s="1"/>
      <c r="L175" s="1"/>
      <c r="M175" s="1"/>
      <c r="N175" s="38"/>
      <c r="O175" s="1"/>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1"/>
      <c r="AQ175" s="285"/>
      <c r="AR175" s="32"/>
      <c r="AS175" s="285"/>
      <c r="AT175" s="285"/>
      <c r="AU175" s="290"/>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32"/>
      <c r="DB175" s="1"/>
      <c r="DC175" s="1"/>
      <c r="DD175" s="1"/>
      <c r="DE175" s="1"/>
      <c r="DF175" s="1"/>
      <c r="DG175" s="1"/>
      <c r="DH175" s="1"/>
      <c r="DI175" s="1"/>
      <c r="DJ175" s="1"/>
      <c r="DK175" s="1"/>
      <c r="DL175" s="1"/>
      <c r="DM175" s="1"/>
      <c r="DN175" s="1"/>
      <c r="DO175" s="1"/>
      <c r="DP175" s="1"/>
      <c r="DQ175" s="1"/>
      <c r="DR175" s="1"/>
    </row>
    <row r="176" spans="1:122" ht="12.75" hidden="1" customHeight="1">
      <c r="A176" s="38"/>
      <c r="B176" s="1"/>
      <c r="C176" s="1"/>
      <c r="D176" s="1"/>
      <c r="E176" s="144"/>
      <c r="F176" s="144"/>
      <c r="G176" s="144"/>
      <c r="H176" s="145"/>
      <c r="I176" s="1"/>
      <c r="J176" s="1"/>
      <c r="K176" s="1"/>
      <c r="L176" s="1"/>
      <c r="M176" s="1"/>
      <c r="N176" s="38"/>
      <c r="O176" s="1"/>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1"/>
      <c r="AQ176" s="285"/>
      <c r="AR176" s="32"/>
      <c r="AS176" s="285"/>
      <c r="AT176" s="285"/>
      <c r="AU176" s="290"/>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32"/>
      <c r="DB176" s="1"/>
      <c r="DC176" s="1"/>
      <c r="DD176" s="1"/>
      <c r="DE176" s="1"/>
      <c r="DF176" s="1"/>
      <c r="DG176" s="1"/>
      <c r="DH176" s="1"/>
      <c r="DI176" s="1"/>
      <c r="DJ176" s="1"/>
      <c r="DK176" s="1"/>
      <c r="DL176" s="1"/>
      <c r="DM176" s="1"/>
      <c r="DN176" s="1"/>
      <c r="DO176" s="1"/>
      <c r="DP176" s="1"/>
      <c r="DQ176" s="1"/>
      <c r="DR176" s="1"/>
    </row>
    <row r="177" spans="1:122" ht="12.75" hidden="1" customHeight="1">
      <c r="A177" s="38"/>
      <c r="B177" s="1"/>
      <c r="C177" s="1"/>
      <c r="D177" s="1"/>
      <c r="E177" s="144"/>
      <c r="F177" s="144"/>
      <c r="G177" s="144"/>
      <c r="H177" s="145"/>
      <c r="I177" s="1"/>
      <c r="J177" s="1"/>
      <c r="K177" s="1"/>
      <c r="L177" s="1"/>
      <c r="M177" s="1"/>
      <c r="N177" s="38"/>
      <c r="O177" s="1"/>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1"/>
      <c r="AQ177" s="285"/>
      <c r="AR177" s="32"/>
      <c r="AS177" s="285"/>
      <c r="AT177" s="285"/>
      <c r="AU177" s="290"/>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32"/>
      <c r="DB177" s="1"/>
      <c r="DC177" s="1"/>
      <c r="DD177" s="1"/>
      <c r="DE177" s="1"/>
      <c r="DF177" s="1"/>
      <c r="DG177" s="1"/>
      <c r="DH177" s="1"/>
      <c r="DI177" s="1"/>
      <c r="DJ177" s="1"/>
      <c r="DK177" s="1"/>
      <c r="DL177" s="1"/>
      <c r="DM177" s="1"/>
      <c r="DN177" s="1"/>
      <c r="DO177" s="1"/>
      <c r="DP177" s="1"/>
      <c r="DQ177" s="1"/>
      <c r="DR177" s="1"/>
    </row>
    <row r="178" spans="1:122" ht="12.75" hidden="1" customHeight="1">
      <c r="A178" s="38"/>
      <c r="B178" s="1"/>
      <c r="C178" s="1"/>
      <c r="D178" s="1"/>
      <c r="E178" s="144"/>
      <c r="F178" s="144"/>
      <c r="G178" s="144"/>
      <c r="H178" s="145"/>
      <c r="I178" s="1"/>
      <c r="J178" s="1"/>
      <c r="K178" s="1"/>
      <c r="L178" s="1"/>
      <c r="M178" s="1"/>
      <c r="N178" s="38"/>
      <c r="O178" s="1"/>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1"/>
      <c r="AQ178" s="285"/>
      <c r="AR178" s="32"/>
      <c r="AS178" s="285"/>
      <c r="AT178" s="285"/>
      <c r="AU178" s="290"/>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32"/>
      <c r="DB178" s="1"/>
      <c r="DC178" s="1"/>
      <c r="DD178" s="1"/>
      <c r="DE178" s="1"/>
      <c r="DF178" s="1"/>
      <c r="DG178" s="1"/>
      <c r="DH178" s="1"/>
      <c r="DI178" s="1"/>
      <c r="DJ178" s="1"/>
      <c r="DK178" s="1"/>
      <c r="DL178" s="1"/>
      <c r="DM178" s="1"/>
      <c r="DN178" s="1"/>
      <c r="DO178" s="1"/>
      <c r="DP178" s="1"/>
      <c r="DQ178" s="1"/>
      <c r="DR178" s="1"/>
    </row>
    <row r="179" spans="1:122" ht="12.75" hidden="1" customHeight="1">
      <c r="A179" s="38"/>
      <c r="B179" s="1"/>
      <c r="C179" s="1"/>
      <c r="D179" s="1"/>
      <c r="E179" s="144"/>
      <c r="F179" s="144"/>
      <c r="G179" s="144"/>
      <c r="H179" s="145"/>
      <c r="I179" s="1"/>
      <c r="J179" s="1"/>
      <c r="K179" s="1"/>
      <c r="L179" s="1"/>
      <c r="M179" s="1"/>
      <c r="N179" s="38"/>
      <c r="O179" s="1"/>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1"/>
      <c r="AQ179" s="286"/>
      <c r="AR179" s="32"/>
      <c r="AS179" s="286"/>
      <c r="AT179" s="286"/>
      <c r="AU179" s="29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32"/>
      <c r="DB179" s="1"/>
      <c r="DC179" s="1"/>
      <c r="DD179" s="1"/>
      <c r="DE179" s="1"/>
      <c r="DF179" s="1"/>
      <c r="DG179" s="1"/>
      <c r="DH179" s="1"/>
      <c r="DI179" s="1"/>
      <c r="DJ179" s="1"/>
      <c r="DK179" s="1"/>
      <c r="DL179" s="1"/>
      <c r="DM179" s="1"/>
      <c r="DN179" s="1"/>
      <c r="DO179" s="1"/>
      <c r="DP179" s="1"/>
      <c r="DQ179" s="1"/>
      <c r="DR179" s="1"/>
    </row>
    <row r="180" spans="1:122" ht="12.75" hidden="1" customHeight="1">
      <c r="A180" s="38"/>
      <c r="B180" s="1"/>
      <c r="C180" s="1"/>
      <c r="D180" s="1"/>
      <c r="E180" s="144"/>
      <c r="F180" s="144"/>
      <c r="G180" s="144"/>
      <c r="H180" s="145"/>
      <c r="I180" s="1"/>
      <c r="J180" s="1"/>
      <c r="K180" s="1"/>
      <c r="L180" s="1"/>
      <c r="M180" s="1"/>
      <c r="N180" s="38"/>
      <c r="O180" s="1"/>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1"/>
      <c r="AQ180" s="284"/>
      <c r="AR180" s="146"/>
      <c r="AS180" s="284"/>
      <c r="AT180" s="284"/>
      <c r="AU180" s="287"/>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32"/>
      <c r="DB180" s="1"/>
      <c r="DC180" s="1"/>
      <c r="DD180" s="1"/>
      <c r="DE180" s="1"/>
      <c r="DF180" s="1"/>
      <c r="DG180" s="1"/>
      <c r="DH180" s="1"/>
      <c r="DI180" s="1"/>
      <c r="DJ180" s="1"/>
      <c r="DK180" s="1"/>
      <c r="DL180" s="1"/>
      <c r="DM180" s="1"/>
      <c r="DN180" s="1"/>
      <c r="DO180" s="1"/>
      <c r="DP180" s="1"/>
      <c r="DQ180" s="1"/>
      <c r="DR180" s="1"/>
    </row>
    <row r="181" spans="1:122" ht="12.75" hidden="1" customHeight="1">
      <c r="A181" s="38"/>
      <c r="B181" s="1"/>
      <c r="C181" s="1"/>
      <c r="D181" s="1"/>
      <c r="E181" s="144"/>
      <c r="F181" s="144"/>
      <c r="G181" s="144"/>
      <c r="H181" s="145"/>
      <c r="I181" s="1"/>
      <c r="J181" s="1"/>
      <c r="K181" s="1"/>
      <c r="L181" s="1"/>
      <c r="M181" s="1"/>
      <c r="N181" s="38"/>
      <c r="O181" s="1"/>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1"/>
      <c r="AQ181" s="285"/>
      <c r="AR181" s="32"/>
      <c r="AS181" s="285"/>
      <c r="AT181" s="285"/>
      <c r="AU181" s="288"/>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32"/>
      <c r="DB181" s="1"/>
      <c r="DC181" s="1"/>
      <c r="DD181" s="1"/>
      <c r="DE181" s="1"/>
      <c r="DF181" s="1"/>
      <c r="DG181" s="1"/>
      <c r="DH181" s="1"/>
      <c r="DI181" s="1"/>
      <c r="DJ181" s="1"/>
      <c r="DK181" s="1"/>
      <c r="DL181" s="1"/>
      <c r="DM181" s="1"/>
      <c r="DN181" s="1"/>
      <c r="DO181" s="1"/>
      <c r="DP181" s="1"/>
      <c r="DQ181" s="1"/>
      <c r="DR181" s="1"/>
    </row>
    <row r="182" spans="1:122" ht="12.75" hidden="1" customHeight="1">
      <c r="A182" s="38"/>
      <c r="B182" s="1"/>
      <c r="C182" s="1"/>
      <c r="D182" s="1"/>
      <c r="E182" s="144"/>
      <c r="F182" s="144"/>
      <c r="G182" s="144"/>
      <c r="H182" s="145"/>
      <c r="I182" s="1"/>
      <c r="J182" s="1"/>
      <c r="K182" s="1"/>
      <c r="L182" s="1"/>
      <c r="M182" s="1"/>
      <c r="N182" s="38"/>
      <c r="O182" s="1"/>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1"/>
      <c r="AQ182" s="285"/>
      <c r="AR182" s="32"/>
      <c r="AS182" s="285"/>
      <c r="AT182" s="285"/>
      <c r="AU182" s="288"/>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32"/>
      <c r="DB182" s="1"/>
      <c r="DC182" s="1"/>
      <c r="DD182" s="1"/>
      <c r="DE182" s="1"/>
      <c r="DF182" s="1"/>
      <c r="DG182" s="1"/>
      <c r="DH182" s="1"/>
      <c r="DI182" s="1"/>
      <c r="DJ182" s="1"/>
      <c r="DK182" s="1"/>
      <c r="DL182" s="1"/>
      <c r="DM182" s="1"/>
      <c r="DN182" s="1"/>
      <c r="DO182" s="1"/>
      <c r="DP182" s="1"/>
      <c r="DQ182" s="1"/>
      <c r="DR182" s="1"/>
    </row>
    <row r="183" spans="1:122" ht="12.75" hidden="1" customHeight="1">
      <c r="A183" s="38"/>
      <c r="B183" s="1"/>
      <c r="C183" s="1"/>
      <c r="D183" s="1"/>
      <c r="E183" s="144"/>
      <c r="F183" s="144"/>
      <c r="G183" s="144"/>
      <c r="H183" s="145"/>
      <c r="I183" s="1"/>
      <c r="J183" s="1"/>
      <c r="K183" s="1"/>
      <c r="L183" s="1"/>
      <c r="M183" s="1"/>
      <c r="N183" s="38"/>
      <c r="O183" s="1"/>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1"/>
      <c r="AQ183" s="285"/>
      <c r="AR183" s="32"/>
      <c r="AS183" s="285"/>
      <c r="AT183" s="285"/>
      <c r="AU183" s="288"/>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32"/>
      <c r="DB183" s="1"/>
      <c r="DC183" s="1"/>
      <c r="DD183" s="1"/>
      <c r="DE183" s="1"/>
      <c r="DF183" s="1"/>
      <c r="DG183" s="1"/>
      <c r="DH183" s="1"/>
      <c r="DI183" s="1"/>
      <c r="DJ183" s="1"/>
      <c r="DK183" s="1"/>
      <c r="DL183" s="1"/>
      <c r="DM183" s="1"/>
      <c r="DN183" s="1"/>
      <c r="DO183" s="1"/>
      <c r="DP183" s="1"/>
      <c r="DQ183" s="1"/>
      <c r="DR183" s="1"/>
    </row>
    <row r="184" spans="1:122" ht="12.75" hidden="1" customHeight="1">
      <c r="A184" s="38"/>
      <c r="B184" s="1"/>
      <c r="C184" s="1"/>
      <c r="D184" s="1"/>
      <c r="E184" s="144"/>
      <c r="F184" s="144"/>
      <c r="G184" s="144"/>
      <c r="H184" s="145"/>
      <c r="I184" s="1"/>
      <c r="J184" s="1"/>
      <c r="K184" s="1"/>
      <c r="L184" s="1"/>
      <c r="M184" s="1"/>
      <c r="N184" s="38"/>
      <c r="O184" s="1"/>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1"/>
      <c r="AQ184" s="285"/>
      <c r="AR184" s="32"/>
      <c r="AS184" s="285"/>
      <c r="AT184" s="285"/>
      <c r="AU184" s="288"/>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32"/>
      <c r="DB184" s="1"/>
      <c r="DC184" s="1"/>
      <c r="DD184" s="1"/>
      <c r="DE184" s="1"/>
      <c r="DF184" s="1"/>
      <c r="DG184" s="1"/>
      <c r="DH184" s="1"/>
      <c r="DI184" s="1"/>
      <c r="DJ184" s="1"/>
      <c r="DK184" s="1"/>
      <c r="DL184" s="1"/>
      <c r="DM184" s="1"/>
      <c r="DN184" s="1"/>
      <c r="DO184" s="1"/>
      <c r="DP184" s="1"/>
      <c r="DQ184" s="1"/>
      <c r="DR184" s="1"/>
    </row>
    <row r="185" spans="1:122" ht="12.75" hidden="1" customHeight="1">
      <c r="A185" s="38"/>
      <c r="B185" s="1"/>
      <c r="C185" s="1"/>
      <c r="D185" s="1"/>
      <c r="E185" s="144"/>
      <c r="F185" s="144"/>
      <c r="G185" s="144"/>
      <c r="H185" s="145"/>
      <c r="I185" s="1"/>
      <c r="J185" s="1"/>
      <c r="K185" s="1"/>
      <c r="L185" s="1"/>
      <c r="M185" s="1"/>
      <c r="N185" s="38"/>
      <c r="O185" s="1"/>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1"/>
      <c r="AQ185" s="286"/>
      <c r="AR185" s="32"/>
      <c r="AS185" s="286"/>
      <c r="AT185" s="286"/>
      <c r="AU185" s="288"/>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32"/>
      <c r="DB185" s="1"/>
      <c r="DC185" s="1"/>
      <c r="DD185" s="1"/>
      <c r="DE185" s="1"/>
      <c r="DF185" s="1"/>
      <c r="DG185" s="1"/>
      <c r="DH185" s="1"/>
      <c r="DI185" s="1"/>
      <c r="DJ185" s="1"/>
      <c r="DK185" s="1"/>
      <c r="DL185" s="1"/>
      <c r="DM185" s="1"/>
      <c r="DN185" s="1"/>
      <c r="DO185" s="1"/>
      <c r="DP185" s="1"/>
      <c r="DQ185" s="1"/>
      <c r="DR185" s="1"/>
    </row>
    <row r="186" spans="1:122" ht="12.75" hidden="1" customHeight="1">
      <c r="A186" s="38"/>
      <c r="B186" s="1"/>
      <c r="C186" s="1"/>
      <c r="D186" s="1"/>
      <c r="E186" s="144"/>
      <c r="F186" s="144"/>
      <c r="G186" s="144"/>
      <c r="H186" s="145"/>
      <c r="I186" s="1"/>
      <c r="J186" s="1"/>
      <c r="K186" s="1"/>
      <c r="L186" s="1"/>
      <c r="M186" s="1"/>
      <c r="N186" s="38"/>
      <c r="O186" s="1"/>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1"/>
      <c r="AQ186" s="1"/>
      <c r="AR186" s="1"/>
      <c r="AS186" s="1"/>
      <c r="AT186" s="33"/>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32"/>
      <c r="DB186" s="1"/>
      <c r="DC186" s="1"/>
      <c r="DD186" s="1"/>
      <c r="DE186" s="1"/>
      <c r="DF186" s="1"/>
      <c r="DG186" s="1"/>
      <c r="DH186" s="1"/>
      <c r="DI186" s="1"/>
      <c r="DJ186" s="1"/>
      <c r="DK186" s="1"/>
      <c r="DL186" s="1"/>
      <c r="DM186" s="1"/>
      <c r="DN186" s="1"/>
      <c r="DO186" s="1"/>
      <c r="DP186" s="1"/>
      <c r="DQ186" s="1"/>
      <c r="DR186" s="1"/>
    </row>
    <row r="187" spans="1:122" ht="12.75" hidden="1" customHeight="1">
      <c r="A187" s="38"/>
      <c r="B187" s="1"/>
      <c r="C187" s="1"/>
      <c r="D187" s="1"/>
      <c r="E187" s="144"/>
      <c r="F187" s="144"/>
      <c r="G187" s="144"/>
      <c r="H187" s="145"/>
      <c r="I187" s="1"/>
      <c r="J187" s="1"/>
      <c r="K187" s="1"/>
      <c r="L187" s="1"/>
      <c r="M187" s="1"/>
      <c r="N187" s="38"/>
      <c r="O187" s="1"/>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1"/>
      <c r="AQ187" s="1"/>
      <c r="AR187" s="1"/>
      <c r="AS187" s="1"/>
      <c r="AT187" s="33"/>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32"/>
      <c r="DB187" s="1"/>
      <c r="DC187" s="1"/>
      <c r="DD187" s="1"/>
      <c r="DE187" s="1"/>
      <c r="DF187" s="1"/>
      <c r="DG187" s="1"/>
      <c r="DH187" s="1"/>
      <c r="DI187" s="1"/>
      <c r="DJ187" s="1"/>
      <c r="DK187" s="1"/>
      <c r="DL187" s="1"/>
      <c r="DM187" s="1"/>
      <c r="DN187" s="1"/>
      <c r="DO187" s="1"/>
      <c r="DP187" s="1"/>
      <c r="DQ187" s="1"/>
      <c r="DR187" s="1"/>
    </row>
    <row r="188" spans="1:122" ht="12.75" hidden="1" customHeight="1">
      <c r="A188" s="38"/>
      <c r="B188" s="1"/>
      <c r="C188" s="1"/>
      <c r="D188" s="1"/>
      <c r="E188" s="144"/>
      <c r="F188" s="144"/>
      <c r="G188" s="144"/>
      <c r="H188" s="145"/>
      <c r="I188" s="1"/>
      <c r="J188" s="1"/>
      <c r="K188" s="1"/>
      <c r="L188" s="1"/>
      <c r="M188" s="1"/>
      <c r="N188" s="38"/>
      <c r="O188" s="1"/>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1"/>
      <c r="AQ188" s="1"/>
      <c r="AR188" s="1"/>
      <c r="AS188" s="1"/>
      <c r="AT188" s="33"/>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32"/>
      <c r="DB188" s="1"/>
      <c r="DC188" s="1"/>
      <c r="DD188" s="1"/>
      <c r="DE188" s="1"/>
      <c r="DF188" s="1"/>
      <c r="DG188" s="1"/>
      <c r="DH188" s="1"/>
      <c r="DI188" s="1"/>
      <c r="DJ188" s="1"/>
      <c r="DK188" s="1"/>
      <c r="DL188" s="1"/>
      <c r="DM188" s="1"/>
      <c r="DN188" s="1"/>
      <c r="DO188" s="1"/>
      <c r="DP188" s="1"/>
      <c r="DQ188" s="1"/>
      <c r="DR188" s="1"/>
    </row>
    <row r="189" spans="1:122" ht="12.75" hidden="1" customHeight="1">
      <c r="A189" s="38"/>
      <c r="B189" s="1"/>
      <c r="C189" s="1"/>
      <c r="D189" s="1"/>
      <c r="E189" s="144"/>
      <c r="F189" s="144"/>
      <c r="G189" s="144"/>
      <c r="H189" s="145"/>
      <c r="I189" s="1"/>
      <c r="J189" s="1"/>
      <c r="K189" s="1"/>
      <c r="L189" s="1"/>
      <c r="M189" s="1"/>
      <c r="N189" s="38"/>
      <c r="O189" s="1"/>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1"/>
      <c r="AQ189" s="1"/>
      <c r="AR189" s="1"/>
      <c r="AS189" s="1"/>
      <c r="AT189" s="33"/>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32"/>
      <c r="DB189" s="1"/>
      <c r="DC189" s="1"/>
      <c r="DD189" s="1"/>
      <c r="DE189" s="1"/>
      <c r="DF189" s="1"/>
      <c r="DG189" s="1"/>
      <c r="DH189" s="1"/>
      <c r="DI189" s="1"/>
      <c r="DJ189" s="1"/>
      <c r="DK189" s="1"/>
      <c r="DL189" s="1"/>
      <c r="DM189" s="1"/>
      <c r="DN189" s="1"/>
      <c r="DO189" s="1"/>
      <c r="DP189" s="1"/>
      <c r="DQ189" s="1"/>
      <c r="DR189" s="1"/>
    </row>
    <row r="190" spans="1:122" ht="12.75" hidden="1" customHeight="1">
      <c r="A190" s="38"/>
      <c r="B190" s="1"/>
      <c r="C190" s="1"/>
      <c r="D190" s="1"/>
      <c r="E190" s="144"/>
      <c r="F190" s="144"/>
      <c r="G190" s="144"/>
      <c r="H190" s="145"/>
      <c r="I190" s="1"/>
      <c r="J190" s="1"/>
      <c r="K190" s="1"/>
      <c r="L190" s="1"/>
      <c r="M190" s="1"/>
      <c r="N190" s="38"/>
      <c r="O190" s="1"/>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1"/>
      <c r="AQ190" s="1"/>
      <c r="AR190" s="1"/>
      <c r="AS190" s="1"/>
      <c r="AT190" s="33"/>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32"/>
      <c r="DB190" s="1"/>
      <c r="DC190" s="1"/>
      <c r="DD190" s="1"/>
      <c r="DE190" s="1"/>
      <c r="DF190" s="1"/>
      <c r="DG190" s="1"/>
      <c r="DH190" s="1"/>
      <c r="DI190" s="1"/>
      <c r="DJ190" s="1"/>
      <c r="DK190" s="1"/>
      <c r="DL190" s="1"/>
      <c r="DM190" s="1"/>
      <c r="DN190" s="1"/>
      <c r="DO190" s="1"/>
      <c r="DP190" s="1"/>
      <c r="DQ190" s="1"/>
      <c r="DR190" s="1"/>
    </row>
    <row r="191" spans="1:122" ht="12.75" hidden="1" customHeight="1">
      <c r="A191" s="38"/>
      <c r="B191" s="1"/>
      <c r="C191" s="1"/>
      <c r="D191" s="1"/>
      <c r="E191" s="144"/>
      <c r="F191" s="144"/>
      <c r="G191" s="144"/>
      <c r="H191" s="145"/>
      <c r="I191" s="1"/>
      <c r="J191" s="1"/>
      <c r="K191" s="1"/>
      <c r="L191" s="1"/>
      <c r="M191" s="1"/>
      <c r="N191" s="38"/>
      <c r="O191" s="1"/>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1"/>
      <c r="AQ191" s="1"/>
      <c r="AR191" s="1"/>
      <c r="AS191" s="1"/>
      <c r="AT191" s="33"/>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32"/>
      <c r="DB191" s="1"/>
      <c r="DC191" s="1"/>
      <c r="DD191" s="1"/>
      <c r="DE191" s="1"/>
      <c r="DF191" s="1"/>
      <c r="DG191" s="1"/>
      <c r="DH191" s="1"/>
      <c r="DI191" s="1"/>
      <c r="DJ191" s="1"/>
      <c r="DK191" s="1"/>
      <c r="DL191" s="1"/>
      <c r="DM191" s="1"/>
      <c r="DN191" s="1"/>
      <c r="DO191" s="1"/>
      <c r="DP191" s="1"/>
      <c r="DQ191" s="1"/>
      <c r="DR191" s="1"/>
    </row>
    <row r="192" spans="1:122" ht="12.75" hidden="1" customHeight="1">
      <c r="A192" s="38"/>
      <c r="B192" s="1"/>
      <c r="C192" s="1"/>
      <c r="D192" s="1"/>
      <c r="E192" s="144"/>
      <c r="F192" s="144"/>
      <c r="G192" s="144"/>
      <c r="H192" s="145"/>
      <c r="I192" s="1"/>
      <c r="J192" s="1"/>
      <c r="K192" s="1"/>
      <c r="L192" s="1"/>
      <c r="M192" s="1"/>
      <c r="N192" s="38"/>
      <c r="O192" s="1"/>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1"/>
      <c r="AQ192" s="1"/>
      <c r="AR192" s="1"/>
      <c r="AS192" s="1"/>
      <c r="AT192" s="33"/>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32"/>
      <c r="DB192" s="1"/>
      <c r="DC192" s="1"/>
      <c r="DD192" s="1"/>
      <c r="DE192" s="1"/>
      <c r="DF192" s="1"/>
      <c r="DG192" s="1"/>
      <c r="DH192" s="1"/>
      <c r="DI192" s="1"/>
      <c r="DJ192" s="1"/>
      <c r="DK192" s="1"/>
      <c r="DL192" s="1"/>
      <c r="DM192" s="1"/>
      <c r="DN192" s="1"/>
      <c r="DO192" s="1"/>
      <c r="DP192" s="1"/>
      <c r="DQ192" s="1"/>
      <c r="DR192" s="1"/>
    </row>
    <row r="193" spans="1:122" ht="12.75" hidden="1" customHeight="1">
      <c r="A193" s="38"/>
      <c r="B193" s="1"/>
      <c r="C193" s="1"/>
      <c r="D193" s="1"/>
      <c r="E193" s="144"/>
      <c r="F193" s="144"/>
      <c r="G193" s="144"/>
      <c r="H193" s="145"/>
      <c r="I193" s="1"/>
      <c r="J193" s="1"/>
      <c r="K193" s="1"/>
      <c r="L193" s="1"/>
      <c r="M193" s="1"/>
      <c r="N193" s="38"/>
      <c r="O193" s="1"/>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1"/>
      <c r="AQ193" s="1"/>
      <c r="AR193" s="1"/>
      <c r="AS193" s="1"/>
      <c r="AT193" s="33"/>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32"/>
      <c r="DB193" s="1"/>
      <c r="DC193" s="1"/>
      <c r="DD193" s="1"/>
      <c r="DE193" s="1"/>
      <c r="DF193" s="1"/>
      <c r="DG193" s="1"/>
      <c r="DH193" s="1"/>
      <c r="DI193" s="1"/>
      <c r="DJ193" s="1"/>
      <c r="DK193" s="1"/>
      <c r="DL193" s="1"/>
      <c r="DM193" s="1"/>
      <c r="DN193" s="1"/>
      <c r="DO193" s="1"/>
      <c r="DP193" s="1"/>
      <c r="DQ193" s="1"/>
      <c r="DR193" s="1"/>
    </row>
    <row r="194" spans="1:122" ht="12.75" hidden="1" customHeight="1">
      <c r="A194" s="38"/>
      <c r="B194" s="1"/>
      <c r="C194" s="1"/>
      <c r="D194" s="1"/>
      <c r="E194" s="144"/>
      <c r="F194" s="144"/>
      <c r="G194" s="144"/>
      <c r="H194" s="145"/>
      <c r="I194" s="1"/>
      <c r="J194" s="1"/>
      <c r="K194" s="1"/>
      <c r="L194" s="1"/>
      <c r="M194" s="1"/>
      <c r="N194" s="38"/>
      <c r="O194" s="1"/>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1"/>
      <c r="AQ194" s="1"/>
      <c r="AR194" s="1"/>
      <c r="AS194" s="1"/>
      <c r="AT194" s="33"/>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32"/>
      <c r="DB194" s="1"/>
      <c r="DC194" s="1"/>
      <c r="DD194" s="1"/>
      <c r="DE194" s="1"/>
      <c r="DF194" s="1"/>
      <c r="DG194" s="1"/>
      <c r="DH194" s="1"/>
      <c r="DI194" s="1"/>
      <c r="DJ194" s="1"/>
      <c r="DK194" s="1"/>
      <c r="DL194" s="1"/>
      <c r="DM194" s="1"/>
      <c r="DN194" s="1"/>
      <c r="DO194" s="1"/>
      <c r="DP194" s="1"/>
      <c r="DQ194" s="1"/>
      <c r="DR194" s="1"/>
    </row>
    <row r="195" spans="1:122" ht="12.75" hidden="1" customHeight="1">
      <c r="A195" s="38"/>
      <c r="B195" s="1"/>
      <c r="C195" s="1"/>
      <c r="D195" s="1"/>
      <c r="E195" s="144"/>
      <c r="F195" s="144"/>
      <c r="G195" s="144"/>
      <c r="H195" s="145"/>
      <c r="I195" s="1"/>
      <c r="J195" s="1"/>
      <c r="K195" s="1"/>
      <c r="L195" s="1"/>
      <c r="M195" s="1"/>
      <c r="N195" s="38"/>
      <c r="O195" s="1"/>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1"/>
      <c r="AQ195" s="1"/>
      <c r="AR195" s="1"/>
      <c r="AS195" s="1"/>
      <c r="AT195" s="33"/>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32"/>
      <c r="DB195" s="1"/>
      <c r="DC195" s="1"/>
      <c r="DD195" s="1"/>
      <c r="DE195" s="1"/>
      <c r="DF195" s="1"/>
      <c r="DG195" s="1"/>
      <c r="DH195" s="1"/>
      <c r="DI195" s="1"/>
      <c r="DJ195" s="1"/>
      <c r="DK195" s="1"/>
      <c r="DL195" s="1"/>
      <c r="DM195" s="1"/>
      <c r="DN195" s="1"/>
      <c r="DO195" s="1"/>
      <c r="DP195" s="1"/>
      <c r="DQ195" s="1"/>
      <c r="DR195" s="1"/>
    </row>
    <row r="196" spans="1:122" ht="12.75" hidden="1" customHeight="1">
      <c r="A196" s="38"/>
      <c r="B196" s="1"/>
      <c r="C196" s="1"/>
      <c r="D196" s="1"/>
      <c r="E196" s="144"/>
      <c r="F196" s="144"/>
      <c r="G196" s="144"/>
      <c r="H196" s="145"/>
      <c r="I196" s="1"/>
      <c r="J196" s="1"/>
      <c r="K196" s="1"/>
      <c r="L196" s="1"/>
      <c r="M196" s="1"/>
      <c r="N196" s="38"/>
      <c r="O196" s="1"/>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1"/>
      <c r="AQ196" s="1"/>
      <c r="AR196" s="1"/>
      <c r="AS196" s="1"/>
      <c r="AT196" s="33"/>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32"/>
      <c r="DB196" s="1"/>
      <c r="DC196" s="1"/>
      <c r="DD196" s="1"/>
      <c r="DE196" s="1"/>
      <c r="DF196" s="1"/>
      <c r="DG196" s="1"/>
      <c r="DH196" s="1"/>
      <c r="DI196" s="1"/>
      <c r="DJ196" s="1"/>
      <c r="DK196" s="1"/>
      <c r="DL196" s="1"/>
      <c r="DM196" s="1"/>
      <c r="DN196" s="1"/>
      <c r="DO196" s="1"/>
      <c r="DP196" s="1"/>
      <c r="DQ196" s="1"/>
      <c r="DR196" s="1"/>
    </row>
    <row r="197" spans="1:122" ht="12.75" hidden="1" customHeight="1">
      <c r="A197" s="38"/>
      <c r="B197" s="1"/>
      <c r="C197" s="1"/>
      <c r="D197" s="1"/>
      <c r="E197" s="144"/>
      <c r="F197" s="144"/>
      <c r="G197" s="144"/>
      <c r="H197" s="145"/>
      <c r="I197" s="1"/>
      <c r="J197" s="1"/>
      <c r="K197" s="1"/>
      <c r="L197" s="1"/>
      <c r="M197" s="1"/>
      <c r="N197" s="38"/>
      <c r="O197" s="1"/>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1"/>
      <c r="AQ197" s="1"/>
      <c r="AR197" s="1"/>
      <c r="AS197" s="1"/>
      <c r="AT197" s="33"/>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32"/>
      <c r="DB197" s="1"/>
      <c r="DC197" s="1"/>
      <c r="DD197" s="1"/>
      <c r="DE197" s="1"/>
      <c r="DF197" s="1"/>
      <c r="DG197" s="1"/>
      <c r="DH197" s="1"/>
      <c r="DI197" s="1"/>
      <c r="DJ197" s="1"/>
      <c r="DK197" s="1"/>
      <c r="DL197" s="1"/>
      <c r="DM197" s="1"/>
      <c r="DN197" s="1"/>
      <c r="DO197" s="1"/>
      <c r="DP197" s="1"/>
      <c r="DQ197" s="1"/>
      <c r="DR197" s="1"/>
    </row>
    <row r="198" spans="1:122" ht="12.75" hidden="1" customHeight="1">
      <c r="A198" s="38"/>
      <c r="B198" s="1"/>
      <c r="C198" s="1"/>
      <c r="D198" s="1"/>
      <c r="E198" s="144"/>
      <c r="F198" s="144"/>
      <c r="G198" s="144"/>
      <c r="H198" s="145"/>
      <c r="I198" s="1"/>
      <c r="J198" s="1"/>
      <c r="K198" s="1"/>
      <c r="L198" s="1"/>
      <c r="M198" s="1"/>
      <c r="N198" s="38"/>
      <c r="O198" s="1"/>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1"/>
      <c r="AQ198" s="1"/>
      <c r="AR198" s="1"/>
      <c r="AS198" s="1"/>
      <c r="AT198" s="33"/>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32"/>
      <c r="DB198" s="1"/>
      <c r="DC198" s="1"/>
      <c r="DD198" s="1"/>
      <c r="DE198" s="1"/>
      <c r="DF198" s="1"/>
      <c r="DG198" s="1"/>
      <c r="DH198" s="1"/>
      <c r="DI198" s="1"/>
      <c r="DJ198" s="1"/>
      <c r="DK198" s="1"/>
      <c r="DL198" s="1"/>
      <c r="DM198" s="1"/>
      <c r="DN198" s="1"/>
      <c r="DO198" s="1"/>
      <c r="DP198" s="1"/>
      <c r="DQ198" s="1"/>
      <c r="DR198" s="1"/>
    </row>
    <row r="199" spans="1:122" ht="12.75" hidden="1" customHeight="1">
      <c r="A199" s="38"/>
      <c r="B199" s="1"/>
      <c r="C199" s="1"/>
      <c r="D199" s="1"/>
      <c r="E199" s="144"/>
      <c r="F199" s="144"/>
      <c r="G199" s="144"/>
      <c r="H199" s="145"/>
      <c r="I199" s="1"/>
      <c r="J199" s="1"/>
      <c r="K199" s="1"/>
      <c r="L199" s="1"/>
      <c r="M199" s="1"/>
      <c r="N199" s="38"/>
      <c r="O199" s="1"/>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1"/>
      <c r="AQ199" s="1"/>
      <c r="AR199" s="1"/>
      <c r="AS199" s="1"/>
      <c r="AT199" s="33"/>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32"/>
      <c r="DB199" s="1"/>
      <c r="DC199" s="1"/>
      <c r="DD199" s="1"/>
      <c r="DE199" s="1"/>
      <c r="DF199" s="1"/>
      <c r="DG199" s="1"/>
      <c r="DH199" s="1"/>
      <c r="DI199" s="1"/>
      <c r="DJ199" s="1"/>
      <c r="DK199" s="1"/>
      <c r="DL199" s="1"/>
      <c r="DM199" s="1"/>
      <c r="DN199" s="1"/>
      <c r="DO199" s="1"/>
      <c r="DP199" s="1"/>
      <c r="DQ199" s="1"/>
      <c r="DR199" s="1"/>
    </row>
    <row r="200" spans="1:122" ht="12.75" hidden="1" customHeight="1">
      <c r="A200" s="38"/>
      <c r="B200" s="1"/>
      <c r="C200" s="1"/>
      <c r="D200" s="1"/>
      <c r="E200" s="144"/>
      <c r="F200" s="144"/>
      <c r="G200" s="144"/>
      <c r="H200" s="145"/>
      <c r="I200" s="1"/>
      <c r="J200" s="1"/>
      <c r="K200" s="1"/>
      <c r="L200" s="1"/>
      <c r="M200" s="1"/>
      <c r="N200" s="38"/>
      <c r="O200" s="1"/>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1"/>
      <c r="AQ200" s="1"/>
      <c r="AR200" s="1"/>
      <c r="AS200" s="1"/>
      <c r="AT200" s="33"/>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32"/>
      <c r="DB200" s="1"/>
      <c r="DC200" s="1"/>
      <c r="DD200" s="1"/>
      <c r="DE200" s="1"/>
      <c r="DF200" s="1"/>
      <c r="DG200" s="1"/>
      <c r="DH200" s="1"/>
      <c r="DI200" s="1"/>
      <c r="DJ200" s="1"/>
      <c r="DK200" s="1"/>
      <c r="DL200" s="1"/>
      <c r="DM200" s="1"/>
      <c r="DN200" s="1"/>
      <c r="DO200" s="1"/>
      <c r="DP200" s="1"/>
      <c r="DQ200" s="1"/>
      <c r="DR200" s="1"/>
    </row>
    <row r="201" spans="1:122" ht="12.75" hidden="1" customHeight="1">
      <c r="A201" s="38"/>
      <c r="B201" s="1"/>
      <c r="C201" s="1"/>
      <c r="D201" s="1"/>
      <c r="E201" s="144"/>
      <c r="F201" s="144"/>
      <c r="G201" s="144"/>
      <c r="H201" s="145"/>
      <c r="I201" s="1"/>
      <c r="J201" s="1"/>
      <c r="K201" s="1"/>
      <c r="L201" s="1"/>
      <c r="M201" s="1"/>
      <c r="N201" s="38"/>
      <c r="O201" s="1"/>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1"/>
      <c r="AQ201" s="1"/>
      <c r="AR201" s="1"/>
      <c r="AS201" s="1"/>
      <c r="AT201" s="33"/>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32"/>
      <c r="DB201" s="1"/>
      <c r="DC201" s="1"/>
      <c r="DD201" s="1"/>
      <c r="DE201" s="1"/>
      <c r="DF201" s="1"/>
      <c r="DG201" s="1"/>
      <c r="DH201" s="1"/>
      <c r="DI201" s="1"/>
      <c r="DJ201" s="1"/>
      <c r="DK201" s="1"/>
      <c r="DL201" s="1"/>
      <c r="DM201" s="1"/>
      <c r="DN201" s="1"/>
      <c r="DO201" s="1"/>
      <c r="DP201" s="1"/>
      <c r="DQ201" s="1"/>
      <c r="DR201" s="1"/>
    </row>
    <row r="202" spans="1:122" ht="12.75" hidden="1" customHeight="1">
      <c r="A202" s="38"/>
      <c r="B202" s="1"/>
      <c r="C202" s="1"/>
      <c r="D202" s="1"/>
      <c r="E202" s="144"/>
      <c r="F202" s="144"/>
      <c r="G202" s="144"/>
      <c r="H202" s="145"/>
      <c r="I202" s="1"/>
      <c r="J202" s="1"/>
      <c r="K202" s="1"/>
      <c r="L202" s="1"/>
      <c r="M202" s="1"/>
      <c r="N202" s="38"/>
      <c r="O202" s="1"/>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1"/>
      <c r="AQ202" s="1"/>
      <c r="AR202" s="1"/>
      <c r="AS202" s="1"/>
      <c r="AT202" s="33"/>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32"/>
      <c r="DB202" s="1"/>
      <c r="DC202" s="1"/>
      <c r="DD202" s="1"/>
      <c r="DE202" s="1"/>
      <c r="DF202" s="1"/>
      <c r="DG202" s="1"/>
      <c r="DH202" s="1"/>
      <c r="DI202" s="1"/>
      <c r="DJ202" s="1"/>
      <c r="DK202" s="1"/>
      <c r="DL202" s="1"/>
      <c r="DM202" s="1"/>
      <c r="DN202" s="1"/>
      <c r="DO202" s="1"/>
      <c r="DP202" s="1"/>
      <c r="DQ202" s="1"/>
      <c r="DR202" s="1"/>
    </row>
    <row r="203" spans="1:122" ht="12.75" hidden="1" customHeight="1">
      <c r="A203" s="38"/>
      <c r="B203" s="1"/>
      <c r="C203" s="1"/>
      <c r="D203" s="1"/>
      <c r="E203" s="144"/>
      <c r="F203" s="144"/>
      <c r="G203" s="144"/>
      <c r="H203" s="145"/>
      <c r="I203" s="1"/>
      <c r="J203" s="1"/>
      <c r="K203" s="1"/>
      <c r="L203" s="1"/>
      <c r="M203" s="1"/>
      <c r="N203" s="38"/>
      <c r="O203" s="1"/>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1"/>
      <c r="AQ203" s="1"/>
      <c r="AR203" s="1"/>
      <c r="AS203" s="1"/>
      <c r="AT203" s="33"/>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32"/>
      <c r="DB203" s="1"/>
      <c r="DC203" s="1"/>
      <c r="DD203" s="1"/>
      <c r="DE203" s="1"/>
      <c r="DF203" s="1"/>
      <c r="DG203" s="1"/>
      <c r="DH203" s="1"/>
      <c r="DI203" s="1"/>
      <c r="DJ203" s="1"/>
      <c r="DK203" s="1"/>
      <c r="DL203" s="1"/>
      <c r="DM203" s="1"/>
      <c r="DN203" s="1"/>
      <c r="DO203" s="1"/>
      <c r="DP203" s="1"/>
      <c r="DQ203" s="1"/>
      <c r="DR203" s="1"/>
    </row>
    <row r="204" spans="1:122" ht="12.75" hidden="1" customHeight="1">
      <c r="A204" s="38"/>
      <c r="B204" s="1"/>
      <c r="C204" s="1"/>
      <c r="D204" s="1"/>
      <c r="E204" s="144"/>
      <c r="F204" s="144"/>
      <c r="G204" s="144"/>
      <c r="H204" s="145"/>
      <c r="I204" s="1"/>
      <c r="J204" s="1"/>
      <c r="K204" s="1"/>
      <c r="L204" s="1"/>
      <c r="M204" s="1"/>
      <c r="N204" s="38"/>
      <c r="O204" s="1"/>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1"/>
      <c r="AQ204" s="1"/>
      <c r="AR204" s="1"/>
      <c r="AS204" s="1"/>
      <c r="AT204" s="33"/>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32"/>
      <c r="DB204" s="1"/>
      <c r="DC204" s="1"/>
      <c r="DD204" s="1"/>
      <c r="DE204" s="1"/>
      <c r="DF204" s="1"/>
      <c r="DG204" s="1"/>
      <c r="DH204" s="1"/>
      <c r="DI204" s="1"/>
      <c r="DJ204" s="1"/>
      <c r="DK204" s="1"/>
      <c r="DL204" s="1"/>
      <c r="DM204" s="1"/>
      <c r="DN204" s="1"/>
      <c r="DO204" s="1"/>
      <c r="DP204" s="1"/>
      <c r="DQ204" s="1"/>
      <c r="DR204" s="1"/>
    </row>
    <row r="205" spans="1:122" ht="12.75" hidden="1" customHeight="1">
      <c r="A205" s="38"/>
      <c r="B205" s="1"/>
      <c r="C205" s="1"/>
      <c r="D205" s="1"/>
      <c r="E205" s="144"/>
      <c r="F205" s="144"/>
      <c r="G205" s="144"/>
      <c r="H205" s="145"/>
      <c r="I205" s="1"/>
      <c r="J205" s="1"/>
      <c r="K205" s="1"/>
      <c r="L205" s="1"/>
      <c r="M205" s="1"/>
      <c r="N205" s="38"/>
      <c r="O205" s="1"/>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1"/>
      <c r="AQ205" s="1"/>
      <c r="AR205" s="1"/>
      <c r="AS205" s="1"/>
      <c r="AT205" s="33"/>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32"/>
      <c r="DB205" s="1"/>
      <c r="DC205" s="1"/>
      <c r="DD205" s="1"/>
      <c r="DE205" s="1"/>
      <c r="DF205" s="1"/>
      <c r="DG205" s="1"/>
      <c r="DH205" s="1"/>
      <c r="DI205" s="1"/>
      <c r="DJ205" s="1"/>
      <c r="DK205" s="1"/>
      <c r="DL205" s="1"/>
      <c r="DM205" s="1"/>
      <c r="DN205" s="1"/>
      <c r="DO205" s="1"/>
      <c r="DP205" s="1"/>
      <c r="DQ205" s="1"/>
      <c r="DR205" s="1"/>
    </row>
    <row r="206" spans="1:122" ht="12.75" hidden="1" customHeight="1">
      <c r="A206" s="38"/>
      <c r="B206" s="1"/>
      <c r="C206" s="1"/>
      <c r="D206" s="1"/>
      <c r="E206" s="144"/>
      <c r="F206" s="144"/>
      <c r="G206" s="144"/>
      <c r="H206" s="145"/>
      <c r="I206" s="1"/>
      <c r="J206" s="1"/>
      <c r="K206" s="1"/>
      <c r="L206" s="1"/>
      <c r="M206" s="1"/>
      <c r="N206" s="38"/>
      <c r="O206" s="1"/>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1"/>
      <c r="AQ206" s="1"/>
      <c r="AR206" s="1"/>
      <c r="AS206" s="1"/>
      <c r="AT206" s="33"/>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32"/>
      <c r="DB206" s="1"/>
      <c r="DC206" s="1"/>
      <c r="DD206" s="1"/>
      <c r="DE206" s="1"/>
      <c r="DF206" s="1"/>
      <c r="DG206" s="1"/>
      <c r="DH206" s="1"/>
      <c r="DI206" s="1"/>
      <c r="DJ206" s="1"/>
      <c r="DK206" s="1"/>
      <c r="DL206" s="1"/>
      <c r="DM206" s="1"/>
      <c r="DN206" s="1"/>
      <c r="DO206" s="1"/>
      <c r="DP206" s="1"/>
      <c r="DQ206" s="1"/>
      <c r="DR206" s="1"/>
    </row>
    <row r="207" spans="1:122" ht="12.75" hidden="1" customHeight="1">
      <c r="A207" s="38"/>
      <c r="B207" s="1"/>
      <c r="C207" s="1"/>
      <c r="D207" s="1"/>
      <c r="E207" s="144"/>
      <c r="F207" s="144"/>
      <c r="G207" s="144"/>
      <c r="H207" s="145"/>
      <c r="I207" s="1"/>
      <c r="J207" s="1"/>
      <c r="K207" s="1"/>
      <c r="L207" s="1"/>
      <c r="M207" s="1"/>
      <c r="N207" s="38"/>
      <c r="O207" s="1"/>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1"/>
      <c r="AQ207" s="1"/>
      <c r="AR207" s="1"/>
      <c r="AS207" s="1"/>
      <c r="AT207" s="33"/>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32"/>
      <c r="DB207" s="1"/>
      <c r="DC207" s="1"/>
      <c r="DD207" s="1"/>
      <c r="DE207" s="1"/>
      <c r="DF207" s="1"/>
      <c r="DG207" s="1"/>
      <c r="DH207" s="1"/>
      <c r="DI207" s="1"/>
      <c r="DJ207" s="1"/>
      <c r="DK207" s="1"/>
      <c r="DL207" s="1"/>
      <c r="DM207" s="1"/>
      <c r="DN207" s="1"/>
      <c r="DO207" s="1"/>
      <c r="DP207" s="1"/>
      <c r="DQ207" s="1"/>
      <c r="DR207" s="1"/>
    </row>
    <row r="208" spans="1:122" ht="12.75" hidden="1" customHeight="1">
      <c r="A208" s="38"/>
      <c r="B208" s="1"/>
      <c r="C208" s="1"/>
      <c r="D208" s="1"/>
      <c r="E208" s="144"/>
      <c r="F208" s="144"/>
      <c r="G208" s="144"/>
      <c r="H208" s="145"/>
      <c r="I208" s="1"/>
      <c r="J208" s="1"/>
      <c r="K208" s="1"/>
      <c r="L208" s="1"/>
      <c r="M208" s="1"/>
      <c r="N208" s="38"/>
      <c r="O208" s="1"/>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1"/>
      <c r="AQ208" s="1"/>
      <c r="AR208" s="1"/>
      <c r="AS208" s="1"/>
      <c r="AT208" s="33"/>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32"/>
      <c r="DB208" s="1"/>
      <c r="DC208" s="1"/>
      <c r="DD208" s="1"/>
      <c r="DE208" s="1"/>
      <c r="DF208" s="1"/>
      <c r="DG208" s="1"/>
      <c r="DH208" s="1"/>
      <c r="DI208" s="1"/>
      <c r="DJ208" s="1"/>
      <c r="DK208" s="1"/>
      <c r="DL208" s="1"/>
      <c r="DM208" s="1"/>
      <c r="DN208" s="1"/>
      <c r="DO208" s="1"/>
      <c r="DP208" s="1"/>
      <c r="DQ208" s="1"/>
      <c r="DR208" s="1"/>
    </row>
    <row r="209" spans="1:122" ht="12.75" hidden="1" customHeight="1">
      <c r="A209" s="38"/>
      <c r="B209" s="1"/>
      <c r="C209" s="1"/>
      <c r="D209" s="1"/>
      <c r="E209" s="144"/>
      <c r="F209" s="144"/>
      <c r="G209" s="144"/>
      <c r="H209" s="145"/>
      <c r="I209" s="1"/>
      <c r="J209" s="1"/>
      <c r="K209" s="1"/>
      <c r="L209" s="1"/>
      <c r="M209" s="1"/>
      <c r="N209" s="38"/>
      <c r="O209" s="1"/>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1"/>
      <c r="AQ209" s="1"/>
      <c r="AR209" s="1"/>
      <c r="AS209" s="1"/>
      <c r="AT209" s="33"/>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32"/>
      <c r="DB209" s="1"/>
      <c r="DC209" s="1"/>
      <c r="DD209" s="1"/>
      <c r="DE209" s="1"/>
      <c r="DF209" s="1"/>
      <c r="DG209" s="1"/>
      <c r="DH209" s="1"/>
      <c r="DI209" s="1"/>
      <c r="DJ209" s="1"/>
      <c r="DK209" s="1"/>
      <c r="DL209" s="1"/>
      <c r="DM209" s="1"/>
      <c r="DN209" s="1"/>
      <c r="DO209" s="1"/>
      <c r="DP209" s="1"/>
      <c r="DQ209" s="1"/>
      <c r="DR209" s="1"/>
    </row>
    <row r="210" spans="1:122" ht="12.75" hidden="1" customHeight="1">
      <c r="A210" s="38"/>
      <c r="B210" s="1"/>
      <c r="C210" s="1"/>
      <c r="D210" s="1"/>
      <c r="E210" s="144"/>
      <c r="F210" s="144"/>
      <c r="G210" s="144"/>
      <c r="H210" s="145"/>
      <c r="I210" s="1"/>
      <c r="J210" s="1"/>
      <c r="K210" s="1"/>
      <c r="L210" s="1"/>
      <c r="M210" s="1"/>
      <c r="N210" s="38"/>
      <c r="O210" s="1"/>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1"/>
      <c r="AQ210" s="1"/>
      <c r="AR210" s="1"/>
      <c r="AS210" s="1"/>
      <c r="AT210" s="33"/>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32"/>
      <c r="DB210" s="1"/>
      <c r="DC210" s="1"/>
      <c r="DD210" s="1"/>
      <c r="DE210" s="1"/>
      <c r="DF210" s="1"/>
      <c r="DG210" s="1"/>
      <c r="DH210" s="1"/>
      <c r="DI210" s="1"/>
      <c r="DJ210" s="1"/>
      <c r="DK210" s="1"/>
      <c r="DL210" s="1"/>
      <c r="DM210" s="1"/>
      <c r="DN210" s="1"/>
      <c r="DO210" s="1"/>
      <c r="DP210" s="1"/>
      <c r="DQ210" s="1"/>
      <c r="DR210" s="1"/>
    </row>
    <row r="211" spans="1:122" ht="12.75" hidden="1" customHeight="1">
      <c r="A211" s="38"/>
      <c r="B211" s="1"/>
      <c r="C211" s="1"/>
      <c r="D211" s="1"/>
      <c r="E211" s="144"/>
      <c r="F211" s="144"/>
      <c r="G211" s="144"/>
      <c r="H211" s="145"/>
      <c r="I211" s="1"/>
      <c r="J211" s="1"/>
      <c r="K211" s="1"/>
      <c r="L211" s="1"/>
      <c r="M211" s="1"/>
      <c r="N211" s="38"/>
      <c r="O211" s="1"/>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1"/>
      <c r="AQ211" s="1"/>
      <c r="AR211" s="1"/>
      <c r="AS211" s="1"/>
      <c r="AT211" s="33"/>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32"/>
      <c r="DB211" s="1"/>
      <c r="DC211" s="1"/>
      <c r="DD211" s="1"/>
      <c r="DE211" s="1"/>
      <c r="DF211" s="1"/>
      <c r="DG211" s="1"/>
      <c r="DH211" s="1"/>
      <c r="DI211" s="1"/>
      <c r="DJ211" s="1"/>
      <c r="DK211" s="1"/>
      <c r="DL211" s="1"/>
      <c r="DM211" s="1"/>
      <c r="DN211" s="1"/>
      <c r="DO211" s="1"/>
      <c r="DP211" s="1"/>
      <c r="DQ211" s="1"/>
      <c r="DR211" s="1"/>
    </row>
    <row r="212" spans="1:122" ht="12.75" hidden="1" customHeight="1">
      <c r="A212" s="38"/>
      <c r="B212" s="1"/>
      <c r="C212" s="1"/>
      <c r="D212" s="1"/>
      <c r="E212" s="144"/>
      <c r="F212" s="144"/>
      <c r="G212" s="144"/>
      <c r="H212" s="145"/>
      <c r="I212" s="1"/>
      <c r="J212" s="1"/>
      <c r="K212" s="1"/>
      <c r="L212" s="1"/>
      <c r="M212" s="1"/>
      <c r="N212" s="38"/>
      <c r="O212" s="1"/>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1"/>
      <c r="AQ212" s="1"/>
      <c r="AR212" s="1"/>
      <c r="AS212" s="1"/>
      <c r="AT212" s="33"/>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32"/>
      <c r="DB212" s="1"/>
      <c r="DC212" s="1"/>
      <c r="DD212" s="1"/>
      <c r="DE212" s="1"/>
      <c r="DF212" s="1"/>
      <c r="DG212" s="1"/>
      <c r="DH212" s="1"/>
      <c r="DI212" s="1"/>
      <c r="DJ212" s="1"/>
      <c r="DK212" s="1"/>
      <c r="DL212" s="1"/>
      <c r="DM212" s="1"/>
      <c r="DN212" s="1"/>
      <c r="DO212" s="1"/>
      <c r="DP212" s="1"/>
      <c r="DQ212" s="1"/>
      <c r="DR212" s="1"/>
    </row>
    <row r="213" spans="1:122" ht="12.75" hidden="1" customHeight="1">
      <c r="A213" s="38"/>
      <c r="B213" s="1"/>
      <c r="C213" s="1"/>
      <c r="D213" s="1"/>
      <c r="E213" s="144"/>
      <c r="F213" s="144"/>
      <c r="G213" s="144"/>
      <c r="H213" s="145"/>
      <c r="I213" s="1"/>
      <c r="J213" s="1"/>
      <c r="K213" s="1"/>
      <c r="L213" s="1"/>
      <c r="M213" s="1"/>
      <c r="N213" s="38"/>
      <c r="O213" s="1"/>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1"/>
      <c r="AQ213" s="1"/>
      <c r="AR213" s="1"/>
      <c r="AS213" s="1"/>
      <c r="AT213" s="33"/>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32"/>
      <c r="DB213" s="1"/>
      <c r="DC213" s="1"/>
      <c r="DD213" s="1"/>
      <c r="DE213" s="1"/>
      <c r="DF213" s="1"/>
      <c r="DG213" s="1"/>
      <c r="DH213" s="1"/>
      <c r="DI213" s="1"/>
      <c r="DJ213" s="1"/>
      <c r="DK213" s="1"/>
      <c r="DL213" s="1"/>
      <c r="DM213" s="1"/>
      <c r="DN213" s="1"/>
      <c r="DO213" s="1"/>
      <c r="DP213" s="1"/>
      <c r="DQ213" s="1"/>
      <c r="DR213" s="1"/>
    </row>
    <row r="214" spans="1:122" ht="12.75" hidden="1" customHeight="1">
      <c r="A214" s="38"/>
      <c r="B214" s="1"/>
      <c r="C214" s="1"/>
      <c r="D214" s="1"/>
      <c r="E214" s="144"/>
      <c r="F214" s="144"/>
      <c r="G214" s="144"/>
      <c r="H214" s="145"/>
      <c r="I214" s="1"/>
      <c r="J214" s="1"/>
      <c r="K214" s="1"/>
      <c r="L214" s="1"/>
      <c r="M214" s="1"/>
      <c r="N214" s="38"/>
      <c r="O214" s="1"/>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1"/>
      <c r="AQ214" s="1"/>
      <c r="AR214" s="1"/>
      <c r="AS214" s="1"/>
      <c r="AT214" s="33"/>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32"/>
      <c r="DB214" s="1"/>
      <c r="DC214" s="1"/>
      <c r="DD214" s="1"/>
      <c r="DE214" s="1"/>
      <c r="DF214" s="1"/>
      <c r="DG214" s="1"/>
      <c r="DH214" s="1"/>
      <c r="DI214" s="1"/>
      <c r="DJ214" s="1"/>
      <c r="DK214" s="1"/>
      <c r="DL214" s="1"/>
      <c r="DM214" s="1"/>
      <c r="DN214" s="1"/>
      <c r="DO214" s="1"/>
      <c r="DP214" s="1"/>
      <c r="DQ214" s="1"/>
      <c r="DR214" s="1"/>
    </row>
    <row r="215" spans="1:122" ht="12.75" hidden="1" customHeight="1">
      <c r="A215" s="38"/>
      <c r="B215" s="1"/>
      <c r="C215" s="1"/>
      <c r="D215" s="1"/>
      <c r="E215" s="144"/>
      <c r="F215" s="144"/>
      <c r="G215" s="144"/>
      <c r="H215" s="145"/>
      <c r="I215" s="1"/>
      <c r="J215" s="1"/>
      <c r="K215" s="1"/>
      <c r="L215" s="1"/>
      <c r="M215" s="1"/>
      <c r="N215" s="38"/>
      <c r="O215" s="1"/>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1"/>
      <c r="AQ215" s="1"/>
      <c r="AR215" s="1"/>
      <c r="AS215" s="1"/>
      <c r="AT215" s="33"/>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32"/>
      <c r="DB215" s="1"/>
      <c r="DC215" s="1"/>
      <c r="DD215" s="1"/>
      <c r="DE215" s="1"/>
      <c r="DF215" s="1"/>
      <c r="DG215" s="1"/>
      <c r="DH215" s="1"/>
      <c r="DI215" s="1"/>
      <c r="DJ215" s="1"/>
      <c r="DK215" s="1"/>
      <c r="DL215" s="1"/>
      <c r="DM215" s="1"/>
      <c r="DN215" s="1"/>
      <c r="DO215" s="1"/>
      <c r="DP215" s="1"/>
      <c r="DQ215" s="1"/>
      <c r="DR215" s="1"/>
    </row>
    <row r="216" spans="1:122" ht="12.75" hidden="1" customHeight="1">
      <c r="A216" s="38"/>
      <c r="B216" s="1"/>
      <c r="C216" s="1"/>
      <c r="D216" s="1"/>
      <c r="E216" s="144"/>
      <c r="F216" s="144"/>
      <c r="G216" s="144"/>
      <c r="H216" s="145"/>
      <c r="I216" s="1"/>
      <c r="J216" s="1"/>
      <c r="K216" s="1"/>
      <c r="L216" s="1"/>
      <c r="M216" s="1"/>
      <c r="N216" s="38"/>
      <c r="O216" s="1"/>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1"/>
      <c r="AQ216" s="1"/>
      <c r="AR216" s="1"/>
      <c r="AS216" s="1"/>
      <c r="AT216" s="33"/>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32"/>
      <c r="DB216" s="1"/>
      <c r="DC216" s="1"/>
      <c r="DD216" s="1"/>
      <c r="DE216" s="1"/>
      <c r="DF216" s="1"/>
      <c r="DG216" s="1"/>
      <c r="DH216" s="1"/>
      <c r="DI216" s="1"/>
      <c r="DJ216" s="1"/>
      <c r="DK216" s="1"/>
      <c r="DL216" s="1"/>
      <c r="DM216" s="1"/>
      <c r="DN216" s="1"/>
      <c r="DO216" s="1"/>
      <c r="DP216" s="1"/>
      <c r="DQ216" s="1"/>
      <c r="DR216" s="1"/>
    </row>
    <row r="217" spans="1:122" ht="12.75" hidden="1" customHeight="1">
      <c r="A217" s="38"/>
      <c r="B217" s="1"/>
      <c r="C217" s="1"/>
      <c r="D217" s="1"/>
      <c r="E217" s="144"/>
      <c r="F217" s="144"/>
      <c r="G217" s="144"/>
      <c r="H217" s="145"/>
      <c r="I217" s="1"/>
      <c r="J217" s="1"/>
      <c r="K217" s="1"/>
      <c r="L217" s="1"/>
      <c r="M217" s="1"/>
      <c r="N217" s="38"/>
      <c r="O217" s="1"/>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1"/>
      <c r="AQ217" s="1"/>
      <c r="AR217" s="1"/>
      <c r="AS217" s="1"/>
      <c r="AT217" s="33"/>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32"/>
      <c r="DB217" s="1"/>
      <c r="DC217" s="1"/>
      <c r="DD217" s="1"/>
      <c r="DE217" s="1"/>
      <c r="DF217" s="1"/>
      <c r="DG217" s="1"/>
      <c r="DH217" s="1"/>
      <c r="DI217" s="1"/>
      <c r="DJ217" s="1"/>
      <c r="DK217" s="1"/>
      <c r="DL217" s="1"/>
      <c r="DM217" s="1"/>
      <c r="DN217" s="1"/>
      <c r="DO217" s="1"/>
      <c r="DP217" s="1"/>
      <c r="DQ217" s="1"/>
      <c r="DR217" s="1"/>
    </row>
    <row r="218" spans="1:122" ht="12.75" hidden="1" customHeight="1">
      <c r="A218" s="38"/>
      <c r="B218" s="1"/>
      <c r="C218" s="1"/>
      <c r="D218" s="1"/>
      <c r="E218" s="144"/>
      <c r="F218" s="144"/>
      <c r="G218" s="144"/>
      <c r="H218" s="145"/>
      <c r="I218" s="1"/>
      <c r="J218" s="1"/>
      <c r="K218" s="1"/>
      <c r="L218" s="1"/>
      <c r="M218" s="1"/>
      <c r="N218" s="38"/>
      <c r="O218" s="1"/>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1"/>
      <c r="AQ218" s="1"/>
      <c r="AR218" s="1"/>
      <c r="AS218" s="1"/>
      <c r="AT218" s="33"/>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32"/>
      <c r="DB218" s="1"/>
      <c r="DC218" s="1"/>
      <c r="DD218" s="1"/>
      <c r="DE218" s="1"/>
      <c r="DF218" s="1"/>
      <c r="DG218" s="1"/>
      <c r="DH218" s="1"/>
      <c r="DI218" s="1"/>
      <c r="DJ218" s="1"/>
      <c r="DK218" s="1"/>
      <c r="DL218" s="1"/>
      <c r="DM218" s="1"/>
      <c r="DN218" s="1"/>
      <c r="DO218" s="1"/>
      <c r="DP218" s="1"/>
      <c r="DQ218" s="1"/>
      <c r="DR218" s="1"/>
    </row>
    <row r="219" spans="1:122" ht="12.75" hidden="1" customHeight="1">
      <c r="A219" s="38"/>
      <c r="B219" s="1"/>
      <c r="C219" s="1"/>
      <c r="D219" s="1"/>
      <c r="E219" s="144"/>
      <c r="F219" s="144"/>
      <c r="G219" s="144"/>
      <c r="H219" s="145"/>
      <c r="I219" s="1"/>
      <c r="J219" s="1"/>
      <c r="K219" s="1"/>
      <c r="L219" s="1"/>
      <c r="M219" s="1"/>
      <c r="N219" s="38"/>
      <c r="O219" s="1"/>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1"/>
      <c r="AQ219" s="1"/>
      <c r="AR219" s="1"/>
      <c r="AS219" s="1"/>
      <c r="AT219" s="33"/>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32"/>
      <c r="DB219" s="1"/>
      <c r="DC219" s="1"/>
      <c r="DD219" s="1"/>
      <c r="DE219" s="1"/>
      <c r="DF219" s="1"/>
      <c r="DG219" s="1"/>
      <c r="DH219" s="1"/>
      <c r="DI219" s="1"/>
      <c r="DJ219" s="1"/>
      <c r="DK219" s="1"/>
      <c r="DL219" s="1"/>
      <c r="DM219" s="1"/>
      <c r="DN219" s="1"/>
      <c r="DO219" s="1"/>
      <c r="DP219" s="1"/>
      <c r="DQ219" s="1"/>
      <c r="DR219" s="1"/>
    </row>
    <row r="220" spans="1:122" ht="12.75" hidden="1" customHeight="1">
      <c r="A220" s="38"/>
      <c r="B220" s="1"/>
      <c r="C220" s="1"/>
      <c r="D220" s="1"/>
      <c r="E220" s="144"/>
      <c r="F220" s="144"/>
      <c r="G220" s="144"/>
      <c r="H220" s="145"/>
      <c r="I220" s="1"/>
      <c r="J220" s="1"/>
      <c r="K220" s="1"/>
      <c r="L220" s="1"/>
      <c r="M220" s="1"/>
      <c r="N220" s="38"/>
      <c r="O220" s="1"/>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1"/>
      <c r="AQ220" s="1"/>
      <c r="AR220" s="1"/>
      <c r="AS220" s="1"/>
      <c r="AT220" s="33"/>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32"/>
      <c r="DB220" s="1"/>
      <c r="DC220" s="1"/>
      <c r="DD220" s="1"/>
      <c r="DE220" s="1"/>
      <c r="DF220" s="1"/>
      <c r="DG220" s="1"/>
      <c r="DH220" s="1"/>
      <c r="DI220" s="1"/>
      <c r="DJ220" s="1"/>
      <c r="DK220" s="1"/>
      <c r="DL220" s="1"/>
      <c r="DM220" s="1"/>
      <c r="DN220" s="1"/>
      <c r="DO220" s="1"/>
      <c r="DP220" s="1"/>
      <c r="DQ220" s="1"/>
      <c r="DR220" s="1"/>
    </row>
    <row r="221" spans="1:122" ht="12.75" hidden="1" customHeight="1">
      <c r="A221" s="38"/>
      <c r="B221" s="1"/>
      <c r="C221" s="1"/>
      <c r="D221" s="1"/>
      <c r="E221" s="144"/>
      <c r="F221" s="144"/>
      <c r="G221" s="144"/>
      <c r="H221" s="145"/>
      <c r="I221" s="1"/>
      <c r="J221" s="1"/>
      <c r="K221" s="1"/>
      <c r="L221" s="1"/>
      <c r="M221" s="1"/>
      <c r="N221" s="38"/>
      <c r="O221" s="1"/>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1"/>
      <c r="AQ221" s="1"/>
      <c r="AR221" s="1"/>
      <c r="AS221" s="1"/>
      <c r="AT221" s="33"/>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32"/>
      <c r="DB221" s="1"/>
      <c r="DC221" s="1"/>
      <c r="DD221" s="1"/>
      <c r="DE221" s="1"/>
      <c r="DF221" s="1"/>
      <c r="DG221" s="1"/>
      <c r="DH221" s="1"/>
      <c r="DI221" s="1"/>
      <c r="DJ221" s="1"/>
      <c r="DK221" s="1"/>
      <c r="DL221" s="1"/>
      <c r="DM221" s="1"/>
      <c r="DN221" s="1"/>
      <c r="DO221" s="1"/>
      <c r="DP221" s="1"/>
      <c r="DQ221" s="1"/>
      <c r="DR221" s="1"/>
    </row>
    <row r="222" spans="1:122" ht="12.75" hidden="1" customHeight="1">
      <c r="A222" s="38"/>
      <c r="B222" s="1"/>
      <c r="C222" s="1"/>
      <c r="D222" s="1"/>
      <c r="E222" s="144"/>
      <c r="F222" s="144"/>
      <c r="G222" s="144"/>
      <c r="H222" s="145"/>
      <c r="I222" s="1"/>
      <c r="J222" s="1"/>
      <c r="K222" s="1"/>
      <c r="L222" s="1"/>
      <c r="M222" s="1"/>
      <c r="N222" s="38"/>
      <c r="O222" s="1"/>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1"/>
      <c r="AQ222" s="1"/>
      <c r="AR222" s="1"/>
      <c r="AS222" s="1"/>
      <c r="AT222" s="33"/>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32"/>
      <c r="DB222" s="1"/>
      <c r="DC222" s="1"/>
      <c r="DD222" s="1"/>
      <c r="DE222" s="1"/>
      <c r="DF222" s="1"/>
      <c r="DG222" s="1"/>
      <c r="DH222" s="1"/>
      <c r="DI222" s="1"/>
      <c r="DJ222" s="1"/>
      <c r="DK222" s="1"/>
      <c r="DL222" s="1"/>
      <c r="DM222" s="1"/>
      <c r="DN222" s="1"/>
      <c r="DO222" s="1"/>
      <c r="DP222" s="1"/>
      <c r="DQ222" s="1"/>
      <c r="DR222" s="1"/>
    </row>
    <row r="223" spans="1:122" ht="12.75" hidden="1" customHeight="1">
      <c r="A223" s="38"/>
      <c r="B223" s="1"/>
      <c r="C223" s="1"/>
      <c r="D223" s="1"/>
      <c r="E223" s="144"/>
      <c r="F223" s="144"/>
      <c r="G223" s="144"/>
      <c r="H223" s="145"/>
      <c r="I223" s="1"/>
      <c r="J223" s="1"/>
      <c r="K223" s="1"/>
      <c r="L223" s="1"/>
      <c r="M223" s="1"/>
      <c r="N223" s="38"/>
      <c r="O223" s="1"/>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1"/>
      <c r="AQ223" s="1"/>
      <c r="AR223" s="1"/>
      <c r="AS223" s="1"/>
      <c r="AT223" s="33"/>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32"/>
      <c r="DB223" s="1"/>
      <c r="DC223" s="1"/>
      <c r="DD223" s="1"/>
      <c r="DE223" s="1"/>
      <c r="DF223" s="1"/>
      <c r="DG223" s="1"/>
      <c r="DH223" s="1"/>
      <c r="DI223" s="1"/>
      <c r="DJ223" s="1"/>
      <c r="DK223" s="1"/>
      <c r="DL223" s="1"/>
      <c r="DM223" s="1"/>
      <c r="DN223" s="1"/>
      <c r="DO223" s="1"/>
      <c r="DP223" s="1"/>
      <c r="DQ223" s="1"/>
      <c r="DR223" s="1"/>
    </row>
    <row r="224" spans="1:122" ht="12.75" hidden="1" customHeight="1">
      <c r="A224" s="38"/>
      <c r="B224" s="1"/>
      <c r="C224" s="1"/>
      <c r="D224" s="1"/>
      <c r="E224" s="144"/>
      <c r="F224" s="144"/>
      <c r="G224" s="144"/>
      <c r="H224" s="145"/>
      <c r="I224" s="1"/>
      <c r="J224" s="1"/>
      <c r="K224" s="1"/>
      <c r="L224" s="1"/>
      <c r="M224" s="1"/>
      <c r="N224" s="38"/>
      <c r="O224" s="1"/>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1"/>
      <c r="AQ224" s="1"/>
      <c r="AR224" s="1"/>
      <c r="AS224" s="1"/>
      <c r="AT224" s="33"/>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32"/>
      <c r="DB224" s="1"/>
      <c r="DC224" s="1"/>
      <c r="DD224" s="1"/>
      <c r="DE224" s="1"/>
      <c r="DF224" s="1"/>
      <c r="DG224" s="1"/>
      <c r="DH224" s="1"/>
      <c r="DI224" s="1"/>
      <c r="DJ224" s="1"/>
      <c r="DK224" s="1"/>
      <c r="DL224" s="1"/>
      <c r="DM224" s="1"/>
      <c r="DN224" s="1"/>
      <c r="DO224" s="1"/>
      <c r="DP224" s="1"/>
      <c r="DQ224" s="1"/>
      <c r="DR224" s="1"/>
    </row>
    <row r="225" spans="1:122" ht="12.75" hidden="1" customHeight="1">
      <c r="A225" s="38"/>
      <c r="B225" s="1"/>
      <c r="C225" s="1"/>
      <c r="D225" s="1"/>
      <c r="E225" s="144"/>
      <c r="F225" s="144"/>
      <c r="G225" s="144"/>
      <c r="H225" s="145"/>
      <c r="I225" s="1"/>
      <c r="J225" s="1"/>
      <c r="K225" s="1"/>
      <c r="L225" s="1"/>
      <c r="M225" s="1"/>
      <c r="N225" s="38"/>
      <c r="O225" s="1"/>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1"/>
      <c r="AQ225" s="1"/>
      <c r="AR225" s="1"/>
      <c r="AS225" s="1"/>
      <c r="AT225" s="33"/>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32"/>
      <c r="DB225" s="1"/>
      <c r="DC225" s="1"/>
      <c r="DD225" s="1"/>
      <c r="DE225" s="1"/>
      <c r="DF225" s="1"/>
      <c r="DG225" s="1"/>
      <c r="DH225" s="1"/>
      <c r="DI225" s="1"/>
      <c r="DJ225" s="1"/>
      <c r="DK225" s="1"/>
      <c r="DL225" s="1"/>
      <c r="DM225" s="1"/>
      <c r="DN225" s="1"/>
      <c r="DO225" s="1"/>
      <c r="DP225" s="1"/>
      <c r="DQ225" s="1"/>
      <c r="DR225" s="1"/>
    </row>
    <row r="226" spans="1:122" ht="12.75" customHeight="1">
      <c r="A226" s="38"/>
      <c r="B226" s="1"/>
      <c r="C226" s="1"/>
      <c r="D226" s="1"/>
      <c r="E226" s="144"/>
      <c r="F226" s="144"/>
      <c r="G226" s="144"/>
      <c r="H226" s="145"/>
      <c r="I226" s="1"/>
      <c r="J226" s="1"/>
      <c r="K226" s="1"/>
      <c r="L226" s="1"/>
      <c r="M226" s="1"/>
      <c r="N226" s="38"/>
      <c r="O226" s="1"/>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1"/>
      <c r="AQ226" s="1"/>
      <c r="AR226" s="1"/>
      <c r="AS226" s="1"/>
      <c r="AT226" s="33"/>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32"/>
      <c r="DB226" s="1"/>
      <c r="DC226" s="1"/>
      <c r="DD226" s="1"/>
      <c r="DE226" s="1"/>
      <c r="DF226" s="1"/>
      <c r="DG226" s="1"/>
      <c r="DH226" s="1"/>
      <c r="DI226" s="1"/>
      <c r="DJ226" s="1"/>
      <c r="DK226" s="1"/>
      <c r="DL226" s="1"/>
      <c r="DM226" s="1"/>
      <c r="DN226" s="1"/>
      <c r="DO226" s="1"/>
      <c r="DP226" s="1"/>
      <c r="DQ226" s="1"/>
      <c r="DR226" s="1"/>
    </row>
    <row r="227" spans="1:122" ht="12.75" customHeight="1">
      <c r="A227" s="38"/>
      <c r="B227" s="1"/>
      <c r="C227" s="1"/>
      <c r="D227" s="1"/>
      <c r="E227" s="144"/>
      <c r="F227" s="144"/>
      <c r="G227" s="144"/>
      <c r="H227" s="145"/>
      <c r="I227" s="1"/>
      <c r="J227" s="1"/>
      <c r="K227" s="1"/>
      <c r="L227" s="1"/>
      <c r="M227" s="1"/>
      <c r="N227" s="38"/>
      <c r="O227" s="1"/>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1"/>
      <c r="AQ227" s="1"/>
      <c r="AR227" s="1"/>
      <c r="AS227" s="1"/>
      <c r="AT227" s="33"/>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32"/>
      <c r="DB227" s="1"/>
      <c r="DC227" s="1"/>
      <c r="DD227" s="1"/>
      <c r="DE227" s="1"/>
      <c r="DF227" s="1"/>
      <c r="DG227" s="1"/>
      <c r="DH227" s="1"/>
      <c r="DI227" s="1"/>
      <c r="DJ227" s="1"/>
      <c r="DK227" s="1"/>
      <c r="DL227" s="1"/>
      <c r="DM227" s="1"/>
      <c r="DN227" s="1"/>
      <c r="DO227" s="1"/>
      <c r="DP227" s="1"/>
      <c r="DQ227" s="1"/>
      <c r="DR227" s="1"/>
    </row>
    <row r="228" spans="1:122" ht="12.75" customHeight="1">
      <c r="A228" s="38"/>
      <c r="B228" s="246" t="s">
        <v>750</v>
      </c>
      <c r="C228" s="244"/>
      <c r="D228" s="244"/>
      <c r="E228" s="244"/>
      <c r="F228" s="245"/>
      <c r="G228" s="245"/>
      <c r="H228" s="145"/>
      <c r="I228" s="1"/>
      <c r="J228" s="1"/>
      <c r="K228" s="1"/>
      <c r="L228" s="1"/>
      <c r="M228" s="1"/>
      <c r="N228" s="38"/>
      <c r="O228" s="1"/>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1"/>
      <c r="AQ228" s="1"/>
      <c r="AR228" s="1"/>
      <c r="AS228" s="1"/>
      <c r="AT228" s="33"/>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32"/>
      <c r="DB228" s="1"/>
      <c r="DC228" s="1"/>
      <c r="DD228" s="1"/>
      <c r="DE228" s="1"/>
      <c r="DF228" s="1"/>
      <c r="DG228" s="1"/>
      <c r="DH228" s="1"/>
      <c r="DI228" s="1"/>
      <c r="DJ228" s="1"/>
      <c r="DK228" s="1"/>
      <c r="DL228" s="1"/>
      <c r="DM228" s="1"/>
      <c r="DN228" s="1"/>
      <c r="DO228" s="1"/>
      <c r="DP228" s="1"/>
      <c r="DQ228" s="1"/>
      <c r="DR228" s="1"/>
    </row>
    <row r="229" spans="1:122" ht="19.5" customHeight="1">
      <c r="A229" s="38"/>
      <c r="B229" s="243" t="s">
        <v>749</v>
      </c>
      <c r="C229" s="244"/>
      <c r="D229" s="244"/>
      <c r="E229" s="244"/>
      <c r="F229" s="245"/>
      <c r="G229" s="245"/>
      <c r="H229" s="145"/>
      <c r="I229" s="1"/>
      <c r="J229" s="1"/>
      <c r="K229" s="1"/>
      <c r="L229" s="1"/>
      <c r="M229" s="1"/>
      <c r="N229" s="38"/>
      <c r="O229" s="1"/>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1"/>
      <c r="AQ229" s="1"/>
      <c r="AR229" s="1"/>
      <c r="AS229" s="1"/>
      <c r="AT229" s="33"/>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32"/>
      <c r="DB229" s="1"/>
      <c r="DC229" s="1"/>
      <c r="DD229" s="1"/>
      <c r="DE229" s="1"/>
      <c r="DF229" s="1"/>
      <c r="DG229" s="1"/>
      <c r="DH229" s="1"/>
      <c r="DI229" s="1"/>
      <c r="DJ229" s="1"/>
      <c r="DK229" s="1"/>
      <c r="DL229" s="1"/>
      <c r="DM229" s="1"/>
      <c r="DN229" s="1"/>
      <c r="DO229" s="1"/>
      <c r="DP229" s="1"/>
      <c r="DQ229" s="1"/>
      <c r="DR229" s="1"/>
    </row>
    <row r="230" spans="1:122" ht="20.25" customHeight="1">
      <c r="A230" s="38"/>
      <c r="B230" s="243" t="s">
        <v>748</v>
      </c>
      <c r="C230" s="244"/>
      <c r="D230" s="244"/>
      <c r="E230" s="244"/>
      <c r="F230" s="245"/>
      <c r="G230" s="245"/>
      <c r="H230" s="145"/>
      <c r="I230" s="1"/>
      <c r="J230" s="1"/>
      <c r="K230" s="1"/>
      <c r="L230" s="1"/>
      <c r="M230" s="1"/>
      <c r="N230" s="38"/>
      <c r="O230" s="1"/>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1"/>
      <c r="AQ230" s="1"/>
      <c r="AR230" s="1"/>
      <c r="AS230" s="1"/>
      <c r="AT230" s="33"/>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32"/>
      <c r="DB230" s="1"/>
      <c r="DC230" s="1"/>
      <c r="DD230" s="1"/>
      <c r="DE230" s="1"/>
      <c r="DF230" s="1"/>
      <c r="DG230" s="1"/>
      <c r="DH230" s="1"/>
      <c r="DI230" s="1"/>
      <c r="DJ230" s="1"/>
      <c r="DK230" s="1"/>
      <c r="DL230" s="1"/>
      <c r="DM230" s="1"/>
      <c r="DN230" s="1"/>
      <c r="DO230" s="1"/>
      <c r="DP230" s="1"/>
      <c r="DQ230" s="1"/>
      <c r="DR230" s="1"/>
    </row>
    <row r="231" spans="1:122" ht="21" customHeight="1">
      <c r="A231" s="38"/>
      <c r="B231" s="243" t="s">
        <v>747</v>
      </c>
      <c r="C231" s="244"/>
      <c r="D231" s="244"/>
      <c r="E231" s="244"/>
      <c r="F231" s="245"/>
      <c r="G231" s="245"/>
      <c r="H231" s="145"/>
      <c r="I231" s="1"/>
      <c r="J231" s="1"/>
      <c r="K231" s="1"/>
      <c r="L231" s="1"/>
      <c r="M231" s="1"/>
      <c r="N231" s="38"/>
      <c r="O231" s="1"/>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1"/>
      <c r="AQ231" s="1"/>
      <c r="AR231" s="1"/>
      <c r="AS231" s="1"/>
      <c r="AT231" s="33"/>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32"/>
      <c r="DB231" s="1"/>
      <c r="DC231" s="1"/>
      <c r="DD231" s="1"/>
      <c r="DE231" s="1"/>
      <c r="DF231" s="1"/>
      <c r="DG231" s="1"/>
      <c r="DH231" s="1"/>
      <c r="DI231" s="1"/>
      <c r="DJ231" s="1"/>
      <c r="DK231" s="1"/>
      <c r="DL231" s="1"/>
      <c r="DM231" s="1"/>
      <c r="DN231" s="1"/>
      <c r="DO231" s="1"/>
      <c r="DP231" s="1"/>
      <c r="DQ231" s="1"/>
      <c r="DR231" s="1"/>
    </row>
    <row r="232" spans="1:122" ht="12.75" customHeight="1">
      <c r="A232" s="38"/>
      <c r="B232" s="1"/>
      <c r="C232" s="1"/>
      <c r="D232" s="1"/>
      <c r="E232" s="144"/>
      <c r="F232" s="144"/>
      <c r="G232" s="144"/>
      <c r="H232" s="145"/>
      <c r="I232" s="1"/>
      <c r="J232" s="1"/>
      <c r="K232" s="1"/>
      <c r="L232" s="1"/>
      <c r="M232" s="1"/>
      <c r="N232" s="38"/>
      <c r="O232" s="1"/>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1"/>
      <c r="AQ232" s="1"/>
      <c r="AR232" s="1"/>
      <c r="AS232" s="1"/>
      <c r="AT232" s="33"/>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32"/>
      <c r="DB232" s="1"/>
      <c r="DC232" s="1"/>
      <c r="DD232" s="1"/>
      <c r="DE232" s="1"/>
      <c r="DF232" s="1"/>
      <c r="DG232" s="1"/>
      <c r="DH232" s="1"/>
      <c r="DI232" s="1"/>
      <c r="DJ232" s="1"/>
      <c r="DK232" s="1"/>
      <c r="DL232" s="1"/>
      <c r="DM232" s="1"/>
      <c r="DN232" s="1"/>
      <c r="DO232" s="1"/>
      <c r="DP232" s="1"/>
      <c r="DQ232" s="1"/>
      <c r="DR232" s="1"/>
    </row>
    <row r="233" spans="1:122" ht="12.75" customHeight="1">
      <c r="A233" s="38"/>
      <c r="B233" s="1"/>
      <c r="C233" s="1"/>
      <c r="D233" s="1"/>
      <c r="E233" s="144"/>
      <c r="F233" s="144"/>
      <c r="G233" s="144"/>
      <c r="H233" s="145"/>
      <c r="I233" s="1"/>
      <c r="J233" s="1"/>
      <c r="K233" s="1"/>
      <c r="L233" s="1"/>
      <c r="M233" s="1"/>
      <c r="N233" s="38"/>
      <c r="O233" s="1"/>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1"/>
      <c r="AQ233" s="1"/>
      <c r="AR233" s="1"/>
      <c r="AS233" s="1"/>
      <c r="AT233" s="33"/>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32"/>
      <c r="DB233" s="1"/>
      <c r="DC233" s="1"/>
      <c r="DD233" s="1"/>
      <c r="DE233" s="1"/>
      <c r="DF233" s="1"/>
      <c r="DG233" s="1"/>
      <c r="DH233" s="1"/>
      <c r="DI233" s="1"/>
      <c r="DJ233" s="1"/>
      <c r="DK233" s="1"/>
      <c r="DL233" s="1"/>
      <c r="DM233" s="1"/>
      <c r="DN233" s="1"/>
      <c r="DO233" s="1"/>
      <c r="DP233" s="1"/>
      <c r="DQ233" s="1"/>
      <c r="DR233" s="1"/>
    </row>
    <row r="234" spans="1:122" ht="12.75" customHeight="1">
      <c r="A234" s="38"/>
      <c r="B234" s="338" t="s">
        <v>751</v>
      </c>
      <c r="C234" s="1"/>
      <c r="D234" s="1"/>
      <c r="E234" s="144"/>
      <c r="F234" s="144"/>
      <c r="G234" s="144"/>
      <c r="H234" s="145"/>
      <c r="I234" s="1"/>
      <c r="J234" s="1"/>
      <c r="K234" s="1"/>
      <c r="L234" s="1"/>
      <c r="M234" s="1"/>
      <c r="N234" s="38"/>
      <c r="O234" s="1"/>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1"/>
      <c r="AQ234" s="1"/>
      <c r="AR234" s="1"/>
      <c r="AS234" s="1"/>
      <c r="AT234" s="33"/>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32"/>
      <c r="DB234" s="1"/>
      <c r="DC234" s="1"/>
      <c r="DD234" s="1"/>
      <c r="DE234" s="1"/>
      <c r="DF234" s="1"/>
      <c r="DG234" s="1"/>
      <c r="DH234" s="1"/>
      <c r="DI234" s="1"/>
      <c r="DJ234" s="1"/>
      <c r="DK234" s="1"/>
      <c r="DL234" s="1"/>
      <c r="DM234" s="1"/>
      <c r="DN234" s="1"/>
      <c r="DO234" s="1"/>
      <c r="DP234" s="1"/>
      <c r="DQ234" s="1"/>
      <c r="DR234" s="1"/>
    </row>
    <row r="235" spans="1:122" ht="12.75" customHeight="1">
      <c r="A235" s="38"/>
      <c r="B235" s="338" t="s">
        <v>752</v>
      </c>
      <c r="C235" s="1"/>
      <c r="D235" s="1"/>
      <c r="E235" s="144"/>
      <c r="F235" s="144"/>
      <c r="G235" s="144"/>
      <c r="H235" s="145"/>
      <c r="I235" s="1"/>
      <c r="J235" s="1"/>
      <c r="K235" s="1"/>
      <c r="L235" s="1"/>
      <c r="M235" s="1"/>
      <c r="N235" s="38"/>
      <c r="O235" s="1"/>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1"/>
      <c r="AQ235" s="1"/>
      <c r="AR235" s="1"/>
      <c r="AS235" s="1"/>
      <c r="AT235" s="33"/>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32"/>
      <c r="DB235" s="1"/>
      <c r="DC235" s="1"/>
      <c r="DD235" s="1"/>
      <c r="DE235" s="1"/>
      <c r="DF235" s="1"/>
      <c r="DG235" s="1"/>
      <c r="DH235" s="1"/>
      <c r="DI235" s="1"/>
      <c r="DJ235" s="1"/>
      <c r="DK235" s="1"/>
      <c r="DL235" s="1"/>
      <c r="DM235" s="1"/>
      <c r="DN235" s="1"/>
      <c r="DO235" s="1"/>
      <c r="DP235" s="1"/>
      <c r="DQ235" s="1"/>
      <c r="DR235" s="1"/>
    </row>
    <row r="236" spans="1:122" ht="12.75" customHeight="1">
      <c r="A236" s="38"/>
      <c r="B236" s="338" t="s">
        <v>753</v>
      </c>
      <c r="C236" s="1"/>
      <c r="D236" s="1"/>
      <c r="E236" s="144"/>
      <c r="F236" s="144"/>
      <c r="G236" s="144"/>
      <c r="H236" s="145"/>
      <c r="I236" s="1"/>
      <c r="J236" s="1"/>
      <c r="K236" s="1"/>
      <c r="L236" s="1"/>
      <c r="M236" s="1"/>
      <c r="N236" s="38"/>
      <c r="O236" s="1"/>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1"/>
      <c r="AQ236" s="1"/>
      <c r="AR236" s="1"/>
      <c r="AS236" s="1"/>
      <c r="AT236" s="33"/>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32"/>
      <c r="DB236" s="1"/>
      <c r="DC236" s="1"/>
      <c r="DD236" s="1"/>
      <c r="DE236" s="1"/>
      <c r="DF236" s="1"/>
      <c r="DG236" s="1"/>
      <c r="DH236" s="1"/>
      <c r="DI236" s="1"/>
      <c r="DJ236" s="1"/>
      <c r="DK236" s="1"/>
      <c r="DL236" s="1"/>
      <c r="DM236" s="1"/>
      <c r="DN236" s="1"/>
      <c r="DO236" s="1"/>
      <c r="DP236" s="1"/>
      <c r="DQ236" s="1"/>
      <c r="DR236" s="1"/>
    </row>
    <row r="237" spans="1:122" ht="12.75" customHeight="1">
      <c r="A237" s="38"/>
      <c r="B237" s="1"/>
      <c r="C237" s="1"/>
      <c r="D237" s="1"/>
      <c r="E237" s="144"/>
      <c r="F237" s="144"/>
      <c r="G237" s="144"/>
      <c r="H237" s="145"/>
      <c r="I237" s="1"/>
      <c r="J237" s="1"/>
      <c r="K237" s="1"/>
      <c r="L237" s="1"/>
      <c r="M237" s="1"/>
      <c r="N237" s="38"/>
      <c r="O237" s="1"/>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1"/>
      <c r="AQ237" s="1"/>
      <c r="AR237" s="1"/>
      <c r="AS237" s="1"/>
      <c r="AT237" s="33"/>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32"/>
      <c r="DB237" s="1"/>
      <c r="DC237" s="1"/>
      <c r="DD237" s="1"/>
      <c r="DE237" s="1"/>
      <c r="DF237" s="1"/>
      <c r="DG237" s="1"/>
      <c r="DH237" s="1"/>
      <c r="DI237" s="1"/>
      <c r="DJ237" s="1"/>
      <c r="DK237" s="1"/>
      <c r="DL237" s="1"/>
      <c r="DM237" s="1"/>
      <c r="DN237" s="1"/>
      <c r="DO237" s="1"/>
      <c r="DP237" s="1"/>
      <c r="DQ237" s="1"/>
      <c r="DR237" s="1"/>
    </row>
    <row r="238" spans="1:122" ht="12.75" customHeight="1">
      <c r="A238" s="38"/>
      <c r="B238" s="1"/>
      <c r="C238" s="1"/>
      <c r="D238" s="1"/>
      <c r="E238" s="144"/>
      <c r="F238" s="144"/>
      <c r="G238" s="144"/>
      <c r="H238" s="145"/>
      <c r="I238" s="1"/>
      <c r="J238" s="1"/>
      <c r="K238" s="1"/>
      <c r="L238" s="1"/>
      <c r="M238" s="1"/>
      <c r="N238" s="38"/>
      <c r="O238" s="1"/>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1"/>
      <c r="AQ238" s="1"/>
      <c r="AR238" s="1"/>
      <c r="AS238" s="1"/>
      <c r="AT238" s="33"/>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32"/>
      <c r="DB238" s="1"/>
      <c r="DC238" s="1"/>
      <c r="DD238" s="1"/>
      <c r="DE238" s="1"/>
      <c r="DF238" s="1"/>
      <c r="DG238" s="1"/>
      <c r="DH238" s="1"/>
      <c r="DI238" s="1"/>
      <c r="DJ238" s="1"/>
      <c r="DK238" s="1"/>
      <c r="DL238" s="1"/>
      <c r="DM238" s="1"/>
      <c r="DN238" s="1"/>
      <c r="DO238" s="1"/>
      <c r="DP238" s="1"/>
      <c r="DQ238" s="1"/>
      <c r="DR238" s="1"/>
    </row>
    <row r="239" spans="1:122" ht="12.75" customHeight="1">
      <c r="A239" s="38"/>
      <c r="B239" s="1"/>
      <c r="C239" s="1"/>
      <c r="D239" s="1"/>
      <c r="E239" s="144"/>
      <c r="F239" s="144"/>
      <c r="G239" s="144"/>
      <c r="H239" s="145"/>
      <c r="I239" s="1"/>
      <c r="J239" s="1"/>
      <c r="K239" s="1"/>
      <c r="L239" s="1"/>
      <c r="M239" s="1"/>
      <c r="N239" s="38"/>
      <c r="O239" s="1"/>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1"/>
      <c r="AQ239" s="1"/>
      <c r="AR239" s="1"/>
      <c r="AS239" s="1"/>
      <c r="AT239" s="33"/>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32"/>
      <c r="DB239" s="1"/>
      <c r="DC239" s="1"/>
      <c r="DD239" s="1"/>
      <c r="DE239" s="1"/>
      <c r="DF239" s="1"/>
      <c r="DG239" s="1"/>
      <c r="DH239" s="1"/>
      <c r="DI239" s="1"/>
      <c r="DJ239" s="1"/>
      <c r="DK239" s="1"/>
      <c r="DL239" s="1"/>
      <c r="DM239" s="1"/>
      <c r="DN239" s="1"/>
      <c r="DO239" s="1"/>
      <c r="DP239" s="1"/>
      <c r="DQ239" s="1"/>
      <c r="DR239" s="1"/>
    </row>
    <row r="240" spans="1:122" ht="12.75" customHeight="1">
      <c r="A240" s="38"/>
      <c r="B240" s="1"/>
      <c r="C240" s="1"/>
      <c r="D240" s="1"/>
      <c r="E240" s="144"/>
      <c r="F240" s="144"/>
      <c r="G240" s="144"/>
      <c r="H240" s="145"/>
      <c r="I240" s="1"/>
      <c r="J240" s="1"/>
      <c r="K240" s="1"/>
      <c r="L240" s="1"/>
      <c r="M240" s="1"/>
      <c r="N240" s="38"/>
      <c r="O240" s="1"/>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1"/>
      <c r="AQ240" s="1"/>
      <c r="AR240" s="1"/>
      <c r="AS240" s="1"/>
      <c r="AT240" s="33"/>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32"/>
      <c r="DB240" s="1"/>
      <c r="DC240" s="1"/>
      <c r="DD240" s="1"/>
      <c r="DE240" s="1"/>
      <c r="DF240" s="1"/>
      <c r="DG240" s="1"/>
      <c r="DH240" s="1"/>
      <c r="DI240" s="1"/>
      <c r="DJ240" s="1"/>
      <c r="DK240" s="1"/>
      <c r="DL240" s="1"/>
      <c r="DM240" s="1"/>
      <c r="DN240" s="1"/>
      <c r="DO240" s="1"/>
      <c r="DP240" s="1"/>
      <c r="DQ240" s="1"/>
      <c r="DR240" s="1"/>
    </row>
    <row r="241" spans="1:122" ht="12.75" customHeight="1">
      <c r="A241" s="38"/>
      <c r="B241" s="1"/>
      <c r="C241" s="1"/>
      <c r="D241" s="1"/>
      <c r="E241" s="144"/>
      <c r="F241" s="144"/>
      <c r="G241" s="144"/>
      <c r="H241" s="145"/>
      <c r="I241" s="1"/>
      <c r="J241" s="1"/>
      <c r="K241" s="1"/>
      <c r="L241" s="1"/>
      <c r="M241" s="1"/>
      <c r="N241" s="38"/>
      <c r="O241" s="1"/>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1"/>
      <c r="AQ241" s="1"/>
      <c r="AR241" s="1"/>
      <c r="AS241" s="1"/>
      <c r="AT241" s="33"/>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32"/>
      <c r="DB241" s="1"/>
      <c r="DC241" s="1"/>
      <c r="DD241" s="1"/>
      <c r="DE241" s="1"/>
      <c r="DF241" s="1"/>
      <c r="DG241" s="1"/>
      <c r="DH241" s="1"/>
      <c r="DI241" s="1"/>
      <c r="DJ241" s="1"/>
      <c r="DK241" s="1"/>
      <c r="DL241" s="1"/>
      <c r="DM241" s="1"/>
      <c r="DN241" s="1"/>
      <c r="DO241" s="1"/>
      <c r="DP241" s="1"/>
      <c r="DQ241" s="1"/>
      <c r="DR241" s="1"/>
    </row>
    <row r="242" spans="1:122" ht="12.75" customHeight="1">
      <c r="A242" s="38"/>
      <c r="B242" s="1"/>
      <c r="C242" s="1"/>
      <c r="D242" s="1"/>
      <c r="E242" s="144"/>
      <c r="F242" s="144"/>
      <c r="G242" s="144"/>
      <c r="H242" s="145"/>
      <c r="I242" s="1"/>
      <c r="J242" s="1"/>
      <c r="K242" s="1"/>
      <c r="L242" s="1"/>
      <c r="M242" s="1"/>
      <c r="N242" s="38"/>
      <c r="O242" s="1"/>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1"/>
      <c r="AQ242" s="1"/>
      <c r="AR242" s="1"/>
      <c r="AS242" s="1"/>
      <c r="AT242" s="33"/>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32"/>
      <c r="DB242" s="1"/>
      <c r="DC242" s="1"/>
      <c r="DD242" s="1"/>
      <c r="DE242" s="1"/>
      <c r="DF242" s="1"/>
      <c r="DG242" s="1"/>
      <c r="DH242" s="1"/>
      <c r="DI242" s="1"/>
      <c r="DJ242" s="1"/>
      <c r="DK242" s="1"/>
      <c r="DL242" s="1"/>
      <c r="DM242" s="1"/>
      <c r="DN242" s="1"/>
      <c r="DO242" s="1"/>
      <c r="DP242" s="1"/>
      <c r="DQ242" s="1"/>
      <c r="DR242" s="1"/>
    </row>
    <row r="243" spans="1:122" ht="12.75" customHeight="1">
      <c r="A243" s="38"/>
      <c r="B243" s="1"/>
      <c r="C243" s="1"/>
      <c r="D243" s="1"/>
      <c r="E243" s="144"/>
      <c r="F243" s="144"/>
      <c r="G243" s="144"/>
      <c r="H243" s="145"/>
      <c r="I243" s="1"/>
      <c r="J243" s="1"/>
      <c r="K243" s="1"/>
      <c r="L243" s="1"/>
      <c r="M243" s="1"/>
      <c r="N243" s="38"/>
      <c r="O243" s="1"/>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1"/>
      <c r="AQ243" s="1"/>
      <c r="AR243" s="1"/>
      <c r="AS243" s="1"/>
      <c r="AT243" s="33"/>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32"/>
      <c r="DB243" s="1"/>
      <c r="DC243" s="1"/>
      <c r="DD243" s="1"/>
      <c r="DE243" s="1"/>
      <c r="DF243" s="1"/>
      <c r="DG243" s="1"/>
      <c r="DH243" s="1"/>
      <c r="DI243" s="1"/>
      <c r="DJ243" s="1"/>
      <c r="DK243" s="1"/>
      <c r="DL243" s="1"/>
      <c r="DM243" s="1"/>
      <c r="DN243" s="1"/>
      <c r="DO243" s="1"/>
      <c r="DP243" s="1"/>
      <c r="DQ243" s="1"/>
      <c r="DR243" s="1"/>
    </row>
    <row r="244" spans="1:122" ht="12.75" customHeight="1">
      <c r="A244" s="38"/>
      <c r="B244" s="1"/>
      <c r="C244" s="1"/>
      <c r="D244" s="1"/>
      <c r="E244" s="144"/>
      <c r="F244" s="144"/>
      <c r="G244" s="144"/>
      <c r="H244" s="145"/>
      <c r="I244" s="1"/>
      <c r="J244" s="1"/>
      <c r="K244" s="1"/>
      <c r="L244" s="1"/>
      <c r="M244" s="1"/>
      <c r="N244" s="38"/>
      <c r="O244" s="1"/>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1"/>
      <c r="AQ244" s="1"/>
      <c r="AR244" s="1"/>
      <c r="AS244" s="1"/>
      <c r="AT244" s="33"/>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32"/>
      <c r="DB244" s="1"/>
      <c r="DC244" s="1"/>
      <c r="DD244" s="1"/>
      <c r="DE244" s="1"/>
      <c r="DF244" s="1"/>
      <c r="DG244" s="1"/>
      <c r="DH244" s="1"/>
      <c r="DI244" s="1"/>
      <c r="DJ244" s="1"/>
      <c r="DK244" s="1"/>
      <c r="DL244" s="1"/>
      <c r="DM244" s="1"/>
      <c r="DN244" s="1"/>
      <c r="DO244" s="1"/>
      <c r="DP244" s="1"/>
      <c r="DQ244" s="1"/>
      <c r="DR244" s="1"/>
    </row>
    <row r="245" spans="1:122" ht="12.75" customHeight="1">
      <c r="A245" s="38"/>
      <c r="B245" s="1"/>
      <c r="C245" s="1"/>
      <c r="D245" s="1"/>
      <c r="E245" s="144"/>
      <c r="F245" s="144"/>
      <c r="G245" s="144"/>
      <c r="H245" s="145"/>
      <c r="I245" s="1"/>
      <c r="J245" s="1"/>
      <c r="K245" s="1"/>
      <c r="L245" s="1"/>
      <c r="M245" s="1"/>
      <c r="N245" s="38"/>
      <c r="O245" s="1"/>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1"/>
      <c r="AQ245" s="1"/>
      <c r="AR245" s="1"/>
      <c r="AS245" s="1"/>
      <c r="AT245" s="33"/>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32"/>
      <c r="DB245" s="1"/>
      <c r="DC245" s="1"/>
      <c r="DD245" s="1"/>
      <c r="DE245" s="1"/>
      <c r="DF245" s="1"/>
      <c r="DG245" s="1"/>
      <c r="DH245" s="1"/>
      <c r="DI245" s="1"/>
      <c r="DJ245" s="1"/>
      <c r="DK245" s="1"/>
      <c r="DL245" s="1"/>
      <c r="DM245" s="1"/>
      <c r="DN245" s="1"/>
      <c r="DO245" s="1"/>
      <c r="DP245" s="1"/>
      <c r="DQ245" s="1"/>
      <c r="DR245" s="1"/>
    </row>
    <row r="246" spans="1:122" ht="12.75" customHeight="1">
      <c r="A246" s="38"/>
      <c r="B246" s="1"/>
      <c r="C246" s="1"/>
      <c r="D246" s="1"/>
      <c r="E246" s="144"/>
      <c r="F246" s="144"/>
      <c r="G246" s="144"/>
      <c r="H246" s="145"/>
      <c r="I246" s="1"/>
      <c r="J246" s="1"/>
      <c r="K246" s="1"/>
      <c r="L246" s="1"/>
      <c r="M246" s="1"/>
      <c r="N246" s="38"/>
      <c r="O246" s="1"/>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1"/>
      <c r="AQ246" s="1"/>
      <c r="AR246" s="1"/>
      <c r="AS246" s="1"/>
      <c r="AT246" s="33"/>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32"/>
      <c r="DB246" s="1"/>
      <c r="DC246" s="1"/>
      <c r="DD246" s="1"/>
      <c r="DE246" s="1"/>
      <c r="DF246" s="1"/>
      <c r="DG246" s="1"/>
      <c r="DH246" s="1"/>
      <c r="DI246" s="1"/>
      <c r="DJ246" s="1"/>
      <c r="DK246" s="1"/>
      <c r="DL246" s="1"/>
      <c r="DM246" s="1"/>
      <c r="DN246" s="1"/>
      <c r="DO246" s="1"/>
      <c r="DP246" s="1"/>
      <c r="DQ246" s="1"/>
      <c r="DR246" s="1"/>
    </row>
    <row r="247" spans="1:122" ht="12.75" customHeight="1">
      <c r="A247" s="38"/>
      <c r="B247" s="1"/>
      <c r="C247" s="1"/>
      <c r="D247" s="1"/>
      <c r="E247" s="144"/>
      <c r="F247" s="144"/>
      <c r="G247" s="144"/>
      <c r="H247" s="145"/>
      <c r="I247" s="1"/>
      <c r="J247" s="1"/>
      <c r="K247" s="1"/>
      <c r="L247" s="1"/>
      <c r="M247" s="1"/>
      <c r="N247" s="38"/>
      <c r="O247" s="1"/>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1"/>
      <c r="AQ247" s="1"/>
      <c r="AR247" s="1"/>
      <c r="AS247" s="1"/>
      <c r="AT247" s="33"/>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32"/>
      <c r="DB247" s="1"/>
      <c r="DC247" s="1"/>
      <c r="DD247" s="1"/>
      <c r="DE247" s="1"/>
      <c r="DF247" s="1"/>
      <c r="DG247" s="1"/>
      <c r="DH247" s="1"/>
      <c r="DI247" s="1"/>
      <c r="DJ247" s="1"/>
      <c r="DK247" s="1"/>
      <c r="DL247" s="1"/>
      <c r="DM247" s="1"/>
      <c r="DN247" s="1"/>
      <c r="DO247" s="1"/>
      <c r="DP247" s="1"/>
      <c r="DQ247" s="1"/>
      <c r="DR247" s="1"/>
    </row>
    <row r="248" spans="1:122" ht="12.75" customHeight="1">
      <c r="A248" s="38"/>
      <c r="B248" s="1"/>
      <c r="C248" s="1"/>
      <c r="D248" s="1"/>
      <c r="E248" s="144"/>
      <c r="F248" s="144"/>
      <c r="G248" s="144"/>
      <c r="H248" s="145"/>
      <c r="I248" s="1"/>
      <c r="J248" s="1"/>
      <c r="K248" s="1"/>
      <c r="L248" s="1"/>
      <c r="M248" s="1"/>
      <c r="N248" s="38"/>
      <c r="O248" s="1"/>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1"/>
      <c r="AQ248" s="1"/>
      <c r="AR248" s="1"/>
      <c r="AS248" s="1"/>
      <c r="AT248" s="33"/>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32"/>
      <c r="DB248" s="1"/>
      <c r="DC248" s="1"/>
      <c r="DD248" s="1"/>
      <c r="DE248" s="1"/>
      <c r="DF248" s="1"/>
      <c r="DG248" s="1"/>
      <c r="DH248" s="1"/>
      <c r="DI248" s="1"/>
      <c r="DJ248" s="1"/>
      <c r="DK248" s="1"/>
      <c r="DL248" s="1"/>
      <c r="DM248" s="1"/>
      <c r="DN248" s="1"/>
      <c r="DO248" s="1"/>
      <c r="DP248" s="1"/>
      <c r="DQ248" s="1"/>
      <c r="DR248" s="1"/>
    </row>
    <row r="249" spans="1:122" ht="12.75" customHeight="1">
      <c r="A249" s="38"/>
      <c r="B249" s="1"/>
      <c r="C249" s="1"/>
      <c r="D249" s="1"/>
      <c r="E249" s="144"/>
      <c r="F249" s="144"/>
      <c r="G249" s="144"/>
      <c r="H249" s="145"/>
      <c r="I249" s="1"/>
      <c r="J249" s="1"/>
      <c r="K249" s="1"/>
      <c r="L249" s="1"/>
      <c r="M249" s="1"/>
      <c r="N249" s="38"/>
      <c r="O249" s="1"/>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1"/>
      <c r="AQ249" s="1"/>
      <c r="AR249" s="1"/>
      <c r="AS249" s="1"/>
      <c r="AT249" s="33"/>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32"/>
      <c r="DB249" s="1"/>
      <c r="DC249" s="1"/>
      <c r="DD249" s="1"/>
      <c r="DE249" s="1"/>
      <c r="DF249" s="1"/>
      <c r="DG249" s="1"/>
      <c r="DH249" s="1"/>
      <c r="DI249" s="1"/>
      <c r="DJ249" s="1"/>
      <c r="DK249" s="1"/>
      <c r="DL249" s="1"/>
      <c r="DM249" s="1"/>
      <c r="DN249" s="1"/>
      <c r="DO249" s="1"/>
      <c r="DP249" s="1"/>
      <c r="DQ249" s="1"/>
      <c r="DR249" s="1"/>
    </row>
    <row r="250" spans="1:122" ht="12.75" customHeight="1">
      <c r="A250" s="38"/>
      <c r="B250" s="1"/>
      <c r="C250" s="1"/>
      <c r="D250" s="1"/>
      <c r="E250" s="144"/>
      <c r="F250" s="144"/>
      <c r="G250" s="144"/>
      <c r="H250" s="145"/>
      <c r="I250" s="1"/>
      <c r="J250" s="1"/>
      <c r="K250" s="1"/>
      <c r="L250" s="1"/>
      <c r="M250" s="1"/>
      <c r="N250" s="38"/>
      <c r="O250" s="1"/>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1"/>
      <c r="AQ250" s="1"/>
      <c r="AR250" s="1"/>
      <c r="AS250" s="1"/>
      <c r="AT250" s="33"/>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32"/>
      <c r="DB250" s="1"/>
      <c r="DC250" s="1"/>
      <c r="DD250" s="1"/>
      <c r="DE250" s="1"/>
      <c r="DF250" s="1"/>
      <c r="DG250" s="1"/>
      <c r="DH250" s="1"/>
      <c r="DI250" s="1"/>
      <c r="DJ250" s="1"/>
      <c r="DK250" s="1"/>
      <c r="DL250" s="1"/>
      <c r="DM250" s="1"/>
      <c r="DN250" s="1"/>
      <c r="DO250" s="1"/>
      <c r="DP250" s="1"/>
      <c r="DQ250" s="1"/>
      <c r="DR250" s="1"/>
    </row>
    <row r="251" spans="1:122" ht="12.75" customHeight="1">
      <c r="A251" s="38"/>
      <c r="B251" s="1"/>
      <c r="C251" s="1"/>
      <c r="D251" s="1"/>
      <c r="E251" s="144"/>
      <c r="F251" s="144"/>
      <c r="G251" s="144"/>
      <c r="H251" s="145"/>
      <c r="I251" s="1"/>
      <c r="J251" s="1"/>
      <c r="K251" s="1"/>
      <c r="L251" s="1"/>
      <c r="M251" s="1"/>
      <c r="N251" s="38"/>
      <c r="O251" s="1"/>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1"/>
      <c r="AQ251" s="1"/>
      <c r="AR251" s="1"/>
      <c r="AS251" s="1"/>
      <c r="AT251" s="33"/>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32"/>
      <c r="DB251" s="1"/>
      <c r="DC251" s="1"/>
      <c r="DD251" s="1"/>
      <c r="DE251" s="1"/>
      <c r="DF251" s="1"/>
      <c r="DG251" s="1"/>
      <c r="DH251" s="1"/>
      <c r="DI251" s="1"/>
      <c r="DJ251" s="1"/>
      <c r="DK251" s="1"/>
      <c r="DL251" s="1"/>
      <c r="DM251" s="1"/>
      <c r="DN251" s="1"/>
      <c r="DO251" s="1"/>
      <c r="DP251" s="1"/>
      <c r="DQ251" s="1"/>
      <c r="DR251" s="1"/>
    </row>
    <row r="252" spans="1:122" ht="12.75" customHeight="1">
      <c r="A252" s="38"/>
      <c r="B252" s="1"/>
      <c r="C252" s="1"/>
      <c r="D252" s="1"/>
      <c r="E252" s="1"/>
      <c r="F252" s="1"/>
      <c r="G252" s="1"/>
      <c r="H252" s="145"/>
      <c r="I252" s="1"/>
      <c r="J252" s="1"/>
      <c r="K252" s="1"/>
      <c r="L252" s="1"/>
      <c r="M252" s="1"/>
      <c r="N252" s="38"/>
      <c r="O252" s="1"/>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1"/>
      <c r="AQ252" s="1"/>
      <c r="AR252" s="1"/>
      <c r="AS252" s="1"/>
      <c r="AT252" s="33"/>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32"/>
      <c r="DB252" s="1"/>
      <c r="DC252" s="1"/>
      <c r="DD252" s="1"/>
      <c r="DE252" s="1"/>
      <c r="DF252" s="1"/>
      <c r="DG252" s="1"/>
      <c r="DH252" s="1"/>
      <c r="DI252" s="1"/>
      <c r="DJ252" s="1"/>
      <c r="DK252" s="1"/>
      <c r="DL252" s="1"/>
      <c r="DM252" s="1"/>
      <c r="DN252" s="1"/>
      <c r="DO252" s="1"/>
      <c r="DP252" s="1"/>
      <c r="DQ252" s="1"/>
      <c r="DR252" s="1"/>
    </row>
    <row r="253" spans="1:122" ht="12.75" customHeight="1">
      <c r="A253" s="38"/>
      <c r="B253" s="1"/>
      <c r="C253" s="1"/>
      <c r="D253" s="1"/>
      <c r="E253" s="1"/>
      <c r="F253" s="1"/>
      <c r="G253" s="1"/>
      <c r="H253" s="145"/>
      <c r="I253" s="1"/>
      <c r="J253" s="1"/>
      <c r="K253" s="1"/>
      <c r="L253" s="1"/>
      <c r="M253" s="1"/>
      <c r="N253" s="38"/>
      <c r="O253" s="1"/>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1"/>
      <c r="AQ253" s="1"/>
      <c r="AR253" s="1"/>
      <c r="AS253" s="1"/>
      <c r="AT253" s="33"/>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32"/>
      <c r="DB253" s="1"/>
      <c r="DC253" s="1"/>
      <c r="DD253" s="1"/>
      <c r="DE253" s="1"/>
      <c r="DF253" s="1"/>
      <c r="DG253" s="1"/>
      <c r="DH253" s="1"/>
      <c r="DI253" s="1"/>
      <c r="DJ253" s="1"/>
      <c r="DK253" s="1"/>
      <c r="DL253" s="1"/>
      <c r="DM253" s="1"/>
      <c r="DN253" s="1"/>
      <c r="DO253" s="1"/>
      <c r="DP253" s="1"/>
      <c r="DQ253" s="1"/>
      <c r="DR253" s="1"/>
    </row>
    <row r="254" spans="1:122" ht="12.75" customHeight="1">
      <c r="A254" s="38"/>
      <c r="B254" s="1"/>
      <c r="C254" s="1"/>
      <c r="D254" s="1"/>
      <c r="E254" s="1"/>
      <c r="F254" s="1"/>
      <c r="G254" s="1"/>
      <c r="H254" s="145"/>
      <c r="I254" s="1"/>
      <c r="J254" s="1"/>
      <c r="K254" s="1"/>
      <c r="L254" s="1"/>
      <c r="M254" s="1"/>
      <c r="N254" s="38"/>
      <c r="O254" s="1"/>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1"/>
      <c r="AQ254" s="1"/>
      <c r="AR254" s="1"/>
      <c r="AS254" s="1"/>
      <c r="AT254" s="33"/>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32"/>
      <c r="DB254" s="1"/>
      <c r="DC254" s="1"/>
      <c r="DD254" s="1"/>
      <c r="DE254" s="1"/>
      <c r="DF254" s="1"/>
      <c r="DG254" s="1"/>
      <c r="DH254" s="1"/>
      <c r="DI254" s="1"/>
      <c r="DJ254" s="1"/>
      <c r="DK254" s="1"/>
      <c r="DL254" s="1"/>
      <c r="DM254" s="1"/>
      <c r="DN254" s="1"/>
      <c r="DO254" s="1"/>
      <c r="DP254" s="1"/>
      <c r="DQ254" s="1"/>
      <c r="DR254" s="1"/>
    </row>
    <row r="255" spans="1:122" ht="12.75" customHeight="1">
      <c r="A255" s="38"/>
      <c r="B255" s="1"/>
      <c r="C255" s="1"/>
      <c r="D255" s="1"/>
      <c r="E255" s="1"/>
      <c r="F255" s="1"/>
      <c r="G255" s="1"/>
      <c r="H255" s="145"/>
      <c r="I255" s="1"/>
      <c r="J255" s="1"/>
      <c r="K255" s="1"/>
      <c r="L255" s="1"/>
      <c r="M255" s="1"/>
      <c r="N255" s="38"/>
      <c r="O255" s="1"/>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1"/>
      <c r="AQ255" s="1"/>
      <c r="AR255" s="1"/>
      <c r="AS255" s="1"/>
      <c r="AT255" s="33"/>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32"/>
      <c r="DB255" s="1"/>
      <c r="DC255" s="1"/>
      <c r="DD255" s="1"/>
      <c r="DE255" s="1"/>
      <c r="DF255" s="1"/>
      <c r="DG255" s="1"/>
      <c r="DH255" s="1"/>
      <c r="DI255" s="1"/>
      <c r="DJ255" s="1"/>
      <c r="DK255" s="1"/>
      <c r="DL255" s="1"/>
      <c r="DM255" s="1"/>
      <c r="DN255" s="1"/>
      <c r="DO255" s="1"/>
      <c r="DP255" s="1"/>
      <c r="DQ255" s="1"/>
      <c r="DR255" s="1"/>
    </row>
    <row r="256" spans="1:122" ht="12.75" customHeight="1">
      <c r="A256" s="38"/>
      <c r="B256" s="1"/>
      <c r="C256" s="1"/>
      <c r="D256" s="1"/>
      <c r="E256" s="1"/>
      <c r="F256" s="1"/>
      <c r="G256" s="1"/>
      <c r="H256" s="145"/>
      <c r="I256" s="1"/>
      <c r="J256" s="1"/>
      <c r="K256" s="1"/>
      <c r="L256" s="1"/>
      <c r="M256" s="1"/>
      <c r="N256" s="38"/>
      <c r="O256" s="1"/>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1"/>
      <c r="AQ256" s="1"/>
      <c r="AR256" s="1"/>
      <c r="AS256" s="1"/>
      <c r="AT256" s="33"/>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32"/>
      <c r="DB256" s="1"/>
      <c r="DC256" s="1"/>
      <c r="DD256" s="1"/>
      <c r="DE256" s="1"/>
      <c r="DF256" s="1"/>
      <c r="DG256" s="1"/>
      <c r="DH256" s="1"/>
      <c r="DI256" s="1"/>
      <c r="DJ256" s="1"/>
      <c r="DK256" s="1"/>
      <c r="DL256" s="1"/>
      <c r="DM256" s="1"/>
      <c r="DN256" s="1"/>
      <c r="DO256" s="1"/>
      <c r="DP256" s="1"/>
      <c r="DQ256" s="1"/>
      <c r="DR256" s="1"/>
    </row>
    <row r="257" spans="1:122" ht="12.75" customHeight="1">
      <c r="A257" s="38"/>
      <c r="B257" s="1"/>
      <c r="C257" s="1"/>
      <c r="D257" s="1"/>
      <c r="E257" s="1"/>
      <c r="F257" s="1"/>
      <c r="G257" s="1"/>
      <c r="H257" s="145"/>
      <c r="I257" s="1"/>
      <c r="J257" s="1"/>
      <c r="K257" s="1"/>
      <c r="L257" s="1"/>
      <c r="M257" s="1"/>
      <c r="N257" s="38"/>
      <c r="O257" s="1"/>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1"/>
      <c r="AQ257" s="1"/>
      <c r="AR257" s="1"/>
      <c r="AS257" s="1"/>
      <c r="AT257" s="33"/>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32"/>
      <c r="DB257" s="1"/>
      <c r="DC257" s="1"/>
      <c r="DD257" s="1"/>
      <c r="DE257" s="1"/>
      <c r="DF257" s="1"/>
      <c r="DG257" s="1"/>
      <c r="DH257" s="1"/>
      <c r="DI257" s="1"/>
      <c r="DJ257" s="1"/>
      <c r="DK257" s="1"/>
      <c r="DL257" s="1"/>
      <c r="DM257" s="1"/>
      <c r="DN257" s="1"/>
      <c r="DO257" s="1"/>
      <c r="DP257" s="1"/>
      <c r="DQ257" s="1"/>
      <c r="DR257" s="1"/>
    </row>
    <row r="258" spans="1:122" ht="12.75" customHeight="1">
      <c r="A258" s="38"/>
      <c r="B258" s="1"/>
      <c r="C258" s="1"/>
      <c r="D258" s="1"/>
      <c r="E258" s="1"/>
      <c r="F258" s="1"/>
      <c r="G258" s="1"/>
      <c r="H258" s="145"/>
      <c r="I258" s="1"/>
      <c r="J258" s="1"/>
      <c r="K258" s="1"/>
      <c r="L258" s="1"/>
      <c r="M258" s="1"/>
      <c r="N258" s="38"/>
      <c r="O258" s="1"/>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1"/>
      <c r="AQ258" s="1"/>
      <c r="AR258" s="1"/>
      <c r="AS258" s="1"/>
      <c r="AT258" s="33"/>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32"/>
      <c r="DB258" s="1"/>
      <c r="DC258" s="1"/>
      <c r="DD258" s="1"/>
      <c r="DE258" s="1"/>
      <c r="DF258" s="1"/>
      <c r="DG258" s="1"/>
      <c r="DH258" s="1"/>
      <c r="DI258" s="1"/>
      <c r="DJ258" s="1"/>
      <c r="DK258" s="1"/>
      <c r="DL258" s="1"/>
      <c r="DM258" s="1"/>
      <c r="DN258" s="1"/>
      <c r="DO258" s="1"/>
      <c r="DP258" s="1"/>
      <c r="DQ258" s="1"/>
      <c r="DR258" s="1"/>
    </row>
    <row r="259" spans="1:122" ht="12.75" customHeight="1">
      <c r="A259" s="38"/>
      <c r="B259" s="1"/>
      <c r="C259" s="1"/>
      <c r="D259" s="1"/>
      <c r="E259" s="1"/>
      <c r="F259" s="1"/>
      <c r="G259" s="1"/>
      <c r="H259" s="145"/>
      <c r="I259" s="1"/>
      <c r="J259" s="1"/>
      <c r="K259" s="1"/>
      <c r="L259" s="1"/>
      <c r="M259" s="1"/>
      <c r="N259" s="38"/>
      <c r="O259" s="1"/>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1"/>
      <c r="AQ259" s="1"/>
      <c r="AR259" s="1"/>
      <c r="AS259" s="1"/>
      <c r="AT259" s="33"/>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32"/>
      <c r="DB259" s="1"/>
      <c r="DC259" s="1"/>
      <c r="DD259" s="1"/>
      <c r="DE259" s="1"/>
      <c r="DF259" s="1"/>
      <c r="DG259" s="1"/>
      <c r="DH259" s="1"/>
      <c r="DI259" s="1"/>
      <c r="DJ259" s="1"/>
      <c r="DK259" s="1"/>
      <c r="DL259" s="1"/>
      <c r="DM259" s="1"/>
      <c r="DN259" s="1"/>
      <c r="DO259" s="1"/>
      <c r="DP259" s="1"/>
      <c r="DQ259" s="1"/>
      <c r="DR259" s="1"/>
    </row>
    <row r="260" spans="1:122" ht="12.75" customHeight="1">
      <c r="A260" s="38"/>
      <c r="B260" s="1"/>
      <c r="C260" s="1"/>
      <c r="D260" s="1"/>
      <c r="E260" s="1"/>
      <c r="F260" s="1"/>
      <c r="G260" s="1"/>
      <c r="H260" s="145"/>
      <c r="I260" s="1"/>
      <c r="J260" s="1"/>
      <c r="K260" s="1"/>
      <c r="L260" s="1"/>
      <c r="M260" s="1"/>
      <c r="N260" s="38"/>
      <c r="O260" s="1"/>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1"/>
      <c r="AQ260" s="1"/>
      <c r="AR260" s="1"/>
      <c r="AS260" s="1"/>
      <c r="AT260" s="33"/>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32"/>
      <c r="DB260" s="1"/>
      <c r="DC260" s="1"/>
      <c r="DD260" s="1"/>
      <c r="DE260" s="1"/>
      <c r="DF260" s="1"/>
      <c r="DG260" s="1"/>
      <c r="DH260" s="1"/>
      <c r="DI260" s="1"/>
      <c r="DJ260" s="1"/>
      <c r="DK260" s="1"/>
      <c r="DL260" s="1"/>
      <c r="DM260" s="1"/>
      <c r="DN260" s="1"/>
      <c r="DO260" s="1"/>
      <c r="DP260" s="1"/>
      <c r="DQ260" s="1"/>
      <c r="DR260" s="1"/>
    </row>
    <row r="261" spans="1:122" ht="12.75" customHeight="1">
      <c r="A261" s="38"/>
      <c r="B261" s="1"/>
      <c r="C261" s="1"/>
      <c r="D261" s="1"/>
      <c r="E261" s="1"/>
      <c r="F261" s="1"/>
      <c r="G261" s="1"/>
      <c r="H261" s="145"/>
      <c r="I261" s="1"/>
      <c r="J261" s="1"/>
      <c r="K261" s="1"/>
      <c r="L261" s="1"/>
      <c r="M261" s="1"/>
      <c r="N261" s="38"/>
      <c r="O261" s="1"/>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1"/>
      <c r="AQ261" s="1"/>
      <c r="AR261" s="1"/>
      <c r="AS261" s="1"/>
      <c r="AT261" s="33"/>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32"/>
      <c r="DB261" s="1"/>
      <c r="DC261" s="1"/>
      <c r="DD261" s="1"/>
      <c r="DE261" s="1"/>
      <c r="DF261" s="1"/>
      <c r="DG261" s="1"/>
      <c r="DH261" s="1"/>
      <c r="DI261" s="1"/>
      <c r="DJ261" s="1"/>
      <c r="DK261" s="1"/>
      <c r="DL261" s="1"/>
      <c r="DM261" s="1"/>
      <c r="DN261" s="1"/>
      <c r="DO261" s="1"/>
      <c r="DP261" s="1"/>
      <c r="DQ261" s="1"/>
      <c r="DR261" s="1"/>
    </row>
    <row r="262" spans="1:122" ht="12.75" customHeight="1">
      <c r="A262" s="38"/>
      <c r="B262" s="1"/>
      <c r="C262" s="1"/>
      <c r="D262" s="1"/>
      <c r="E262" s="1"/>
      <c r="F262" s="1"/>
      <c r="G262" s="1"/>
      <c r="H262" s="145"/>
      <c r="I262" s="1"/>
      <c r="J262" s="1"/>
      <c r="K262" s="1"/>
      <c r="L262" s="1"/>
      <c r="M262" s="1"/>
      <c r="N262" s="38"/>
      <c r="O262" s="1"/>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1"/>
      <c r="AQ262" s="1"/>
      <c r="AR262" s="1"/>
      <c r="AS262" s="1"/>
      <c r="AT262" s="33"/>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32"/>
      <c r="DB262" s="1"/>
      <c r="DC262" s="1"/>
      <c r="DD262" s="1"/>
      <c r="DE262" s="1"/>
      <c r="DF262" s="1"/>
      <c r="DG262" s="1"/>
      <c r="DH262" s="1"/>
      <c r="DI262" s="1"/>
      <c r="DJ262" s="1"/>
      <c r="DK262" s="1"/>
      <c r="DL262" s="1"/>
      <c r="DM262" s="1"/>
      <c r="DN262" s="1"/>
      <c r="DO262" s="1"/>
      <c r="DP262" s="1"/>
      <c r="DQ262" s="1"/>
      <c r="DR262" s="1"/>
    </row>
    <row r="263" spans="1:122" ht="12.75" customHeight="1">
      <c r="A263" s="38"/>
      <c r="B263" s="1"/>
      <c r="C263" s="1"/>
      <c r="D263" s="1"/>
      <c r="E263" s="1"/>
      <c r="F263" s="1"/>
      <c r="G263" s="1"/>
      <c r="H263" s="145"/>
      <c r="I263" s="1"/>
      <c r="J263" s="1"/>
      <c r="K263" s="1"/>
      <c r="L263" s="1"/>
      <c r="M263" s="1"/>
      <c r="N263" s="38"/>
      <c r="O263" s="1"/>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1"/>
      <c r="AQ263" s="1"/>
      <c r="AR263" s="1"/>
      <c r="AS263" s="1"/>
      <c r="AT263" s="33"/>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32"/>
      <c r="DB263" s="1"/>
      <c r="DC263" s="1"/>
      <c r="DD263" s="1"/>
      <c r="DE263" s="1"/>
      <c r="DF263" s="1"/>
      <c r="DG263" s="1"/>
      <c r="DH263" s="1"/>
      <c r="DI263" s="1"/>
      <c r="DJ263" s="1"/>
      <c r="DK263" s="1"/>
      <c r="DL263" s="1"/>
      <c r="DM263" s="1"/>
      <c r="DN263" s="1"/>
      <c r="DO263" s="1"/>
      <c r="DP263" s="1"/>
      <c r="DQ263" s="1"/>
      <c r="DR263" s="1"/>
    </row>
    <row r="264" spans="1:122" ht="12.75" customHeight="1">
      <c r="A264" s="38"/>
      <c r="B264" s="1"/>
      <c r="C264" s="1"/>
      <c r="D264" s="1"/>
      <c r="E264" s="1"/>
      <c r="F264" s="1"/>
      <c r="G264" s="1"/>
      <c r="H264" s="145"/>
      <c r="I264" s="1"/>
      <c r="J264" s="1"/>
      <c r="K264" s="1"/>
      <c r="L264" s="1"/>
      <c r="M264" s="1"/>
      <c r="N264" s="38"/>
      <c r="O264" s="1"/>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1"/>
      <c r="AQ264" s="1"/>
      <c r="AR264" s="1"/>
      <c r="AS264" s="1"/>
      <c r="AT264" s="33"/>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32"/>
      <c r="DB264" s="1"/>
      <c r="DC264" s="1"/>
      <c r="DD264" s="1"/>
      <c r="DE264" s="1"/>
      <c r="DF264" s="1"/>
      <c r="DG264" s="1"/>
      <c r="DH264" s="1"/>
      <c r="DI264" s="1"/>
      <c r="DJ264" s="1"/>
      <c r="DK264" s="1"/>
      <c r="DL264" s="1"/>
      <c r="DM264" s="1"/>
      <c r="DN264" s="1"/>
      <c r="DO264" s="1"/>
      <c r="DP264" s="1"/>
      <c r="DQ264" s="1"/>
      <c r="DR264" s="1"/>
    </row>
    <row r="265" spans="1:122" ht="12.75" customHeight="1">
      <c r="A265" s="38"/>
      <c r="B265" s="1"/>
      <c r="C265" s="1"/>
      <c r="D265" s="1"/>
      <c r="E265" s="1"/>
      <c r="F265" s="1"/>
      <c r="G265" s="1"/>
      <c r="H265" s="145"/>
      <c r="I265" s="1"/>
      <c r="J265" s="1"/>
      <c r="K265" s="1"/>
      <c r="L265" s="1"/>
      <c r="M265" s="1"/>
      <c r="N265" s="38"/>
      <c r="O265" s="1"/>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1"/>
      <c r="AQ265" s="1"/>
      <c r="AR265" s="1"/>
      <c r="AS265" s="1"/>
      <c r="AT265" s="33"/>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32"/>
      <c r="DB265" s="1"/>
      <c r="DC265" s="1"/>
      <c r="DD265" s="1"/>
      <c r="DE265" s="1"/>
      <c r="DF265" s="1"/>
      <c r="DG265" s="1"/>
      <c r="DH265" s="1"/>
      <c r="DI265" s="1"/>
      <c r="DJ265" s="1"/>
      <c r="DK265" s="1"/>
      <c r="DL265" s="1"/>
      <c r="DM265" s="1"/>
      <c r="DN265" s="1"/>
      <c r="DO265" s="1"/>
      <c r="DP265" s="1"/>
      <c r="DQ265" s="1"/>
      <c r="DR265" s="1"/>
    </row>
    <row r="266" spans="1:122" ht="12.75" customHeight="1">
      <c r="A266" s="38"/>
      <c r="B266" s="1"/>
      <c r="C266" s="1"/>
      <c r="D266" s="1"/>
      <c r="E266" s="1"/>
      <c r="F266" s="1"/>
      <c r="G266" s="1"/>
      <c r="H266" s="145"/>
      <c r="I266" s="1"/>
      <c r="J266" s="1"/>
      <c r="K266" s="1"/>
      <c r="L266" s="1"/>
      <c r="M266" s="1"/>
      <c r="N266" s="38"/>
      <c r="O266" s="1"/>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1"/>
      <c r="AQ266" s="1"/>
      <c r="AR266" s="1"/>
      <c r="AS266" s="1"/>
      <c r="AT266" s="33"/>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32"/>
      <c r="DB266" s="1"/>
      <c r="DC266" s="1"/>
      <c r="DD266" s="1"/>
      <c r="DE266" s="1"/>
      <c r="DF266" s="1"/>
      <c r="DG266" s="1"/>
      <c r="DH266" s="1"/>
      <c r="DI266" s="1"/>
      <c r="DJ266" s="1"/>
      <c r="DK266" s="1"/>
      <c r="DL266" s="1"/>
      <c r="DM266" s="1"/>
      <c r="DN266" s="1"/>
      <c r="DO266" s="1"/>
      <c r="DP266" s="1"/>
      <c r="DQ266" s="1"/>
      <c r="DR266" s="1"/>
    </row>
    <row r="267" spans="1:122" ht="12.75" customHeight="1">
      <c r="A267" s="38"/>
      <c r="B267" s="1"/>
      <c r="C267" s="1"/>
      <c r="D267" s="1"/>
      <c r="E267" s="1"/>
      <c r="F267" s="1"/>
      <c r="G267" s="1"/>
      <c r="H267" s="145"/>
      <c r="I267" s="1"/>
      <c r="J267" s="1"/>
      <c r="K267" s="1"/>
      <c r="L267" s="1"/>
      <c r="M267" s="1"/>
      <c r="N267" s="38"/>
      <c r="O267" s="1"/>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1"/>
      <c r="AQ267" s="1"/>
      <c r="AR267" s="1"/>
      <c r="AS267" s="1"/>
      <c r="AT267" s="33"/>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32"/>
      <c r="DB267" s="1"/>
      <c r="DC267" s="1"/>
      <c r="DD267" s="1"/>
      <c r="DE267" s="1"/>
      <c r="DF267" s="1"/>
      <c r="DG267" s="1"/>
      <c r="DH267" s="1"/>
      <c r="DI267" s="1"/>
      <c r="DJ267" s="1"/>
      <c r="DK267" s="1"/>
      <c r="DL267" s="1"/>
      <c r="DM267" s="1"/>
      <c r="DN267" s="1"/>
      <c r="DO267" s="1"/>
      <c r="DP267" s="1"/>
      <c r="DQ267" s="1"/>
      <c r="DR267" s="1"/>
    </row>
    <row r="268" spans="1:122" ht="12.75" customHeight="1">
      <c r="A268" s="38"/>
      <c r="B268" s="1"/>
      <c r="C268" s="1"/>
      <c r="D268" s="1"/>
      <c r="E268" s="1"/>
      <c r="F268" s="1"/>
      <c r="G268" s="1"/>
      <c r="H268" s="145"/>
      <c r="I268" s="1"/>
      <c r="J268" s="1"/>
      <c r="K268" s="1"/>
      <c r="L268" s="1"/>
      <c r="M268" s="1"/>
      <c r="N268" s="38"/>
      <c r="O268" s="1"/>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1"/>
      <c r="AQ268" s="1"/>
      <c r="AR268" s="1"/>
      <c r="AS268" s="1"/>
      <c r="AT268" s="33"/>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32"/>
      <c r="DB268" s="1"/>
      <c r="DC268" s="1"/>
      <c r="DD268" s="1"/>
      <c r="DE268" s="1"/>
      <c r="DF268" s="1"/>
      <c r="DG268" s="1"/>
      <c r="DH268" s="1"/>
      <c r="DI268" s="1"/>
      <c r="DJ268" s="1"/>
      <c r="DK268" s="1"/>
      <c r="DL268" s="1"/>
      <c r="DM268" s="1"/>
      <c r="DN268" s="1"/>
      <c r="DO268" s="1"/>
      <c r="DP268" s="1"/>
      <c r="DQ268" s="1"/>
      <c r="DR268" s="1"/>
    </row>
    <row r="269" spans="1:122" ht="12.75" customHeight="1">
      <c r="A269" s="38"/>
      <c r="B269" s="1"/>
      <c r="C269" s="1"/>
      <c r="D269" s="1"/>
      <c r="E269" s="1"/>
      <c r="F269" s="1"/>
      <c r="G269" s="1"/>
      <c r="H269" s="145"/>
      <c r="I269" s="1"/>
      <c r="J269" s="1"/>
      <c r="K269" s="1"/>
      <c r="L269" s="1"/>
      <c r="M269" s="1"/>
      <c r="N269" s="38"/>
      <c r="O269" s="1"/>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1"/>
      <c r="AQ269" s="1"/>
      <c r="AR269" s="1"/>
      <c r="AS269" s="1"/>
      <c r="AT269" s="33"/>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32"/>
      <c r="DB269" s="1"/>
      <c r="DC269" s="1"/>
      <c r="DD269" s="1"/>
      <c r="DE269" s="1"/>
      <c r="DF269" s="1"/>
      <c r="DG269" s="1"/>
      <c r="DH269" s="1"/>
      <c r="DI269" s="1"/>
      <c r="DJ269" s="1"/>
      <c r="DK269" s="1"/>
      <c r="DL269" s="1"/>
      <c r="DM269" s="1"/>
      <c r="DN269" s="1"/>
      <c r="DO269" s="1"/>
      <c r="DP269" s="1"/>
      <c r="DQ269" s="1"/>
      <c r="DR269" s="1"/>
    </row>
    <row r="270" spans="1:122" ht="12.75" customHeight="1">
      <c r="A270" s="38"/>
      <c r="B270" s="1"/>
      <c r="C270" s="1"/>
      <c r="D270" s="1"/>
      <c r="E270" s="1"/>
      <c r="F270" s="1"/>
      <c r="G270" s="1"/>
      <c r="H270" s="145"/>
      <c r="I270" s="1"/>
      <c r="J270" s="1"/>
      <c r="K270" s="1"/>
      <c r="L270" s="1"/>
      <c r="M270" s="1"/>
      <c r="N270" s="38"/>
      <c r="O270" s="1"/>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1"/>
      <c r="AQ270" s="1"/>
      <c r="AR270" s="1"/>
      <c r="AS270" s="1"/>
      <c r="AT270" s="33"/>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32"/>
      <c r="DB270" s="1"/>
      <c r="DC270" s="1"/>
      <c r="DD270" s="1"/>
      <c r="DE270" s="1"/>
      <c r="DF270" s="1"/>
      <c r="DG270" s="1"/>
      <c r="DH270" s="1"/>
      <c r="DI270" s="1"/>
      <c r="DJ270" s="1"/>
      <c r="DK270" s="1"/>
      <c r="DL270" s="1"/>
      <c r="DM270" s="1"/>
      <c r="DN270" s="1"/>
      <c r="DO270" s="1"/>
      <c r="DP270" s="1"/>
      <c r="DQ270" s="1"/>
      <c r="DR270" s="1"/>
    </row>
    <row r="271" spans="1:122" ht="12.75" customHeight="1">
      <c r="A271" s="38"/>
      <c r="B271" s="1"/>
      <c r="C271" s="1"/>
      <c r="D271" s="1"/>
      <c r="E271" s="1"/>
      <c r="F271" s="1"/>
      <c r="G271" s="1"/>
      <c r="H271" s="145"/>
      <c r="I271" s="1"/>
      <c r="J271" s="1"/>
      <c r="K271" s="1"/>
      <c r="L271" s="1"/>
      <c r="M271" s="1"/>
      <c r="N271" s="38"/>
      <c r="O271" s="1"/>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1"/>
      <c r="AQ271" s="1"/>
      <c r="AR271" s="1"/>
      <c r="AS271" s="1"/>
      <c r="AT271" s="33"/>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32"/>
      <c r="DB271" s="1"/>
      <c r="DC271" s="1"/>
      <c r="DD271" s="1"/>
      <c r="DE271" s="1"/>
      <c r="DF271" s="1"/>
      <c r="DG271" s="1"/>
      <c r="DH271" s="1"/>
      <c r="DI271" s="1"/>
      <c r="DJ271" s="1"/>
      <c r="DK271" s="1"/>
      <c r="DL271" s="1"/>
      <c r="DM271" s="1"/>
      <c r="DN271" s="1"/>
      <c r="DO271" s="1"/>
      <c r="DP271" s="1"/>
      <c r="DQ271" s="1"/>
      <c r="DR271" s="1"/>
    </row>
    <row r="272" spans="1:122" ht="12.75" customHeight="1">
      <c r="A272" s="38"/>
      <c r="B272" s="1"/>
      <c r="C272" s="1"/>
      <c r="D272" s="1"/>
      <c r="E272" s="1"/>
      <c r="F272" s="1"/>
      <c r="G272" s="1"/>
      <c r="H272" s="145"/>
      <c r="I272" s="1"/>
      <c r="J272" s="1"/>
      <c r="K272" s="1"/>
      <c r="L272" s="1"/>
      <c r="M272" s="1"/>
      <c r="N272" s="38"/>
      <c r="O272" s="1"/>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1"/>
      <c r="AQ272" s="1"/>
      <c r="AR272" s="1"/>
      <c r="AS272" s="1"/>
      <c r="AT272" s="33"/>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32"/>
      <c r="DB272" s="1"/>
      <c r="DC272" s="1"/>
      <c r="DD272" s="1"/>
      <c r="DE272" s="1"/>
      <c r="DF272" s="1"/>
      <c r="DG272" s="1"/>
      <c r="DH272" s="1"/>
      <c r="DI272" s="1"/>
      <c r="DJ272" s="1"/>
      <c r="DK272" s="1"/>
      <c r="DL272" s="1"/>
      <c r="DM272" s="1"/>
      <c r="DN272" s="1"/>
      <c r="DO272" s="1"/>
      <c r="DP272" s="1"/>
      <c r="DQ272" s="1"/>
      <c r="DR272" s="1"/>
    </row>
    <row r="273" spans="1:122" ht="12.75" customHeight="1">
      <c r="A273" s="38"/>
      <c r="B273" s="1"/>
      <c r="C273" s="1"/>
      <c r="D273" s="1"/>
      <c r="E273" s="1"/>
      <c r="F273" s="1"/>
      <c r="G273" s="1"/>
      <c r="H273" s="145"/>
      <c r="I273" s="1"/>
      <c r="J273" s="1"/>
      <c r="K273" s="1"/>
      <c r="L273" s="1"/>
      <c r="M273" s="1"/>
      <c r="N273" s="38"/>
      <c r="O273" s="1"/>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1"/>
      <c r="AQ273" s="1"/>
      <c r="AR273" s="1"/>
      <c r="AS273" s="1"/>
      <c r="AT273" s="33"/>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32"/>
      <c r="DB273" s="1"/>
      <c r="DC273" s="1"/>
      <c r="DD273" s="1"/>
      <c r="DE273" s="1"/>
      <c r="DF273" s="1"/>
      <c r="DG273" s="1"/>
      <c r="DH273" s="1"/>
      <c r="DI273" s="1"/>
      <c r="DJ273" s="1"/>
      <c r="DK273" s="1"/>
      <c r="DL273" s="1"/>
      <c r="DM273" s="1"/>
      <c r="DN273" s="1"/>
      <c r="DO273" s="1"/>
      <c r="DP273" s="1"/>
      <c r="DQ273" s="1"/>
      <c r="DR273" s="1"/>
    </row>
    <row r="274" spans="1:122" ht="12.75" customHeight="1">
      <c r="A274" s="38"/>
      <c r="B274" s="1"/>
      <c r="C274" s="1"/>
      <c r="D274" s="1"/>
      <c r="E274" s="1"/>
      <c r="F274" s="1"/>
      <c r="G274" s="1"/>
      <c r="H274" s="145"/>
      <c r="I274" s="1"/>
      <c r="J274" s="1"/>
      <c r="K274" s="1"/>
      <c r="L274" s="1"/>
      <c r="M274" s="1"/>
      <c r="N274" s="38"/>
      <c r="O274" s="1"/>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1"/>
      <c r="AQ274" s="1"/>
      <c r="AR274" s="1"/>
      <c r="AS274" s="1"/>
      <c r="AT274" s="33"/>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32"/>
      <c r="DB274" s="1"/>
      <c r="DC274" s="1"/>
      <c r="DD274" s="1"/>
      <c r="DE274" s="1"/>
      <c r="DF274" s="1"/>
      <c r="DG274" s="1"/>
      <c r="DH274" s="1"/>
      <c r="DI274" s="1"/>
      <c r="DJ274" s="1"/>
      <c r="DK274" s="1"/>
      <c r="DL274" s="1"/>
      <c r="DM274" s="1"/>
      <c r="DN274" s="1"/>
      <c r="DO274" s="1"/>
      <c r="DP274" s="1"/>
      <c r="DQ274" s="1"/>
      <c r="DR274" s="1"/>
    </row>
    <row r="275" spans="1:122" ht="12.75" customHeight="1">
      <c r="A275" s="38"/>
      <c r="B275" s="1"/>
      <c r="C275" s="1"/>
      <c r="D275" s="1"/>
      <c r="E275" s="1"/>
      <c r="F275" s="1"/>
      <c r="G275" s="1"/>
      <c r="H275" s="145"/>
      <c r="I275" s="1"/>
      <c r="J275" s="1"/>
      <c r="K275" s="1"/>
      <c r="L275" s="1"/>
      <c r="M275" s="1"/>
      <c r="N275" s="38"/>
      <c r="O275" s="1"/>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1"/>
      <c r="AQ275" s="1"/>
      <c r="AR275" s="1"/>
      <c r="AS275" s="1"/>
      <c r="AT275" s="33"/>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32"/>
      <c r="DB275" s="1"/>
      <c r="DC275" s="1"/>
      <c r="DD275" s="1"/>
      <c r="DE275" s="1"/>
      <c r="DF275" s="1"/>
      <c r="DG275" s="1"/>
      <c r="DH275" s="1"/>
      <c r="DI275" s="1"/>
      <c r="DJ275" s="1"/>
      <c r="DK275" s="1"/>
      <c r="DL275" s="1"/>
      <c r="DM275" s="1"/>
      <c r="DN275" s="1"/>
      <c r="DO275" s="1"/>
      <c r="DP275" s="1"/>
      <c r="DQ275" s="1"/>
      <c r="DR275" s="1"/>
    </row>
    <row r="276" spans="1:122" ht="12.75" customHeight="1">
      <c r="A276" s="38"/>
      <c r="B276" s="1"/>
      <c r="C276" s="1"/>
      <c r="D276" s="1"/>
      <c r="E276" s="1"/>
      <c r="F276" s="1"/>
      <c r="G276" s="1"/>
      <c r="H276" s="145"/>
      <c r="I276" s="1"/>
      <c r="J276" s="1"/>
      <c r="K276" s="1"/>
      <c r="L276" s="1"/>
      <c r="M276" s="1"/>
      <c r="N276" s="38"/>
      <c r="O276" s="1"/>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1"/>
      <c r="AQ276" s="1"/>
      <c r="AR276" s="1"/>
      <c r="AS276" s="1"/>
      <c r="AT276" s="33"/>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32"/>
      <c r="DB276" s="1"/>
      <c r="DC276" s="1"/>
      <c r="DD276" s="1"/>
      <c r="DE276" s="1"/>
      <c r="DF276" s="1"/>
      <c r="DG276" s="1"/>
      <c r="DH276" s="1"/>
      <c r="DI276" s="1"/>
      <c r="DJ276" s="1"/>
      <c r="DK276" s="1"/>
      <c r="DL276" s="1"/>
      <c r="DM276" s="1"/>
      <c r="DN276" s="1"/>
      <c r="DO276" s="1"/>
      <c r="DP276" s="1"/>
      <c r="DQ276" s="1"/>
      <c r="DR276" s="1"/>
    </row>
    <row r="277" spans="1:122" ht="12.75" customHeight="1">
      <c r="A277" s="38"/>
      <c r="B277" s="1"/>
      <c r="C277" s="1"/>
      <c r="D277" s="1"/>
      <c r="E277" s="1"/>
      <c r="F277" s="1"/>
      <c r="G277" s="1"/>
      <c r="H277" s="145"/>
      <c r="I277" s="1"/>
      <c r="J277" s="1"/>
      <c r="K277" s="1"/>
      <c r="L277" s="1"/>
      <c r="M277" s="1"/>
      <c r="N277" s="38"/>
      <c r="O277" s="1"/>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1"/>
      <c r="AQ277" s="1"/>
      <c r="AR277" s="1"/>
      <c r="AS277" s="1"/>
      <c r="AT277" s="33"/>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32"/>
      <c r="DB277" s="1"/>
      <c r="DC277" s="1"/>
      <c r="DD277" s="1"/>
      <c r="DE277" s="1"/>
      <c r="DF277" s="1"/>
      <c r="DG277" s="1"/>
      <c r="DH277" s="1"/>
      <c r="DI277" s="1"/>
      <c r="DJ277" s="1"/>
      <c r="DK277" s="1"/>
      <c r="DL277" s="1"/>
      <c r="DM277" s="1"/>
      <c r="DN277" s="1"/>
      <c r="DO277" s="1"/>
      <c r="DP277" s="1"/>
      <c r="DQ277" s="1"/>
      <c r="DR277" s="1"/>
    </row>
  </sheetData>
  <sheetProtection password="EBE5" sheet="1" objects="1" scenarios="1"/>
  <mergeCells count="488">
    <mergeCell ref="B9:DQ9"/>
    <mergeCell ref="H138:H143"/>
    <mergeCell ref="I138:I143"/>
    <mergeCell ref="J138:J143"/>
    <mergeCell ref="K138:K143"/>
    <mergeCell ref="L138:L143"/>
    <mergeCell ref="M138:M143"/>
    <mergeCell ref="A138:A143"/>
    <mergeCell ref="B138:B143"/>
    <mergeCell ref="C138:C143"/>
    <mergeCell ref="D138:D143"/>
    <mergeCell ref="E138:E143"/>
    <mergeCell ref="F138:F143"/>
    <mergeCell ref="G138:G143"/>
    <mergeCell ref="H132:H137"/>
    <mergeCell ref="I132:I137"/>
    <mergeCell ref="J132:J137"/>
    <mergeCell ref="K132:K137"/>
    <mergeCell ref="L132:L137"/>
    <mergeCell ref="M132:M137"/>
    <mergeCell ref="A132:A137"/>
    <mergeCell ref="B132:B137"/>
    <mergeCell ref="C132:C137"/>
    <mergeCell ref="D132:D137"/>
    <mergeCell ref="E132:E137"/>
    <mergeCell ref="F132:F137"/>
    <mergeCell ref="G132:G137"/>
    <mergeCell ref="H126:H131"/>
    <mergeCell ref="I126:I131"/>
    <mergeCell ref="J126:J131"/>
    <mergeCell ref="K126:K131"/>
    <mergeCell ref="L126:L131"/>
    <mergeCell ref="M126:M131"/>
    <mergeCell ref="A126:A131"/>
    <mergeCell ref="B126:B131"/>
    <mergeCell ref="C126:C131"/>
    <mergeCell ref="D126:D131"/>
    <mergeCell ref="E126:E131"/>
    <mergeCell ref="F126:F131"/>
    <mergeCell ref="G126:G131"/>
    <mergeCell ref="H120:H125"/>
    <mergeCell ref="I120:I125"/>
    <mergeCell ref="J120:J125"/>
    <mergeCell ref="K120:K125"/>
    <mergeCell ref="L120:L125"/>
    <mergeCell ref="M120:M125"/>
    <mergeCell ref="A120:A125"/>
    <mergeCell ref="B120:B125"/>
    <mergeCell ref="C120:C125"/>
    <mergeCell ref="D120:D125"/>
    <mergeCell ref="E120:E125"/>
    <mergeCell ref="F120:F125"/>
    <mergeCell ref="G120:G125"/>
    <mergeCell ref="L114:L119"/>
    <mergeCell ref="M114:M119"/>
    <mergeCell ref="A114:A119"/>
    <mergeCell ref="B114:B119"/>
    <mergeCell ref="C114:C119"/>
    <mergeCell ref="D114:D119"/>
    <mergeCell ref="E114:E119"/>
    <mergeCell ref="F114:F119"/>
    <mergeCell ref="G114:G119"/>
    <mergeCell ref="I114:I119"/>
    <mergeCell ref="H114:H119"/>
    <mergeCell ref="A108:A113"/>
    <mergeCell ref="B108:B113"/>
    <mergeCell ref="C108:C113"/>
    <mergeCell ref="D108:D113"/>
    <mergeCell ref="E108:E113"/>
    <mergeCell ref="F108:F113"/>
    <mergeCell ref="G108:G113"/>
    <mergeCell ref="J114:J119"/>
    <mergeCell ref="K114:K119"/>
    <mergeCell ref="E102:E107"/>
    <mergeCell ref="F102:F107"/>
    <mergeCell ref="G102:G107"/>
    <mergeCell ref="H108:H113"/>
    <mergeCell ref="I108:I113"/>
    <mergeCell ref="J108:J113"/>
    <mergeCell ref="K108:K113"/>
    <mergeCell ref="L108:L113"/>
    <mergeCell ref="M108:M113"/>
    <mergeCell ref="H162:H167"/>
    <mergeCell ref="I162:I167"/>
    <mergeCell ref="J162:J167"/>
    <mergeCell ref="K162:K167"/>
    <mergeCell ref="L162:L167"/>
    <mergeCell ref="M162:M167"/>
    <mergeCell ref="A162:A167"/>
    <mergeCell ref="B162:B167"/>
    <mergeCell ref="C162:C167"/>
    <mergeCell ref="D162:D167"/>
    <mergeCell ref="E162:E167"/>
    <mergeCell ref="F162:F167"/>
    <mergeCell ref="G162:G167"/>
    <mergeCell ref="K24:K29"/>
    <mergeCell ref="L24:L29"/>
    <mergeCell ref="M24:M29"/>
    <mergeCell ref="A24:A29"/>
    <mergeCell ref="B24:B29"/>
    <mergeCell ref="C24:C29"/>
    <mergeCell ref="D24:D29"/>
    <mergeCell ref="E24:E29"/>
    <mergeCell ref="F24:F29"/>
    <mergeCell ref="G24:G29"/>
    <mergeCell ref="A7:A10"/>
    <mergeCell ref="H18:H23"/>
    <mergeCell ref="I18:I23"/>
    <mergeCell ref="J18:J23"/>
    <mergeCell ref="K18:K23"/>
    <mergeCell ref="L18:L23"/>
    <mergeCell ref="M18:M23"/>
    <mergeCell ref="A18:A23"/>
    <mergeCell ref="B18:B23"/>
    <mergeCell ref="C18:C23"/>
    <mergeCell ref="D18:D23"/>
    <mergeCell ref="E18:E23"/>
    <mergeCell ref="F18:F23"/>
    <mergeCell ref="G18:G23"/>
    <mergeCell ref="H12:H17"/>
    <mergeCell ref="I12:I17"/>
    <mergeCell ref="J12:J17"/>
    <mergeCell ref="H156:H161"/>
    <mergeCell ref="I156:I161"/>
    <mergeCell ref="J156:J161"/>
    <mergeCell ref="K156:K161"/>
    <mergeCell ref="L156:L161"/>
    <mergeCell ref="M156:M161"/>
    <mergeCell ref="A156:A161"/>
    <mergeCell ref="B156:B161"/>
    <mergeCell ref="C156:C161"/>
    <mergeCell ref="D156:D161"/>
    <mergeCell ref="E156:E161"/>
    <mergeCell ref="F156:F161"/>
    <mergeCell ref="G156:G161"/>
    <mergeCell ref="H150:H155"/>
    <mergeCell ref="I150:I155"/>
    <mergeCell ref="J150:J155"/>
    <mergeCell ref="K150:K155"/>
    <mergeCell ref="L150:L155"/>
    <mergeCell ref="M150:M155"/>
    <mergeCell ref="A150:A155"/>
    <mergeCell ref="B150:B155"/>
    <mergeCell ref="C150:C155"/>
    <mergeCell ref="D150:D155"/>
    <mergeCell ref="E150:E155"/>
    <mergeCell ref="F150:F155"/>
    <mergeCell ref="G150:G155"/>
    <mergeCell ref="AV72:AV77"/>
    <mergeCell ref="H144:H149"/>
    <mergeCell ref="I144:I149"/>
    <mergeCell ref="J144:J149"/>
    <mergeCell ref="K144:K149"/>
    <mergeCell ref="L144:L149"/>
    <mergeCell ref="M144:M149"/>
    <mergeCell ref="A144:A149"/>
    <mergeCell ref="B144:B149"/>
    <mergeCell ref="C144:C149"/>
    <mergeCell ref="D144:D149"/>
    <mergeCell ref="E144:E149"/>
    <mergeCell ref="F144:F149"/>
    <mergeCell ref="G144:G149"/>
    <mergeCell ref="H102:H107"/>
    <mergeCell ref="I102:I107"/>
    <mergeCell ref="J102:J107"/>
    <mergeCell ref="K102:K107"/>
    <mergeCell ref="L102:L107"/>
    <mergeCell ref="M102:M107"/>
    <mergeCell ref="A102:A107"/>
    <mergeCell ref="B102:B107"/>
    <mergeCell ref="C102:C107"/>
    <mergeCell ref="D102:D107"/>
    <mergeCell ref="AV42:AV47"/>
    <mergeCell ref="AU54:AU59"/>
    <mergeCell ref="AV54:AV59"/>
    <mergeCell ref="AU60:AU65"/>
    <mergeCell ref="AV60:AV65"/>
    <mergeCell ref="AU66:AU71"/>
    <mergeCell ref="AV66:AV71"/>
    <mergeCell ref="AR42:AR47"/>
    <mergeCell ref="AR48:AR53"/>
    <mergeCell ref="AS48:AS53"/>
    <mergeCell ref="AT48:AT53"/>
    <mergeCell ref="AU48:AU53"/>
    <mergeCell ref="AV48:AV53"/>
    <mergeCell ref="AR54:AR59"/>
    <mergeCell ref="AS54:AS59"/>
    <mergeCell ref="AT54:AT59"/>
    <mergeCell ref="AR60:AR65"/>
    <mergeCell ref="AS60:AS65"/>
    <mergeCell ref="AT60:AT65"/>
    <mergeCell ref="AT66:AT71"/>
    <mergeCell ref="M54:M59"/>
    <mergeCell ref="A54:A59"/>
    <mergeCell ref="B54:B59"/>
    <mergeCell ref="C54:C59"/>
    <mergeCell ref="D54:D59"/>
    <mergeCell ref="E54:E59"/>
    <mergeCell ref="F54:F59"/>
    <mergeCell ref="G54:G59"/>
    <mergeCell ref="AU42:AU47"/>
    <mergeCell ref="M42:M47"/>
    <mergeCell ref="A42:A47"/>
    <mergeCell ref="B42:B47"/>
    <mergeCell ref="C42:C47"/>
    <mergeCell ref="D42:D47"/>
    <mergeCell ref="E42:E47"/>
    <mergeCell ref="F42:F47"/>
    <mergeCell ref="G42:G47"/>
    <mergeCell ref="H48:H53"/>
    <mergeCell ref="I48:I53"/>
    <mergeCell ref="J48:J53"/>
    <mergeCell ref="K48:K53"/>
    <mergeCell ref="L48:L53"/>
    <mergeCell ref="M48:M53"/>
    <mergeCell ref="A48:A53"/>
    <mergeCell ref="B48:B53"/>
    <mergeCell ref="C48:C53"/>
    <mergeCell ref="D48:D53"/>
    <mergeCell ref="E48:E53"/>
    <mergeCell ref="F48:F53"/>
    <mergeCell ref="G48:G53"/>
    <mergeCell ref="M36:M41"/>
    <mergeCell ref="A36:A41"/>
    <mergeCell ref="B36:B41"/>
    <mergeCell ref="C36:C41"/>
    <mergeCell ref="D36:D41"/>
    <mergeCell ref="E36:E41"/>
    <mergeCell ref="F36:F41"/>
    <mergeCell ref="G36:G41"/>
    <mergeCell ref="I36:I41"/>
    <mergeCell ref="H36:H41"/>
    <mergeCell ref="A30:A35"/>
    <mergeCell ref="B30:B35"/>
    <mergeCell ref="C30:C35"/>
    <mergeCell ref="D30:D35"/>
    <mergeCell ref="E30:E35"/>
    <mergeCell ref="F30:F35"/>
    <mergeCell ref="G30:G35"/>
    <mergeCell ref="J36:J41"/>
    <mergeCell ref="K36:K41"/>
    <mergeCell ref="AR12:AR17"/>
    <mergeCell ref="AS12:AS17"/>
    <mergeCell ref="AT12:AT17"/>
    <mergeCell ref="AU12:AU17"/>
    <mergeCell ref="AV12:AV17"/>
    <mergeCell ref="M30:M35"/>
    <mergeCell ref="AR18:AR23"/>
    <mergeCell ref="AS18:AS23"/>
    <mergeCell ref="AT18:AT23"/>
    <mergeCell ref="AU18:AU23"/>
    <mergeCell ref="AV18:AV23"/>
    <mergeCell ref="AR24:AR29"/>
    <mergeCell ref="AS24:AS29"/>
    <mergeCell ref="AV24:AV29"/>
    <mergeCell ref="AT24:AT29"/>
    <mergeCell ref="AU24:AU29"/>
    <mergeCell ref="AU30:AU35"/>
    <mergeCell ref="K12:K17"/>
    <mergeCell ref="L12:L17"/>
    <mergeCell ref="M12:M17"/>
    <mergeCell ref="A12:A17"/>
    <mergeCell ref="B12:B17"/>
    <mergeCell ref="C12:C17"/>
    <mergeCell ref="D12:D17"/>
    <mergeCell ref="E12:E17"/>
    <mergeCell ref="F12:F17"/>
    <mergeCell ref="G12:G17"/>
    <mergeCell ref="A1:E3"/>
    <mergeCell ref="F1:N3"/>
    <mergeCell ref="A6:H6"/>
    <mergeCell ref="J6:M6"/>
    <mergeCell ref="N6:O6"/>
    <mergeCell ref="P6:AP6"/>
    <mergeCell ref="AQ6:AV6"/>
    <mergeCell ref="AT174:AT179"/>
    <mergeCell ref="AU174:AU179"/>
    <mergeCell ref="AS174:AS179"/>
    <mergeCell ref="AS180:AS185"/>
    <mergeCell ref="CW6:DE7"/>
    <mergeCell ref="DF6:DM7"/>
    <mergeCell ref="DN6:DR7"/>
    <mergeCell ref="AW6:BD6"/>
    <mergeCell ref="BE6:BM7"/>
    <mergeCell ref="BN6:BU7"/>
    <mergeCell ref="BV6:BZ7"/>
    <mergeCell ref="CA6:CI7"/>
    <mergeCell ref="CJ6:CQ7"/>
    <mergeCell ref="CR6:CV7"/>
    <mergeCell ref="AS42:AS47"/>
    <mergeCell ref="AT42:AT47"/>
    <mergeCell ref="AV150:AV155"/>
    <mergeCell ref="AU156:AU161"/>
    <mergeCell ref="AV156:AV161"/>
    <mergeCell ref="AU162:AU167"/>
    <mergeCell ref="AV162:AV167"/>
    <mergeCell ref="AR138:AR143"/>
    <mergeCell ref="AR144:AR149"/>
    <mergeCell ref="AS144:AS149"/>
    <mergeCell ref="AT144:AT149"/>
    <mergeCell ref="AU144:AU149"/>
    <mergeCell ref="AV144:AV149"/>
    <mergeCell ref="AR150:AR155"/>
    <mergeCell ref="AS150:AS155"/>
    <mergeCell ref="AT150:AT155"/>
    <mergeCell ref="AR156:AR161"/>
    <mergeCell ref="AS156:AS161"/>
    <mergeCell ref="AT156:AT161"/>
    <mergeCell ref="AS162:AS167"/>
    <mergeCell ref="AT162:AT167"/>
    <mergeCell ref="AR126:AR131"/>
    <mergeCell ref="AS126:AS131"/>
    <mergeCell ref="AT126:AT131"/>
    <mergeCell ref="AU126:AU131"/>
    <mergeCell ref="AV126:AV131"/>
    <mergeCell ref="AT180:AT185"/>
    <mergeCell ref="AU180:AU185"/>
    <mergeCell ref="AR162:AR167"/>
    <mergeCell ref="AQ168:AQ173"/>
    <mergeCell ref="AS168:AS173"/>
    <mergeCell ref="AT168:AT173"/>
    <mergeCell ref="AU168:AU173"/>
    <mergeCell ref="AQ174:AQ179"/>
    <mergeCell ref="AQ180:AQ185"/>
    <mergeCell ref="AT138:AT143"/>
    <mergeCell ref="AU138:AU143"/>
    <mergeCell ref="AR132:AR137"/>
    <mergeCell ref="AS132:AS137"/>
    <mergeCell ref="AT132:AT137"/>
    <mergeCell ref="AU132:AU137"/>
    <mergeCell ref="AV132:AV137"/>
    <mergeCell ref="AS138:AS143"/>
    <mergeCell ref="AV138:AV143"/>
    <mergeCell ref="AU150:AU155"/>
    <mergeCell ref="AR90:AR95"/>
    <mergeCell ref="AS90:AS95"/>
    <mergeCell ref="AT90:AT95"/>
    <mergeCell ref="AU90:AU95"/>
    <mergeCell ref="AV90:AV95"/>
    <mergeCell ref="AR96:AR101"/>
    <mergeCell ref="AS96:AS101"/>
    <mergeCell ref="AT96:AT101"/>
    <mergeCell ref="AR102:AR107"/>
    <mergeCell ref="AS102:AS107"/>
    <mergeCell ref="AT102:AT107"/>
    <mergeCell ref="AV78:AV83"/>
    <mergeCell ref="AS84:AS89"/>
    <mergeCell ref="AV84:AV89"/>
    <mergeCell ref="AU96:AU101"/>
    <mergeCell ref="AV96:AV101"/>
    <mergeCell ref="AU102:AU107"/>
    <mergeCell ref="AV102:AV107"/>
    <mergeCell ref="AU108:AU113"/>
    <mergeCell ref="AV108:AV113"/>
    <mergeCell ref="AS108:AS113"/>
    <mergeCell ref="AT108:AT113"/>
    <mergeCell ref="AR72:AR77"/>
    <mergeCell ref="AT84:AT89"/>
    <mergeCell ref="AU84:AU89"/>
    <mergeCell ref="AR78:AR83"/>
    <mergeCell ref="AS78:AS83"/>
    <mergeCell ref="AT78:AT83"/>
    <mergeCell ref="AU78:AU83"/>
    <mergeCell ref="AR84:AR89"/>
    <mergeCell ref="AS72:AS77"/>
    <mergeCell ref="AT72:AT77"/>
    <mergeCell ref="AU72:AU77"/>
    <mergeCell ref="AU120:AU125"/>
    <mergeCell ref="AV120:AV125"/>
    <mergeCell ref="AR108:AR113"/>
    <mergeCell ref="AR114:AR119"/>
    <mergeCell ref="AS114:AS119"/>
    <mergeCell ref="AT114:AT119"/>
    <mergeCell ref="AU114:AU119"/>
    <mergeCell ref="AV114:AV119"/>
    <mergeCell ref="AR120:AR125"/>
    <mergeCell ref="AS120:AS125"/>
    <mergeCell ref="AT120:AT125"/>
    <mergeCell ref="H96:H101"/>
    <mergeCell ref="I96:I101"/>
    <mergeCell ref="J96:J101"/>
    <mergeCell ref="K96:K101"/>
    <mergeCell ref="L96:L101"/>
    <mergeCell ref="M96:M101"/>
    <mergeCell ref="A96:A101"/>
    <mergeCell ref="B96:B101"/>
    <mergeCell ref="C96:C101"/>
    <mergeCell ref="D96:D101"/>
    <mergeCell ref="E96:E101"/>
    <mergeCell ref="F96:F101"/>
    <mergeCell ref="G96:G101"/>
    <mergeCell ref="H90:H95"/>
    <mergeCell ref="I90:I95"/>
    <mergeCell ref="J90:J95"/>
    <mergeCell ref="K90:K95"/>
    <mergeCell ref="L90:L95"/>
    <mergeCell ref="M90:M95"/>
    <mergeCell ref="A90:A95"/>
    <mergeCell ref="B90:B95"/>
    <mergeCell ref="C90:C95"/>
    <mergeCell ref="D90:D95"/>
    <mergeCell ref="E90:E95"/>
    <mergeCell ref="F90:F95"/>
    <mergeCell ref="G90:G95"/>
    <mergeCell ref="H84:H89"/>
    <mergeCell ref="I84:I89"/>
    <mergeCell ref="J84:J89"/>
    <mergeCell ref="K84:K89"/>
    <mergeCell ref="L84:L89"/>
    <mergeCell ref="M84:M89"/>
    <mergeCell ref="A84:A89"/>
    <mergeCell ref="B84:B89"/>
    <mergeCell ref="C84:C89"/>
    <mergeCell ref="D84:D89"/>
    <mergeCell ref="E84:E89"/>
    <mergeCell ref="F84:F89"/>
    <mergeCell ref="G84:G89"/>
    <mergeCell ref="H78:H83"/>
    <mergeCell ref="I78:I83"/>
    <mergeCell ref="J78:J83"/>
    <mergeCell ref="K78:K83"/>
    <mergeCell ref="L78:L83"/>
    <mergeCell ref="M78:M83"/>
    <mergeCell ref="A78:A83"/>
    <mergeCell ref="B78:B83"/>
    <mergeCell ref="C78:C83"/>
    <mergeCell ref="D78:D83"/>
    <mergeCell ref="E78:E83"/>
    <mergeCell ref="F78:F83"/>
    <mergeCell ref="G78:G83"/>
    <mergeCell ref="H72:H77"/>
    <mergeCell ref="I72:I77"/>
    <mergeCell ref="J72:J77"/>
    <mergeCell ref="K72:K77"/>
    <mergeCell ref="L72:L77"/>
    <mergeCell ref="M72:M77"/>
    <mergeCell ref="A72:A77"/>
    <mergeCell ref="B72:B77"/>
    <mergeCell ref="C72:C77"/>
    <mergeCell ref="D72:D77"/>
    <mergeCell ref="E72:E77"/>
    <mergeCell ref="F72:F77"/>
    <mergeCell ref="G72:G77"/>
    <mergeCell ref="M60:M65"/>
    <mergeCell ref="A60:A65"/>
    <mergeCell ref="B60:B65"/>
    <mergeCell ref="C60:C65"/>
    <mergeCell ref="D60:D65"/>
    <mergeCell ref="E60:E65"/>
    <mergeCell ref="F60:F65"/>
    <mergeCell ref="G60:G65"/>
    <mergeCell ref="H66:H71"/>
    <mergeCell ref="I66:I71"/>
    <mergeCell ref="J66:J71"/>
    <mergeCell ref="K66:K71"/>
    <mergeCell ref="L66:L71"/>
    <mergeCell ref="M66:M71"/>
    <mergeCell ref="A66:A71"/>
    <mergeCell ref="B66:B71"/>
    <mergeCell ref="C66:C71"/>
    <mergeCell ref="D66:D71"/>
    <mergeCell ref="E66:E71"/>
    <mergeCell ref="F66:F71"/>
    <mergeCell ref="G66:G71"/>
    <mergeCell ref="L30:L35"/>
    <mergeCell ref="K30:K35"/>
    <mergeCell ref="J30:J35"/>
    <mergeCell ref="I30:I35"/>
    <mergeCell ref="H30:H35"/>
    <mergeCell ref="I24:I29"/>
    <mergeCell ref="H24:H29"/>
    <mergeCell ref="H60:H65"/>
    <mergeCell ref="I60:I65"/>
    <mergeCell ref="J60:J65"/>
    <mergeCell ref="K60:K65"/>
    <mergeCell ref="L60:L65"/>
    <mergeCell ref="L36:L41"/>
    <mergeCell ref="H42:H47"/>
    <mergeCell ref="I42:I47"/>
    <mergeCell ref="J42:J47"/>
    <mergeCell ref="K42:K47"/>
    <mergeCell ref="L42:L47"/>
    <mergeCell ref="H54:H59"/>
    <mergeCell ref="I54:I59"/>
    <mergeCell ref="J54:J59"/>
    <mergeCell ref="K54:K59"/>
    <mergeCell ref="L54:L59"/>
    <mergeCell ref="J24:J29"/>
  </mergeCells>
  <conditionalFormatting sqref="J12 J18 J24 J30 J36 J42 J48 J54 J60 J66 J72 J78 J84 J90 J96 J102 J108 J114 J120 J126 J132 J138 J144 J150 J156 J162">
    <cfRule type="cellIs" dxfId="29" priority="1" operator="equal">
      <formula>"Muy Alta"</formula>
    </cfRule>
  </conditionalFormatting>
  <conditionalFormatting sqref="J12 J18 J24 J30 J36 J42 J48 J54 J60 J66 J72 J78 J84 J90 J96 J102 J108 J114 J120 J126 J132 J138 J144 J150 J156 J162">
    <cfRule type="cellIs" dxfId="28" priority="2" operator="equal">
      <formula>"Alta"</formula>
    </cfRule>
  </conditionalFormatting>
  <conditionalFormatting sqref="J12 J18 J24 J30 J36 J42 J48 J54 J60 J66 J72 J78 J84 J90 J96 J102 J108 J114 J120 J126 J132 J138 J144 J150 J156 J162">
    <cfRule type="cellIs" dxfId="27" priority="3" operator="equal">
      <formula>"Media"</formula>
    </cfRule>
  </conditionalFormatting>
  <conditionalFormatting sqref="J12 J18 J24 J30 J36 J42 J48 J54 J60 J66 J72 J78 J84 J90 J96 J102 J108 J114 J120 J126 J132 J138 J144 J150 J156 J162">
    <cfRule type="cellIs" dxfId="26" priority="4" operator="equal">
      <formula>"Baja"</formula>
    </cfRule>
  </conditionalFormatting>
  <conditionalFormatting sqref="J12 J18 J24 J30 J36 J42 J48 J54 J60 J66 J72 J78 J84 J90 J96 J102 J108 J114 J120 J126 J132 J138 J144 J150 J156 J162">
    <cfRule type="cellIs" dxfId="25" priority="5" operator="equal">
      <formula>"Muy Baja"</formula>
    </cfRule>
  </conditionalFormatting>
  <conditionalFormatting sqref="M12:M226">
    <cfRule type="containsText" dxfId="24" priority="6" operator="containsText" text="Extremo">
      <formula>NOT(ISERROR(SEARCH(("Extremo"),(M12))))</formula>
    </cfRule>
  </conditionalFormatting>
  <conditionalFormatting sqref="M12:M226">
    <cfRule type="containsText" dxfId="23" priority="7" operator="containsText" text="Extremo">
      <formula>NOT(ISERROR(SEARCH(("Extremo"),(M12))))</formula>
    </cfRule>
  </conditionalFormatting>
  <conditionalFormatting sqref="M12:M226">
    <cfRule type="containsText" dxfId="22" priority="8" operator="containsText" text="Alto">
      <formula>NOT(ISERROR(SEARCH(("Alto"),(M12))))</formula>
    </cfRule>
  </conditionalFormatting>
  <conditionalFormatting sqref="M12:M226">
    <cfRule type="containsText" dxfId="21" priority="9" operator="containsText" text="Moderado">
      <formula>NOT(ISERROR(SEARCH(("Moderado"),(M12))))</formula>
    </cfRule>
  </conditionalFormatting>
  <conditionalFormatting sqref="M12:M226">
    <cfRule type="containsText" dxfId="20" priority="10" operator="containsText" text="Moderado">
      <formula>NOT(ISERROR(SEARCH(("Moderado"),(M12))))</formula>
    </cfRule>
  </conditionalFormatting>
  <conditionalFormatting sqref="AU12:AU226">
    <cfRule type="containsText" dxfId="19" priority="11" operator="containsText" text="Extremo">
      <formula>NOT(ISERROR(SEARCH(("Extremo"),(AU12))))</formula>
    </cfRule>
  </conditionalFormatting>
  <conditionalFormatting sqref="AU12:AU226">
    <cfRule type="containsText" dxfId="18" priority="12" operator="containsText" text="Moderado">
      <formula>NOT(ISERROR(SEARCH(("Moderado"),(AU12))))</formula>
    </cfRule>
  </conditionalFormatting>
  <conditionalFormatting sqref="AU12:AU226">
    <cfRule type="containsText" dxfId="17" priority="13" operator="containsText" text="Alto">
      <formula>NOT(ISERROR(SEARCH(("Alto"),(AU12))))</formula>
    </cfRule>
  </conditionalFormatting>
  <conditionalFormatting sqref="BD132:BD133">
    <cfRule type="cellIs" dxfId="16" priority="14" operator="equal">
      <formula>"Catastrófico"</formula>
    </cfRule>
  </conditionalFormatting>
  <conditionalFormatting sqref="BD132:BD133">
    <cfRule type="cellIs" dxfId="15" priority="15" operator="equal">
      <formula>"Mayor"</formula>
    </cfRule>
  </conditionalFormatting>
  <conditionalFormatting sqref="BD132:BD133">
    <cfRule type="cellIs" dxfId="14" priority="16" operator="equal">
      <formula>"Moderado"</formula>
    </cfRule>
  </conditionalFormatting>
  <conditionalFormatting sqref="BD132:BD133">
    <cfRule type="cellIs" dxfId="13" priority="17" operator="equal">
      <formula>"Menor"</formula>
    </cfRule>
  </conditionalFormatting>
  <conditionalFormatting sqref="BD132:BD133">
    <cfRule type="cellIs" dxfId="12" priority="18" operator="equal">
      <formula>"Leve"</formula>
    </cfRule>
  </conditionalFormatting>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8">
        <x14:dataValidation type="list" allowBlank="1" showErrorMessage="1">
          <x14:formula1>
            <xm:f>CONTROLES!$C$59:$C$60</xm:f>
          </x14:formula1>
          <xm:sqref>AI12 AI18:AI20 AI24:AI25 AI30 AI36 AI42:AI44 AI48:AI49 AI54:AI55 AI60:AI61 AI66:AI69 AI72 AI78 AI84 AI90:AI91 AI96:AI99 AI102:AI103 AI108:AI109 AI114:AI115 AI120:AI121 AI126:AI127 AI132:AI133 AI138:AI139 AI144:AI145 AI150 AI156:AI157 AI162:AI163</xm:sqref>
        </x14:dataValidation>
        <x14:dataValidation type="list" allowBlank="1" showErrorMessage="1">
          <x14:formula1>
            <xm:f>'Tabla Valoración controles'!$D$7:$D$8</xm:f>
          </x14:formula1>
          <xm:sqref>R12:R167</xm:sqref>
        </x14:dataValidation>
        <x14:dataValidation type="list" allowBlank="1" showErrorMessage="1">
          <x14:formula1>
            <xm:f>CONTROLES!$C$61:$C$62</xm:f>
          </x14:formula1>
          <xm:sqref>AK12 AK18:AK20 AK24:AK25 AK30 AK36 AK42:AK44 AK48:AK49 AK54:AK55 AK60:AK61 AK66:AK69 AK72 AK78 AK84 AK90:AK91 AK96:AK99 AK102:AK103 AK108:AK109 AK114:AK115 AK120:AK121 AK126:AK127 AK132:AK133 AK138:AK139 AK144:AK145 AK150 AK156:AK157 AK162:AK163</xm:sqref>
        </x14:dataValidation>
        <x14:dataValidation type="list" allowBlank="1" showErrorMessage="1">
          <x14:formula1>
            <xm:f>FORMULAS!$A$15:$A$17</xm:f>
          </x14:formula1>
          <xm:sqref>P12:P101 P107:P113 P116:P167</xm:sqref>
        </x14:dataValidation>
        <x14:dataValidation type="list" allowBlank="1" showErrorMessage="1">
          <x14:formula1>
            <xm:f>'Tabla Valoración controles'!$D$11:$D$12</xm:f>
          </x14:formula1>
          <xm:sqref>V12:V167</xm:sqref>
        </x14:dataValidation>
        <x14:dataValidation type="list" allowBlank="1" showErrorMessage="1">
          <x14:formula1>
            <xm:f>CONTROLES!$C$50:$C$51</xm:f>
          </x14:formula1>
          <xm:sqref>AA12 AA18:AA20 AA24:AA25 AA30 AA36 AA42:AA44 AA48:AA49 AA54:AA55 AA60:AA61 AA66:AA69 AA72 AA78 AA84 AA90:AA91 AA96:AA99 AA102:AA103 AA108:AA109 AA114:AA115 AA120:AA121 AA126:AA127 AA132:AA133 AA138:AA139 AA144:AA145 AA150 AA156:AA157 AA162:AA163</xm:sqref>
        </x14:dataValidation>
        <x14:dataValidation type="list" allowBlank="1" showErrorMessage="1">
          <x14:formula1>
            <xm:f>CONTROLES!$C$63:$C$65</xm:f>
          </x14:formula1>
          <xm:sqref>AM12 AM18:AM20 AM24:AM25 AM30 AM36 AM42:AM44 AM48:AM49 AM54:AM55 AM60:AM61 AM66:AM69 AM72 AM78 AM84 AM90:AM91 AM96:AM99 AM102:AM103 AM108:AM109 AM114:AM115 AM120:AM121 AM126:AM127 AM132:AM133 AM138:AM139 AM144 AM150 AM156:AM157 AM162:AM163</xm:sqref>
        </x14:dataValidation>
        <x14:dataValidation type="list" allowBlank="1" showErrorMessage="1">
          <x14:formula1>
            <xm:f>CONTROLES!$C$52:$C$53</xm:f>
          </x14:formula1>
          <xm:sqref>AC12 AC18:AC20 AC24:AC25 AC30 AC36 AC42:AC44 AC48:AC49 AC54:AC55 AC60:AC61 AC66:AC69 AC72 AC78 AC84 AC90:AC91 AC96:AC99 AC102:AC103 AC108:AC109 AC114:AC115 AC120:AC121 AC126:AC127 AC132:AC133 AC138:AC139 AC144:AC145 AC150 AC156:AC157 AC162:AC163</xm:sqref>
        </x14:dataValidation>
        <x14:dataValidation type="list" allowBlank="1" showErrorMessage="1">
          <x14:formula1>
            <xm:f>FORMULAS!$A$77:$A$82</xm:f>
          </x14:formula1>
          <xm:sqref>AQ12:AQ167</xm:sqref>
        </x14:dataValidation>
        <x14:dataValidation type="list" allowBlank="1" showErrorMessage="1">
          <x14:formula1>
            <xm:f>'Tabla Valoración controles'!$D$13:$D$14</xm:f>
          </x14:formula1>
          <xm:sqref>X12:X167</xm:sqref>
        </x14:dataValidation>
        <x14:dataValidation type="list" allowBlank="1" showErrorMessage="1">
          <x14:formula1>
            <xm:f>CONTROLES!$C$56:$C$58</xm:f>
          </x14:formula1>
          <xm:sqref>AG12 AG18:AG20 AG24:AG25 AG30 AG36 AG42:AG44 AG48:AG49 AG54:AG55 AG60:AG61 AG66:AG69 AG72 AG78 AG84 AG90:AG91 AG96:AG99 AG102:AG103 AG108:AG109 AG114:AG115 AG120:AG121 AG126:AG127 AG132:AG133 AG138:AG139 AG144:AG145 AG150 AG156:AG157 AG162:AG163</xm:sqref>
        </x14:dataValidation>
        <x14:dataValidation type="list" allowBlank="1" showErrorMessage="1">
          <x14:formula1>
            <xm:f>FORMULAS!$A$58:$A$60</xm:f>
          </x14:formula1>
          <xm:sqref>BD12:BD17 BD19:BD23 BD25:BD29 BD31:BD35 BD37:BD41 BD46:BD47 BD49:BD53 BD57:BD59 BD62:BD65 BD67:BD71 BD73:BD77 BD79:BD83 BD85:BD89 BD91:BD95 BD98:BD101 BD104:BD107 BD109:BD113 BD116:BD119 BD122:BD125 BD127:BD131 BD134:BD137 BD140:BD155 BD157:BD161 BD163:BD167</xm:sqref>
        </x14:dataValidation>
        <x14:dataValidation type="list" allowBlank="1" showErrorMessage="1">
          <x14:formula1>
            <xm:f>CONTROLES!$C$54:$C$55</xm:f>
          </x14:formula1>
          <xm:sqref>AE12 AE18:AE20 AE24:AE25 AE30 AE36 AE42:AE44 AE48:AE49 AE54:AE55 AE60:AE61 AE66:AE69 AE72 AE78 AE84 AE90:AE91 AE96:AE99 AE102:AE103 AE108:AE109 AE114:AE115 AE120:AE121 AE126:AE127 AE132:AE133 AE138:AE139 AE144:AE145 AE150 AE156:AE157 AE162:AE163</xm:sqref>
        </x14:dataValidation>
        <x14:dataValidation type="list" allowBlank="1" showErrorMessage="1">
          <x14:formula1>
            <xm:f>'Tabla Valoración controles'!$D$9:$D$10</xm:f>
          </x14:formula1>
          <xm:sqref>T12:T167</xm:sqref>
        </x14:dataValidation>
        <x14:dataValidation type="list" allowBlank="1" showErrorMessage="1">
          <x14:formula1>
            <xm:f>FORMULAS!$A$63:$A$72</xm:f>
          </x14:formula1>
          <xm:sqref>AY13:AY17 AY19:AY23 AY25:AY29 AY31:AY35 AY37:AY41 AY46:AY47 AY49:AY53 AY57:AY59 AY62:AY65 AY67:AY71 AY73:AY77 AY79:AY83 AY85:AY89 AY91:AY95 AY98:AY101 AY104:AY107 AY109:AY113 AY116:AY125 AY127:AY131 AY134:AY137 AY140:AY149 AY151:AY155 AY157:AY161 AY163:AY167</xm:sqref>
        </x14:dataValidation>
        <x14:dataValidation type="list" allowBlank="1" showErrorMessage="1">
          <x14:formula1>
            <xm:f>FORMULAS!$A$21:$A$24</xm:f>
          </x14:formula1>
          <xm:sqref>AV12 AV18 AV24 AV30:AV42 AV48 AV54 AV60 AV66 AV72 AV78 AV84 AV90 AV96 AV102 AV108 AV114 AV120 AV126 AV132 AV138 AV144 AV150 AV156 AV162</xm:sqref>
        </x14:dataValidation>
        <x14:dataValidation type="list" allowBlank="1" showErrorMessage="1">
          <x14:formula1>
            <xm:f>FORMULAS!A$77:A$82</xm:f>
          </x14:formula1>
          <xm:sqref>H12 H162 H156 H150 H144 H138 H132 H126 H120 H114 H108 H102 H96 H90 H84 H78 H72 H66 H60 H54 H48 H42 H36 H30 H24 H18</xm:sqref>
        </x14:dataValidation>
        <x14:dataValidation type="list" allowBlank="1" showErrorMessage="1">
          <x14:formula1>
            <xm:f>FORMULAS!A$30:A$46</xm:f>
          </x14:formula1>
          <xm:sqref>B12 B162 B156 B150 B144 B138 B132 B126 B120 B114 B108 B102 B96 B90 B84 B78 B72 B66 B60 B54 B48 B42 B36 B30 B24 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election activeCell="E33" sqref="E33"/>
    </sheetView>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47"/>
      <c r="B1" s="321" t="s">
        <v>574</v>
      </c>
      <c r="C1" s="322"/>
      <c r="D1" s="322"/>
      <c r="E1" s="322"/>
      <c r="F1" s="323"/>
      <c r="G1" s="147"/>
      <c r="H1" s="147"/>
      <c r="I1" s="147"/>
      <c r="J1" s="147"/>
      <c r="K1" s="147"/>
      <c r="L1" s="147"/>
      <c r="M1" s="147"/>
      <c r="N1" s="147"/>
      <c r="O1" s="147"/>
      <c r="P1" s="147"/>
      <c r="Q1" s="147"/>
      <c r="R1" s="147"/>
      <c r="S1" s="147"/>
      <c r="T1" s="147"/>
      <c r="U1" s="147"/>
      <c r="V1" s="147"/>
      <c r="W1" s="147"/>
      <c r="X1" s="147"/>
      <c r="Y1" s="147"/>
      <c r="Z1" s="147"/>
    </row>
    <row r="2" spans="1:26" ht="12.75" customHeight="1">
      <c r="A2" s="147"/>
      <c r="B2" s="148"/>
      <c r="C2" s="148"/>
      <c r="D2" s="148"/>
      <c r="E2" s="148"/>
      <c r="F2" s="148"/>
      <c r="G2" s="147"/>
      <c r="H2" s="147"/>
      <c r="I2" s="147"/>
      <c r="J2" s="147"/>
      <c r="K2" s="147"/>
      <c r="L2" s="147"/>
      <c r="M2" s="147"/>
      <c r="N2" s="147"/>
      <c r="O2" s="147"/>
      <c r="P2" s="147"/>
      <c r="Q2" s="147"/>
      <c r="R2" s="147"/>
      <c r="S2" s="147"/>
      <c r="T2" s="147"/>
      <c r="U2" s="147"/>
      <c r="V2" s="147"/>
      <c r="W2" s="147"/>
      <c r="X2" s="147"/>
      <c r="Y2" s="147"/>
      <c r="Z2" s="147"/>
    </row>
    <row r="3" spans="1:26" ht="12.75" customHeight="1">
      <c r="A3" s="147"/>
      <c r="B3" s="324" t="s">
        <v>575</v>
      </c>
      <c r="C3" s="322"/>
      <c r="D3" s="325"/>
      <c r="E3" s="149" t="s">
        <v>576</v>
      </c>
      <c r="F3" s="150" t="s">
        <v>166</v>
      </c>
      <c r="G3" s="147"/>
      <c r="H3" s="147"/>
      <c r="I3" s="147"/>
      <c r="J3" s="147"/>
      <c r="K3" s="147"/>
      <c r="L3" s="147"/>
      <c r="M3" s="147"/>
      <c r="N3" s="147"/>
      <c r="O3" s="147"/>
      <c r="P3" s="147"/>
      <c r="Q3" s="147"/>
      <c r="R3" s="147"/>
      <c r="S3" s="147"/>
      <c r="T3" s="147"/>
      <c r="U3" s="147"/>
      <c r="V3" s="147"/>
      <c r="W3" s="147"/>
      <c r="X3" s="147"/>
      <c r="Y3" s="147"/>
      <c r="Z3" s="147"/>
    </row>
    <row r="4" spans="1:26" ht="12.75" customHeight="1">
      <c r="A4" s="147"/>
      <c r="B4" s="326" t="s">
        <v>577</v>
      </c>
      <c r="C4" s="329" t="s">
        <v>578</v>
      </c>
      <c r="D4" s="151" t="s">
        <v>185</v>
      </c>
      <c r="E4" s="152" t="s">
        <v>579</v>
      </c>
      <c r="F4" s="153">
        <v>0.25</v>
      </c>
      <c r="G4" s="154"/>
      <c r="H4" s="147"/>
      <c r="I4" s="147"/>
      <c r="J4" s="147"/>
      <c r="K4" s="147"/>
      <c r="L4" s="147"/>
      <c r="M4" s="147"/>
      <c r="N4" s="147"/>
      <c r="O4" s="147"/>
      <c r="P4" s="147"/>
      <c r="Q4" s="147"/>
      <c r="R4" s="147"/>
      <c r="S4" s="147"/>
      <c r="T4" s="147"/>
      <c r="U4" s="147"/>
      <c r="V4" s="147"/>
      <c r="W4" s="147"/>
      <c r="X4" s="147"/>
      <c r="Y4" s="147"/>
      <c r="Z4" s="147"/>
    </row>
    <row r="5" spans="1:26" ht="12.75" customHeight="1">
      <c r="A5" s="147"/>
      <c r="B5" s="327"/>
      <c r="C5" s="276"/>
      <c r="D5" s="155" t="s">
        <v>225</v>
      </c>
      <c r="E5" s="156" t="s">
        <v>580</v>
      </c>
      <c r="F5" s="157">
        <v>0.15</v>
      </c>
      <c r="G5" s="147"/>
      <c r="H5" s="147"/>
      <c r="I5" s="147"/>
      <c r="J5" s="147"/>
      <c r="K5" s="147"/>
      <c r="L5" s="147"/>
      <c r="M5" s="147"/>
      <c r="N5" s="147"/>
      <c r="O5" s="147"/>
      <c r="P5" s="147"/>
      <c r="Q5" s="147"/>
      <c r="R5" s="147"/>
      <c r="S5" s="147"/>
      <c r="T5" s="147"/>
      <c r="U5" s="147"/>
      <c r="V5" s="147"/>
      <c r="W5" s="147"/>
      <c r="X5" s="147"/>
      <c r="Y5" s="147"/>
      <c r="Z5" s="147"/>
    </row>
    <row r="6" spans="1:26" ht="12.75" customHeight="1">
      <c r="A6" s="147"/>
      <c r="B6" s="327"/>
      <c r="C6" s="277"/>
      <c r="D6" s="155" t="s">
        <v>581</v>
      </c>
      <c r="E6" s="156" t="s">
        <v>582</v>
      </c>
      <c r="F6" s="157">
        <v>0.1</v>
      </c>
      <c r="G6" s="147"/>
      <c r="H6" s="147"/>
      <c r="I6" s="147"/>
      <c r="J6" s="147"/>
      <c r="K6" s="147"/>
      <c r="L6" s="147"/>
      <c r="M6" s="147"/>
      <c r="N6" s="147"/>
      <c r="O6" s="147"/>
      <c r="P6" s="147"/>
      <c r="Q6" s="147"/>
      <c r="R6" s="147"/>
      <c r="S6" s="147"/>
      <c r="T6" s="147"/>
      <c r="U6" s="147"/>
      <c r="V6" s="147"/>
      <c r="W6" s="147"/>
      <c r="X6" s="147"/>
      <c r="Y6" s="147"/>
      <c r="Z6" s="147"/>
    </row>
    <row r="7" spans="1:26" ht="12.75" customHeight="1">
      <c r="A7" s="147"/>
      <c r="B7" s="327"/>
      <c r="C7" s="330" t="s">
        <v>583</v>
      </c>
      <c r="D7" s="155" t="s">
        <v>384</v>
      </c>
      <c r="E7" s="156" t="s">
        <v>584</v>
      </c>
      <c r="F7" s="157">
        <v>0.25</v>
      </c>
      <c r="G7" s="147"/>
      <c r="H7" s="147"/>
      <c r="I7" s="147"/>
      <c r="J7" s="147"/>
      <c r="K7" s="147"/>
      <c r="L7" s="147"/>
      <c r="M7" s="147"/>
      <c r="N7" s="147"/>
      <c r="O7" s="147"/>
      <c r="P7" s="147"/>
      <c r="Q7" s="147"/>
      <c r="R7" s="147"/>
      <c r="S7" s="147"/>
      <c r="T7" s="147"/>
      <c r="U7" s="147"/>
      <c r="V7" s="147"/>
      <c r="W7" s="147"/>
      <c r="X7" s="147"/>
      <c r="Y7" s="147"/>
      <c r="Z7" s="147"/>
    </row>
    <row r="8" spans="1:26" ht="12.75" customHeight="1">
      <c r="A8" s="147"/>
      <c r="B8" s="328"/>
      <c r="C8" s="277"/>
      <c r="D8" s="155" t="s">
        <v>186</v>
      </c>
      <c r="E8" s="156" t="s">
        <v>585</v>
      </c>
      <c r="F8" s="157">
        <v>0.15</v>
      </c>
      <c r="G8" s="147"/>
      <c r="H8" s="147"/>
      <c r="I8" s="147"/>
      <c r="J8" s="147"/>
      <c r="K8" s="147"/>
      <c r="L8" s="147"/>
      <c r="M8" s="147"/>
      <c r="N8" s="147"/>
      <c r="O8" s="147"/>
      <c r="P8" s="147"/>
      <c r="Q8" s="147"/>
      <c r="R8" s="147"/>
      <c r="S8" s="147"/>
      <c r="T8" s="147"/>
      <c r="U8" s="147"/>
      <c r="V8" s="147"/>
      <c r="W8" s="147"/>
      <c r="X8" s="147"/>
      <c r="Y8" s="147"/>
      <c r="Z8" s="147"/>
    </row>
    <row r="9" spans="1:26" ht="12.75" customHeight="1">
      <c r="A9" s="147"/>
      <c r="B9" s="331" t="s">
        <v>586</v>
      </c>
      <c r="C9" s="319" t="s">
        <v>587</v>
      </c>
      <c r="D9" s="158" t="s">
        <v>187</v>
      </c>
      <c r="E9" s="159" t="s">
        <v>588</v>
      </c>
      <c r="F9" s="160"/>
      <c r="G9" s="161"/>
      <c r="H9" s="147"/>
      <c r="I9" s="147"/>
      <c r="J9" s="147"/>
      <c r="K9" s="147"/>
      <c r="L9" s="147"/>
      <c r="M9" s="147"/>
      <c r="N9" s="147"/>
      <c r="O9" s="147"/>
      <c r="P9" s="147"/>
      <c r="Q9" s="147"/>
      <c r="R9" s="147"/>
      <c r="S9" s="147"/>
      <c r="T9" s="147"/>
      <c r="U9" s="147"/>
      <c r="V9" s="147"/>
      <c r="W9" s="147"/>
      <c r="X9" s="147"/>
      <c r="Y9" s="147"/>
      <c r="Z9" s="147"/>
    </row>
    <row r="10" spans="1:26" ht="12.75" customHeight="1">
      <c r="A10" s="147"/>
      <c r="B10" s="327"/>
      <c r="C10" s="277"/>
      <c r="D10" s="158" t="s">
        <v>226</v>
      </c>
      <c r="E10" s="159" t="s">
        <v>589</v>
      </c>
      <c r="F10" s="162"/>
      <c r="G10" s="147"/>
      <c r="H10" s="147"/>
      <c r="I10" s="147"/>
      <c r="J10" s="147"/>
      <c r="K10" s="147"/>
      <c r="L10" s="147"/>
      <c r="M10" s="147"/>
      <c r="N10" s="147"/>
      <c r="O10" s="147"/>
      <c r="P10" s="147"/>
      <c r="Q10" s="147"/>
      <c r="R10" s="147"/>
      <c r="S10" s="147"/>
      <c r="T10" s="147"/>
      <c r="U10" s="147"/>
      <c r="V10" s="147"/>
      <c r="W10" s="147"/>
      <c r="X10" s="147"/>
      <c r="Y10" s="147"/>
      <c r="Z10" s="147"/>
    </row>
    <row r="11" spans="1:26" ht="12.75" customHeight="1">
      <c r="A11" s="147"/>
      <c r="B11" s="327"/>
      <c r="C11" s="319" t="s">
        <v>590</v>
      </c>
      <c r="D11" s="158" t="s">
        <v>188</v>
      </c>
      <c r="E11" s="159" t="s">
        <v>591</v>
      </c>
      <c r="F11" s="160"/>
      <c r="G11" s="147"/>
      <c r="H11" s="147"/>
      <c r="I11" s="147"/>
      <c r="J11" s="147"/>
      <c r="K11" s="147"/>
      <c r="L11" s="147"/>
      <c r="M11" s="147"/>
      <c r="N11" s="147"/>
      <c r="O11" s="147"/>
      <c r="P11" s="147"/>
      <c r="Q11" s="147"/>
      <c r="R11" s="147"/>
      <c r="S11" s="147"/>
      <c r="T11" s="147"/>
      <c r="U11" s="147"/>
      <c r="V11" s="147"/>
      <c r="W11" s="147"/>
      <c r="X11" s="147"/>
      <c r="Y11" s="147"/>
      <c r="Z11" s="147"/>
    </row>
    <row r="12" spans="1:26" ht="12.75" customHeight="1">
      <c r="A12" s="147"/>
      <c r="B12" s="327"/>
      <c r="C12" s="277"/>
      <c r="D12" s="158" t="s">
        <v>278</v>
      </c>
      <c r="E12" s="159" t="s">
        <v>592</v>
      </c>
      <c r="F12" s="162"/>
      <c r="G12" s="147"/>
      <c r="H12" s="147"/>
      <c r="I12" s="147"/>
      <c r="J12" s="147"/>
      <c r="K12" s="147"/>
      <c r="L12" s="147"/>
      <c r="M12" s="147"/>
      <c r="N12" s="147"/>
      <c r="O12" s="147"/>
      <c r="P12" s="147"/>
      <c r="Q12" s="147"/>
      <c r="R12" s="147"/>
      <c r="S12" s="147"/>
      <c r="T12" s="147"/>
      <c r="U12" s="147"/>
      <c r="V12" s="147"/>
      <c r="W12" s="147"/>
      <c r="X12" s="147"/>
      <c r="Y12" s="147"/>
      <c r="Z12" s="147"/>
    </row>
    <row r="13" spans="1:26" ht="12.75" customHeight="1">
      <c r="A13" s="147"/>
      <c r="B13" s="327"/>
      <c r="C13" s="319" t="s">
        <v>593</v>
      </c>
      <c r="D13" s="158" t="s">
        <v>189</v>
      </c>
      <c r="E13" s="159" t="s">
        <v>594</v>
      </c>
      <c r="F13" s="160"/>
      <c r="G13" s="147"/>
      <c r="H13" s="161"/>
      <c r="I13" s="147"/>
      <c r="J13" s="147"/>
      <c r="K13" s="147"/>
      <c r="L13" s="147"/>
      <c r="M13" s="147"/>
      <c r="N13" s="147"/>
      <c r="O13" s="147"/>
      <c r="P13" s="147"/>
      <c r="Q13" s="147"/>
      <c r="R13" s="147"/>
      <c r="S13" s="147"/>
      <c r="T13" s="147"/>
      <c r="U13" s="147"/>
      <c r="V13" s="147"/>
      <c r="W13" s="147"/>
      <c r="X13" s="147"/>
      <c r="Y13" s="147"/>
      <c r="Z13" s="147"/>
    </row>
    <row r="14" spans="1:26" ht="12.75" customHeight="1">
      <c r="A14" s="147"/>
      <c r="B14" s="332"/>
      <c r="C14" s="320"/>
      <c r="D14" s="163" t="s">
        <v>595</v>
      </c>
      <c r="E14" s="164" t="s">
        <v>596</v>
      </c>
      <c r="F14" s="162"/>
      <c r="G14" s="147"/>
      <c r="H14" s="147"/>
      <c r="I14" s="147"/>
      <c r="J14" s="147"/>
      <c r="K14" s="147"/>
      <c r="L14" s="147"/>
      <c r="M14" s="147"/>
      <c r="N14" s="147"/>
      <c r="O14" s="147"/>
      <c r="P14" s="147"/>
      <c r="Q14" s="147"/>
      <c r="R14" s="147"/>
      <c r="S14" s="147"/>
      <c r="T14" s="147"/>
      <c r="U14" s="147"/>
      <c r="V14" s="147"/>
      <c r="W14" s="147"/>
      <c r="X14" s="147"/>
      <c r="Y14" s="147"/>
      <c r="Z14" s="147"/>
    </row>
    <row r="15" spans="1:26" ht="49.5" customHeight="1">
      <c r="A15" s="147"/>
      <c r="B15" s="317" t="s">
        <v>597</v>
      </c>
      <c r="C15" s="249"/>
      <c r="D15" s="249"/>
      <c r="E15" s="249"/>
      <c r="F15" s="318"/>
      <c r="G15" s="147"/>
      <c r="H15" s="147"/>
      <c r="I15" s="147"/>
      <c r="J15" s="147"/>
      <c r="K15" s="147"/>
      <c r="L15" s="147"/>
      <c r="M15" s="147"/>
      <c r="N15" s="147"/>
      <c r="O15" s="147"/>
      <c r="P15" s="147"/>
      <c r="Q15" s="147"/>
      <c r="R15" s="147"/>
      <c r="S15" s="147"/>
      <c r="T15" s="147"/>
      <c r="U15" s="147"/>
      <c r="V15" s="147"/>
      <c r="W15" s="147"/>
      <c r="X15" s="147"/>
      <c r="Y15" s="147"/>
      <c r="Z15" s="147"/>
    </row>
    <row r="16" spans="1:26" ht="27" customHeight="1">
      <c r="A16" s="147"/>
      <c r="B16" s="165"/>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spans="1:26" ht="12.75" customHeight="1">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row>
    <row r="18" spans="1:26" ht="12.75" customHeight="1">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spans="1:26" ht="12.75" customHeight="1">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row>
    <row r="20" spans="1:26" ht="12.75" customHeight="1">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spans="1:26" ht="12.75" customHeight="1">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row>
    <row r="22" spans="1:26" ht="12.75" customHeight="1">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row>
    <row r="23" spans="1:26" ht="12.75" customHeight="1">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row>
    <row r="24" spans="1:26" ht="12.75" customHeight="1">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row>
    <row r="25" spans="1:26" ht="12.75" customHeight="1">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row>
    <row r="26" spans="1:26" ht="12.75" customHeight="1">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spans="1:26" ht="12.75"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spans="1:26" ht="12.75" customHeight="1">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spans="1:26" ht="12.75" customHeight="1">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spans="1:26" ht="12.75" customHeight="1">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spans="1:26" ht="12.75" customHeight="1">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spans="1:26" ht="12.75" customHeight="1">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spans="1:26" ht="12.75" customHeight="1">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row>
    <row r="34" spans="1:26" ht="12.75" customHeight="1">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spans="1:26" ht="12.75" customHeight="1">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row>
    <row r="36" spans="1:26" ht="12.75" customHeight="1">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spans="1:26" ht="12.75" customHeight="1">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spans="1:26" ht="12.75" customHeight="1">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spans="1:26" ht="12.75" customHeight="1">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row>
    <row r="40" spans="1:26" ht="12.75" customHeight="1">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spans="1:26" ht="12.75" customHeight="1">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spans="1:26" ht="12.75" customHeight="1">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spans="1:26" ht="12.75" customHeight="1">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spans="1:26" ht="12.75" customHeight="1">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spans="1:26" ht="12.75" customHeight="1">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spans="1:26" ht="12.75" customHeight="1">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spans="1:26" ht="12.75" customHeight="1">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spans="1:26" ht="12.75" customHeight="1">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spans="1:26" ht="12.7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spans="1:26" ht="12.75" customHeight="1">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spans="1:26" ht="12.75" customHeight="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spans="1:26" ht="12.75" customHeight="1">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spans="1:26" ht="12.75" customHeight="1">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spans="1:26" ht="12.75" customHeight="1">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spans="1:26" ht="12.75"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spans="1:26" ht="12.75"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spans="1:26" ht="12.75"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spans="1:26" ht="12.75" customHeight="1">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spans="1:26" ht="12.75" customHeight="1">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spans="1:26" ht="12.75"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spans="1:26" ht="12.75" customHeight="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spans="1:26" ht="12.75" customHeight="1">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spans="1:26" ht="12.75" customHeight="1">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spans="1:26" ht="12.75" customHeight="1">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spans="1:26" ht="12.75" customHeight="1">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spans="1:26" ht="12.75" customHeight="1">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spans="1:26" ht="12.75" customHeight="1">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spans="1:26" ht="12.75" customHeight="1">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spans="1:26" ht="12.75" customHeight="1">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spans="1:26" ht="12.75" customHeight="1">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spans="1:26" ht="12.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spans="1:26" ht="12.75" customHeight="1">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spans="1:26" ht="12.75" customHeight="1">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spans="1:26" ht="12.75" customHeight="1">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spans="1:26" ht="12.75" customHeight="1">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spans="1:26" ht="12.75" customHeight="1">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spans="1:26" ht="12.75" customHeight="1">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spans="1:26" ht="12.75" customHeight="1">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spans="1:26" ht="12.75" customHeight="1">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spans="1:26" ht="12.75" customHeight="1">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spans="1:26" ht="12.75" customHeight="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spans="1:26" ht="12.75" customHeight="1">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spans="1:26" ht="12.75" customHeight="1">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spans="1:26" ht="12.75" customHeight="1">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spans="1:26" ht="12.75"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spans="1:26" ht="12.75" customHeight="1">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spans="1:26" ht="12.75"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spans="1:26" ht="12.75" customHeight="1">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spans="1:26" ht="12.7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spans="1:26" ht="12.75" customHeight="1">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spans="1:26" ht="12.75"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spans="1:26" ht="12.75"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spans="1:26" ht="12.7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spans="1:26" ht="12.75"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spans="1:26" ht="12.75" customHeight="1">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spans="1:26" ht="12.75" customHeight="1">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spans="1:26" ht="12.75" customHeight="1">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spans="1:26" ht="12.7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spans="1:26" ht="12.75" customHeight="1">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spans="1:26" ht="12.75" customHeight="1">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spans="1:26" ht="12.75" customHeight="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spans="1:26" ht="12.75" customHeight="1">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spans="1:26" ht="12.75" customHeight="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spans="1:26" ht="12.75" customHeight="1">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spans="1:26" ht="12.75" customHeight="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spans="1:26" ht="12.75" customHeight="1">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spans="1:26" ht="12.75" customHeight="1">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spans="1:26" ht="12.75" customHeight="1">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spans="1:26" ht="12.75" customHeight="1">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spans="1:26" ht="12.75" customHeight="1">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spans="1:26" ht="12.75" customHeight="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spans="1:26" ht="12.75" customHeight="1">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spans="1:26" ht="12.75" customHeight="1">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spans="1:26" ht="12.75" customHeight="1">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spans="1:26" ht="12.75" customHeight="1">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spans="1:26" ht="12.75" customHeight="1">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spans="1:26" ht="12.75" customHeight="1">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spans="1:26" ht="12.75" customHeight="1">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spans="1:26" ht="12.75" customHeight="1">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spans="1:26" ht="12.75" customHeight="1">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spans="1:26" ht="12.75" customHeight="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spans="1:26" ht="12.75" customHeight="1">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spans="1:26" ht="12.75" customHeight="1">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spans="1:26" ht="12.75" customHeight="1">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spans="1:26" ht="12.75" customHeight="1">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spans="1:26" ht="12.75" customHeight="1">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spans="1:26" ht="12.75" customHeight="1">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spans="1:26" ht="12.75" customHeight="1">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spans="1:26" ht="12.75" customHeight="1">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spans="1:26" ht="12.75" customHeight="1">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spans="1:26" ht="12.75" customHeight="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spans="1:26" ht="12.75" customHeight="1">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spans="1:26" ht="12.75" customHeight="1">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spans="1:26" ht="12.75"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spans="1:26" ht="12.75" customHeight="1">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spans="1:26" ht="12.75"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spans="1:26" ht="12.75" customHeight="1">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spans="1:26" ht="12.75" customHeight="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spans="1:26" ht="12.75" customHeight="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spans="1:26" ht="12.75" customHeight="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spans="1:26" ht="12.75" customHeight="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spans="1:26" ht="12.75" customHeight="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spans="1:26" ht="12.75" customHeight="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spans="1:26" ht="12.75" customHeight="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spans="1:26" ht="12.75" customHeight="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spans="1:26" ht="12.75" customHeight="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spans="1:26" ht="12.75" customHeight="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spans="1:26" ht="12.75" customHeight="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spans="1:26" ht="12.75" customHeight="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spans="1:26" ht="12.75" customHeight="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spans="1:26" ht="12.75" customHeight="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spans="1:26" ht="12.75" customHeight="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spans="1:26" ht="12.75" customHeight="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spans="1:26" ht="12.75" customHeight="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spans="1:26" ht="12.75" customHeight="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spans="1:26" ht="12.75" customHeight="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spans="1:26" ht="12.75" customHeight="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spans="1:26" ht="12.75" customHeight="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spans="1:26" ht="12.75" customHeight="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spans="1:26" ht="12.75" customHeight="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spans="1:26" ht="12.75" customHeight="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spans="1:26" ht="12.75" customHeight="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spans="1:26" ht="12.75" customHeight="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spans="1:26" ht="12.75" customHeight="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spans="1:26" ht="12.75" customHeight="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spans="1:26" ht="12.75" customHeight="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spans="1:26" ht="12.75" customHeight="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spans="1:26" ht="12.75" customHeight="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spans="1:26" ht="12.75" customHeight="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spans="1:26" ht="12.75" customHeight="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spans="1:26" ht="12.75" customHeight="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spans="1:26" ht="12.75"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spans="1:26" ht="12.75" customHeight="1">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spans="1:26" ht="12.75" customHeight="1">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spans="1:26" ht="12.75" customHeight="1">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spans="1:26" ht="12.75" customHeight="1">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spans="1:26" ht="12.75" customHeight="1">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spans="1:26" ht="12.75" customHeight="1">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spans="1:26" ht="12.75" customHeight="1">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spans="1:26" ht="12.75" customHeight="1">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spans="1:26" ht="12.75" customHeight="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spans="1:26" ht="12.75" customHeight="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spans="1:26" ht="12.75" customHeight="1">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spans="1:26" ht="12.75" customHeight="1">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spans="1:26" ht="12.75" customHeight="1">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spans="1:26" ht="12.75" customHeight="1">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spans="1:26" ht="12.75" customHeight="1">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spans="1:26" ht="12.75" customHeight="1">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spans="1:26" ht="12.75" customHeight="1">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spans="1:26" ht="12.75" customHeight="1">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spans="1:26" ht="12.75" customHeight="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spans="1:26" ht="12.75" customHeight="1">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spans="1:26" ht="12.75" customHeight="1">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spans="1:26" ht="12.75" customHeight="1">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spans="1:26" ht="12.75" customHeight="1">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spans="1:26" ht="12.75" customHeight="1">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spans="1:26" ht="12.75" customHeight="1">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spans="1:26" ht="12.75" customHeight="1">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spans="1:26" ht="12.75" customHeight="1">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spans="1:26" ht="12.75" customHeight="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spans="1:26" ht="12.75" customHeight="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spans="1:26" ht="12.75" customHeight="1">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spans="1:26" ht="12.75" customHeight="1">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spans="1:26" ht="12.75" customHeight="1">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spans="1:26" ht="12.75" customHeight="1">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spans="1:26" ht="12.75" customHeight="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spans="1:26" ht="12.75" customHeight="1">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spans="1:26" ht="12.75" customHeight="1">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spans="1:26" ht="12.75" customHeight="1">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spans="1:26" ht="12.75"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spans="1:26" ht="12.75" customHeight="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spans="1:26" ht="12.75" customHeight="1">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spans="1:26" ht="12.75" customHeight="1">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spans="1:26" ht="12.75" customHeight="1">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spans="1:26" ht="12.75"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spans="1:26" ht="12.75" customHeight="1">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spans="1:26" ht="12.75" customHeight="1">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spans="1:26" ht="12.75" customHeight="1">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spans="1:26" ht="12.75" customHeight="1">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spans="1:26" ht="12.75" customHeight="1">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spans="1:26" ht="12.75" customHeight="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spans="1:26" ht="12.75" customHeight="1">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spans="1:26" ht="12.75" customHeight="1">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spans="1:26" ht="12.75" customHeight="1">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spans="1:26" ht="12.75" customHeight="1">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spans="1:26" ht="12.75" customHeight="1">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spans="1:26" ht="12.75" customHeight="1">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spans="1:26" ht="12.75" customHeight="1">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spans="1:26" ht="12.75" customHeight="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spans="1:26" ht="12.75" customHeight="1">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spans="1:26" ht="12.75" customHeight="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spans="1:26" ht="12.75" customHeight="1">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spans="1:26" ht="12.75" customHeight="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spans="1:26" ht="12.75" customHeight="1">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spans="1:26" ht="12.75" customHeight="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spans="1:26" ht="12.75" customHeight="1">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spans="1:26" ht="12.75" customHeight="1">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spans="1:26" ht="12.75" customHeight="1">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spans="1:26" ht="12.75" customHeight="1">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spans="1:26" ht="12.75" customHeight="1">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spans="1:26" ht="12.75" customHeight="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spans="1:26" ht="12.75" customHeight="1">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spans="1:26" ht="12.75" customHeight="1">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spans="1:26" ht="12.75" customHeight="1">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spans="1:26" ht="12.75" customHeight="1">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spans="1:26" ht="12.75" customHeight="1">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spans="1:26" ht="12.75" customHeight="1">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spans="1:26" ht="12.75" customHeight="1">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spans="1:26" ht="12.75" customHeight="1">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spans="1:26" ht="12.75" customHeight="1">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spans="1:26" ht="12.75" customHeight="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spans="1:26" ht="12.75" customHeight="1">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spans="1:26" ht="12.75" customHeight="1">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spans="1:26" ht="12.75" customHeight="1">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spans="1:26" ht="12.75" customHeight="1">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spans="1:26" ht="12.75" customHeight="1">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spans="1:26" ht="12.75" customHeight="1">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spans="1:26" ht="12.75" customHeight="1">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spans="1:26" ht="12.75" customHeight="1">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spans="1:26" ht="12.75" customHeight="1">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spans="1:26" ht="12.75" customHeight="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spans="1:26" ht="12.75" customHeight="1">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spans="1:26" ht="12.75" customHeight="1">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spans="1:26" ht="12.75" customHeight="1">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spans="1:26" ht="12.75" customHeight="1">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spans="1:26" ht="12.75" customHeight="1">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spans="1:26" ht="12.75" customHeight="1">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spans="1:26" ht="12.75" customHeight="1">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spans="1:26" ht="12.75" customHeight="1">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spans="1:26" ht="12.75" customHeight="1">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spans="1:26" ht="12.75" customHeight="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spans="1:26" ht="12.75" customHeight="1">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spans="1:26" ht="12.75" customHeight="1">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spans="1:26" ht="12.75" customHeight="1">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spans="1:26" ht="12.75" customHeight="1">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spans="1:26" ht="12.75" customHeight="1">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spans="1:26" ht="12.75" customHeight="1">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spans="1:26" ht="12.75" customHeight="1">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spans="1:26" ht="12.75" customHeight="1">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spans="1:26" ht="12.75" customHeight="1">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spans="1:26" ht="12.75" customHeight="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spans="1:26" ht="12.75" customHeight="1">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spans="1:26" ht="12.75" customHeight="1">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spans="1:26" ht="12.75" customHeight="1">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spans="1:26" ht="12.75" customHeight="1">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spans="1:26" ht="12.75" customHeight="1">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spans="1:26" ht="12.75" customHeight="1">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spans="1:26" ht="12.75" customHeight="1">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spans="1:26" ht="12.75" customHeight="1">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spans="1:26" ht="12.75" customHeight="1">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spans="1:26" ht="12.75" customHeight="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spans="1:26" ht="12.75" customHeight="1">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spans="1:26" ht="12.75" customHeight="1">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spans="1:26" ht="12.75" customHeight="1">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spans="1:26" ht="12.75" customHeight="1">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spans="1:26" ht="12.75" customHeight="1">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spans="1:26" ht="12.75" customHeight="1">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spans="1:26" ht="12.75" customHeight="1">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spans="1:26" ht="12.75" customHeight="1">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spans="1:26" ht="12.75" customHeight="1">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spans="1:26" ht="12.75" customHeight="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spans="1:26" ht="12.75" customHeight="1">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spans="1:26" ht="12.75" customHeight="1">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spans="1:26" ht="12.75" customHeight="1">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spans="1:26" ht="12.75" customHeight="1">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spans="1:26" ht="12.75" customHeight="1">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spans="1:26" ht="12.75" customHeight="1">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spans="1:26" ht="12.75" customHeight="1">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spans="1:26" ht="12.75" customHeight="1">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spans="1:26" ht="12.75" customHeight="1">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spans="1:26" ht="12.75" customHeight="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spans="1:26" ht="12.75" customHeight="1">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spans="1:26" ht="12.75" customHeight="1">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spans="1:26" ht="12.75" customHeight="1">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spans="1:26" ht="12.75" customHeight="1">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spans="1:26" ht="12.75" customHeight="1">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spans="1:26" ht="12.75" customHeight="1">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spans="1:26" ht="12.75" customHeight="1">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spans="1:26" ht="12.75" customHeight="1">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spans="1:26" ht="12.75" customHeight="1">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spans="1:26" ht="12.75" customHeight="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spans="1:26" ht="12.75" customHeight="1">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spans="1:26" ht="12.75" customHeight="1">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spans="1:26" ht="12.75" customHeight="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spans="1:26" ht="12.75" customHeight="1">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spans="1:26" ht="12.75" customHeight="1">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spans="1:26" ht="12.75" customHeight="1">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spans="1:26" ht="12.75" customHeight="1">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spans="1:26" ht="12.75" customHeight="1">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spans="1:26" ht="12.75" customHeight="1">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spans="1:26" ht="12.75" customHeight="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spans="1:26" ht="12.75" customHeight="1">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spans="1:26" ht="12.75" customHeight="1">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spans="1:26" ht="12.75" customHeight="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spans="1:26" ht="12.75" customHeight="1">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spans="1:26" ht="12.75" customHeight="1">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spans="1:26" ht="12.75" customHeight="1">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spans="1:26" ht="12.75" customHeight="1">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spans="1:26" ht="12.75" customHeight="1">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spans="1:26" ht="12.75" customHeight="1">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spans="1:26" ht="12.75" customHeight="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spans="1:26" ht="12.75" customHeight="1">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spans="1:26" ht="12.75" customHeight="1">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spans="1:26" ht="12.75" customHeight="1">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spans="1:26" ht="12.75" customHeight="1">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spans="1:26" ht="12.75" customHeight="1">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spans="1:26" ht="12.75" customHeight="1">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spans="1:26" ht="12.75" customHeight="1">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spans="1:26" ht="12.75" customHeight="1">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spans="1:26" ht="12.75" customHeight="1">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spans="1:26" ht="12.75" customHeight="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spans="1:26" ht="12.75" customHeight="1">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spans="1:26" ht="12.75" customHeight="1">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spans="1:26" ht="12.75" customHeight="1">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spans="1:26" ht="12.75" customHeight="1">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spans="1:26" ht="12.75" customHeight="1">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spans="1:26" ht="12.75" customHeight="1">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spans="1:26" ht="12.75" customHeight="1">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spans="1:26" ht="12.75" customHeight="1">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spans="1:26" ht="12.75" customHeight="1">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spans="1:26" ht="12.75" customHeight="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spans="1:26" ht="12.75" customHeight="1">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spans="1:26" ht="12.75" customHeight="1">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spans="1:26" ht="12.75" customHeight="1">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spans="1:26" ht="12.75" customHeight="1">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spans="1:26" ht="12.75" customHeight="1">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spans="1:26" ht="12.75" customHeight="1">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spans="1:26" ht="12.75" customHeight="1">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spans="1:26" ht="12.75" customHeight="1">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spans="1:26" ht="12.75" customHeight="1">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spans="1:26" ht="12.75" customHeight="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spans="1:26" ht="12.75" customHeight="1">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spans="1:26" ht="12.75" customHeight="1">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spans="1:26" ht="12.75" customHeight="1">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spans="1:26" ht="12.75" customHeight="1">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spans="1:26" ht="12.75" customHeight="1">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spans="1:26" ht="12.75" customHeight="1">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spans="1:26" ht="12.75" customHeight="1">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spans="1:26" ht="12.75" customHeight="1">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spans="1:26" ht="12.75" customHeight="1">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spans="1:26" ht="12.75" customHeight="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spans="1:26" ht="12.75" customHeight="1">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spans="1:26" ht="12.75" customHeight="1">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spans="1:26" ht="12.75" customHeight="1">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spans="1:26" ht="12.75" customHeight="1">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spans="1:26" ht="12.75" customHeight="1">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spans="1:26" ht="12.75" customHeight="1">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spans="1:26" ht="12.75" customHeight="1">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spans="1:26" ht="12.75" customHeight="1">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spans="1:26" ht="12.75" customHeight="1">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spans="1:26" ht="12.75" customHeight="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spans="1:26" ht="12.75" customHeight="1">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spans="1:26" ht="12.75" customHeight="1">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spans="1:26" ht="12.75" customHeight="1">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spans="1:26" ht="12.75" customHeight="1">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spans="1:26" ht="12.75" customHeight="1">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spans="1:26" ht="12.75" customHeight="1">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spans="1:26" ht="12.75" customHeight="1">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spans="1:26" ht="12.75" customHeight="1">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spans="1:26" ht="12.75" customHeight="1">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spans="1:26" ht="12.75" customHeight="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spans="1:26" ht="12.75" customHeight="1">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spans="1:26" ht="12.75" customHeight="1">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spans="1:26" ht="12.75" customHeight="1">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spans="1:26" ht="12.75" customHeight="1">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spans="1:26" ht="12.75" customHeight="1">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spans="1:26" ht="12.75" customHeight="1">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spans="1:26" ht="12.75" customHeight="1">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spans="1:26" ht="12.75" customHeight="1">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spans="1:26" ht="12.75" customHeight="1">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spans="1:26" ht="12.75" customHeight="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spans="1:26" ht="12.75" customHeight="1">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spans="1:26" ht="12.75" customHeight="1">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spans="1:26" ht="12.75" customHeight="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spans="1:26" ht="12.75" customHeight="1">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spans="1:26" ht="12.75" customHeight="1">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spans="1:26" ht="12.75" customHeight="1">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spans="1:26" ht="12.75" customHeight="1">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spans="1:26" ht="12.75" customHeight="1">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spans="1:26" ht="12.75" customHeight="1">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spans="1:26" ht="12.75" customHeight="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spans="1:26" ht="12.75" customHeight="1">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spans="1:26" ht="12.75" customHeight="1">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spans="1:26" ht="12.75" customHeight="1">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spans="1:26" ht="12.75" customHeight="1">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spans="1:26" ht="12.75" customHeight="1">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spans="1:26" ht="12.75" customHeight="1">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spans="1:26" ht="12.75" customHeight="1">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spans="1:26" ht="12.75" customHeight="1">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spans="1:26" ht="12.75" customHeight="1">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spans="1:26" ht="12.75" customHeight="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spans="1:26" ht="12.75" customHeight="1">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spans="1:26" ht="12.75" customHeight="1">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spans="1:26" ht="12.75" customHeight="1">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spans="1:26" ht="12.75" customHeight="1">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spans="1:26" ht="12.75" customHeight="1">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spans="1:26" ht="12.75" customHeight="1">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spans="1:26" ht="12.75" customHeight="1">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spans="1:26" ht="12.75" customHeight="1">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spans="1:26" ht="12.75" customHeight="1">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spans="1:26" ht="12.75" customHeight="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spans="1:26" ht="12.75" customHeight="1">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spans="1:26" ht="12.75" customHeight="1">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spans="1:26" ht="12.75" customHeight="1">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spans="1:26" ht="12.75" customHeight="1">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spans="1:26" ht="12.75" customHeight="1">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spans="1:26" ht="12.75" customHeight="1">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spans="1:26" ht="12.75" customHeight="1">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spans="1:26" ht="12.75" customHeight="1">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spans="1:26" ht="12.75" customHeight="1">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spans="1:26" ht="12.75" customHeight="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spans="1:26" ht="12.75" customHeight="1">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spans="1:26" ht="12.75" customHeight="1">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spans="1:26" ht="12.75" customHeight="1">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spans="1:26" ht="12.75" customHeight="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spans="1:26" ht="12.75" customHeight="1">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spans="1:26" ht="12.75" customHeight="1">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spans="1:26" ht="12.75" customHeight="1">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spans="1:26" ht="12.75" customHeight="1">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spans="1:26" ht="12.75" customHeight="1">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spans="1:26" ht="12.75" customHeight="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spans="1:26" ht="12.75" customHeight="1">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spans="1:26" ht="12.75" customHeight="1">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spans="1:26" ht="12.75" customHeight="1">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spans="1:26" ht="12.75" customHeight="1">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spans="1:26" ht="12.75" customHeight="1">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spans="1:26" ht="12.75" customHeight="1">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spans="1:26" ht="12.75" customHeight="1">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spans="1:26" ht="12.75" customHeight="1">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spans="1:26" ht="12.75" customHeight="1">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spans="1:26" ht="12.75" customHeight="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spans="1:26" ht="12.75" customHeight="1">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spans="1:26" ht="12.75" customHeight="1">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spans="1:26" ht="12.75" customHeight="1">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spans="1:26" ht="12.75" customHeight="1">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spans="1:26" ht="12.75" customHeight="1">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spans="1:26" ht="12.75" customHeight="1">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spans="1:26" ht="12.75" customHeight="1">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spans="1:26" ht="12.75" customHeight="1">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spans="1:26" ht="12.75" customHeight="1">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spans="1:26" ht="12.75" customHeight="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spans="1:26" ht="12.75" customHeight="1">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spans="1:26" ht="12.75" customHeight="1">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spans="1:26" ht="12.75" customHeight="1">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spans="1:26" ht="12.75" customHeight="1">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spans="1:26" ht="12.75" customHeight="1">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spans="1:26" ht="12.75" customHeight="1">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spans="1:26" ht="12.75" customHeight="1">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spans="1:26" ht="12.75" customHeight="1">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spans="1:26" ht="12.75" customHeight="1">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spans="1:26" ht="12.75" customHeight="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spans="1:26" ht="12.75" customHeight="1">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spans="1:26" ht="12.75" customHeight="1">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spans="1:26" ht="12.75" customHeight="1">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spans="1:26" ht="12.75" customHeight="1">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spans="1:26" ht="12.75" customHeight="1">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spans="1:26" ht="12.75" customHeight="1">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spans="1:26" ht="12.75" customHeight="1">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spans="1:26" ht="12.75" customHeight="1">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spans="1:26" ht="12.75" customHeight="1">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spans="1:26" ht="12.75" customHeight="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spans="1:26" ht="12.75" customHeight="1">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spans="1:26" ht="12.75" customHeight="1">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spans="1:26" ht="12.75" customHeight="1">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spans="1:26" ht="12.75" customHeight="1">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spans="1:26" ht="12.75" customHeight="1">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spans="1:26" ht="12.75" customHeight="1">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spans="1:26" ht="12.75" customHeight="1">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spans="1:26" ht="12.75" customHeight="1">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spans="1:26" ht="12.75" customHeight="1">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spans="1:26" ht="12.75" customHeight="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spans="1:26" ht="12.75" customHeight="1">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spans="1:26" ht="12.75" customHeight="1">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spans="1:26" ht="12.75" customHeight="1">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spans="1:26" ht="12.75" customHeight="1">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spans="1:26" ht="12.75" customHeight="1">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spans="1:26" ht="12.75" customHeight="1">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spans="1:26" ht="12.75" customHeight="1">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spans="1:26" ht="12.75" customHeight="1">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spans="1:26" ht="12.75" customHeight="1">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spans="1:26" ht="12.75" customHeight="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spans="1:26" ht="12.75" customHeight="1">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spans="1:26" ht="12.75" customHeight="1">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spans="1:26" ht="12.75" customHeight="1">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spans="1:26" ht="12.75" customHeight="1">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spans="1:26" ht="12.75" customHeight="1">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spans="1:26" ht="12.75" customHeight="1">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spans="1:26" ht="12.75" customHeight="1">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spans="1:26" ht="12.75" customHeight="1">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spans="1:26" ht="12.75" customHeight="1">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spans="1:26" ht="12.75" customHeight="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spans="1:26" ht="12.75" customHeight="1">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spans="1:26" ht="12.75" customHeight="1">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spans="1:26" ht="12.75" customHeight="1">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spans="1:26" ht="12.75" customHeight="1">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spans="1:26" ht="12.75" customHeight="1">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spans="1:26" ht="12.75" customHeight="1">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spans="1:26" ht="12.75" customHeight="1">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spans="1:26" ht="12.75" customHeight="1">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spans="1:26" ht="12.75" customHeight="1">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spans="1:26" ht="12.75" customHeight="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spans="1:26" ht="12.75" customHeight="1">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spans="1:26" ht="12.75" customHeight="1">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spans="1:26" ht="12.75" customHeight="1">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spans="1:26" ht="12.75" customHeight="1">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spans="1:26" ht="12.75" customHeight="1">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spans="1:26" ht="12.75" customHeight="1">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spans="1:26" ht="12.75" customHeight="1">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spans="1:26" ht="12.75" customHeight="1">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spans="1:26" ht="12.75" customHeight="1">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spans="1:26" ht="12.75" customHeight="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spans="1:26" ht="12.75" customHeight="1">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spans="1:26" ht="12.75" customHeight="1">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spans="1:26" ht="12.75" customHeight="1">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spans="1:26" ht="12.75" customHeight="1">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spans="1:26" ht="12.75" customHeight="1">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spans="1:26" ht="12.75" customHeight="1">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spans="1:26" ht="12.75" customHeight="1">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spans="1:26" ht="12.75" customHeight="1">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spans="1:26" ht="12.75" customHeight="1">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spans="1:26" ht="12.75" customHeight="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spans="1:26" ht="12.75" customHeight="1">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spans="1:26" ht="12.75" customHeight="1">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spans="1:26" ht="12.75" customHeight="1">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spans="1:26" ht="12.75" customHeight="1">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spans="1:26" ht="12.75" customHeight="1">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spans="1:26" ht="12.75" customHeight="1">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spans="1:26" ht="12.75" customHeight="1">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spans="1:26" ht="12.75" customHeight="1">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spans="1:26" ht="12.75" customHeight="1">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spans="1:26" ht="12.75" customHeight="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spans="1:26" ht="12.75" customHeight="1">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spans="1:26" ht="12.75" customHeight="1">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spans="1:26" ht="12.75" customHeight="1">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spans="1:26" ht="12.75" customHeight="1">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spans="1:26" ht="12.75" customHeight="1">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spans="1:26" ht="12.75" customHeight="1">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spans="1:26" ht="12.75" customHeight="1">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spans="1:26" ht="12.75" customHeight="1">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spans="1:26" ht="12.75" customHeight="1">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spans="1:26" ht="12.75" customHeight="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spans="1:26" ht="12.75" customHeight="1">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spans="1:26" ht="12.75" customHeight="1">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spans="1:26" ht="12.75" customHeight="1">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spans="1:26" ht="12.75" customHeight="1">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spans="1:26" ht="12.75" customHeight="1">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spans="1:26" ht="12.75" customHeight="1">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spans="1:26" ht="12.75" customHeight="1">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spans="1:26" ht="12.75" customHeight="1">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spans="1:26" ht="12.75" customHeight="1">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spans="1:26" ht="12.75" customHeight="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spans="1:26" ht="12.75" customHeight="1">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spans="1:26" ht="12.75" customHeight="1">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spans="1:26" ht="12.75" customHeight="1">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spans="1:26" ht="12.75" customHeight="1">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spans="1:26" ht="12.75" customHeight="1">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spans="1:26" ht="12.75" customHeight="1">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spans="1:26" ht="12.75" customHeight="1">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spans="1:26" ht="12.75" customHeight="1">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spans="1:26" ht="12.75" customHeight="1">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spans="1:26" ht="12.75" customHeight="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spans="1:26" ht="12.75" customHeight="1">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spans="1:26" ht="12.75" customHeight="1">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spans="1:26" ht="12.75" customHeight="1">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spans="1:26" ht="12.75" customHeight="1">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spans="1:26" ht="12.75" customHeight="1">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spans="1:26" ht="12.75" customHeight="1">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spans="1:26" ht="12.75" customHeight="1">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spans="1:26" ht="12.75" customHeight="1">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spans="1:26" ht="12.75" customHeight="1">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spans="1:26" ht="12.75" customHeight="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spans="1:26" ht="12.75" customHeight="1">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spans="1:26" ht="12.75" customHeight="1">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spans="1:26" ht="12.75" customHeight="1">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spans="1:26" ht="12.75" customHeight="1">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spans="1:26" ht="12.75" customHeight="1">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spans="1:26" ht="12.75" customHeight="1">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spans="1:26" ht="12.75" customHeight="1">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spans="1:26" ht="12.75" customHeight="1">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spans="1:26" ht="12.75" customHeight="1">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spans="1:26" ht="12.75" customHeight="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spans="1:26" ht="12.75" customHeight="1">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spans="1:26" ht="12.75" customHeight="1">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spans="1:26" ht="12.75" customHeight="1">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spans="1:26" ht="12.75" customHeight="1">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spans="1:26" ht="12.75" customHeight="1">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spans="1:26" ht="12.75" customHeight="1">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spans="1:26" ht="12.75" customHeight="1">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spans="1:26" ht="12.75" customHeight="1">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spans="1:26" ht="12.75" customHeight="1">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spans="1:26" ht="12.75" customHeight="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spans="1:26" ht="12.75" customHeight="1">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spans="1:26" ht="12.75" customHeight="1">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spans="1:26" ht="12.75" customHeight="1">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spans="1:26" ht="12.75" customHeight="1">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spans="1:26" ht="12.75" customHeight="1">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spans="1:26" ht="12.75" customHeight="1">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spans="1:26" ht="12.75" customHeight="1">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spans="1:26" ht="12.75" customHeight="1">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spans="1:26" ht="12.75" customHeight="1">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spans="1:26" ht="12.75" customHeight="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spans="1:26" ht="12.75" customHeight="1">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spans="1:26" ht="12.75" customHeight="1">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spans="1:26" ht="12.75" customHeight="1">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spans="1:26" ht="12.75" customHeight="1">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spans="1:26" ht="12.75" customHeight="1">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spans="1:26" ht="12.75" customHeight="1">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spans="1:26" ht="12.75" customHeight="1">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spans="1:26" ht="12.75" customHeight="1">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spans="1:26" ht="12.75" customHeight="1">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spans="1:26" ht="12.75" customHeight="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spans="1:26" ht="12.75" customHeight="1">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spans="1:26" ht="12.75" customHeight="1">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spans="1:26" ht="12.75" customHeight="1">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spans="1:26" ht="12.75" customHeight="1">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spans="1:26" ht="12.75" customHeight="1">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spans="1:26" ht="12.75" customHeight="1">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spans="1:26" ht="12.75" customHeight="1">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spans="1:26" ht="12.75" customHeight="1">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spans="1:26" ht="12.75" customHeight="1">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spans="1:26" ht="12.75" customHeight="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spans="1:26" ht="12.75" customHeight="1">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spans="1:26" ht="12.75" customHeight="1">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spans="1:26" ht="12.75" customHeight="1">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spans="1:26" ht="12.75" customHeight="1">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spans="1:26" ht="12.75" customHeight="1">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spans="1:26" ht="12.75" customHeight="1">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spans="1:26" ht="12.75" customHeight="1">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spans="1:26" ht="12.75" customHeight="1">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spans="1:26" ht="12.75" customHeight="1">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spans="1:26" ht="12.75" customHeight="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spans="1:26" ht="12.75" customHeight="1">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spans="1:26" ht="12.75" customHeight="1">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spans="1:26" ht="12.75" customHeight="1">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spans="1:26" ht="12.75" customHeight="1">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spans="1:26" ht="12.75" customHeight="1">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spans="1:26" ht="12.75" customHeight="1">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spans="1:26" ht="12.75" customHeight="1">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spans="1:26" ht="12.75" customHeight="1">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spans="1:26" ht="12.75" customHeight="1">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spans="1:26" ht="12.75" customHeight="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spans="1:26" ht="12.75" customHeight="1">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spans="1:26" ht="12.75" customHeight="1">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spans="1:26" ht="12.75" customHeight="1">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spans="1:26" ht="12.75" customHeight="1">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spans="1:26" ht="12.75" customHeight="1">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spans="1:26" ht="12.75" customHeight="1">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spans="1:26" ht="12.75" customHeight="1">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spans="1:26" ht="12.75" customHeight="1">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spans="1:26" ht="12.75" customHeight="1">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spans="1:26" ht="12.75" customHeight="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spans="1:26" ht="12.75" customHeight="1">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spans="1:26" ht="12.75" customHeight="1">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spans="1:26" ht="12.75" customHeight="1">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spans="1:26" ht="12.75" customHeight="1">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spans="1:26" ht="12.75" customHeight="1">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spans="1:26" ht="12.75" customHeight="1">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spans="1:26" ht="12.75" customHeight="1">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spans="1:26" ht="12.75" customHeight="1">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spans="1:26" ht="12.75" customHeight="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spans="1:26" ht="12.75" customHeight="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spans="1:26" ht="12.75" customHeight="1">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spans="1:26" ht="12.75" customHeight="1">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spans="1:26" ht="12.75" customHeight="1">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spans="1:26" ht="12.75" customHeight="1">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spans="1:26" ht="12.75" customHeight="1">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spans="1:26" ht="12.75" customHeight="1">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spans="1:26" ht="12.75" customHeight="1">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spans="1:26" ht="12.75" customHeight="1">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spans="1:26" ht="12.75" customHeight="1">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spans="1:26" ht="12.75" customHeight="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spans="1:26" ht="12.75" customHeight="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spans="1:26" ht="12.75" customHeight="1">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spans="1:26" ht="12.75" customHeight="1">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spans="1:26" ht="12.75" customHeight="1">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spans="1:26" ht="12.75" customHeight="1">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spans="1:26" ht="12.75" customHeight="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spans="1:26" ht="12.75" customHeight="1">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spans="1:26" ht="12.75" customHeight="1">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spans="1:26" ht="12.75" customHeight="1">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spans="1:26" ht="12.75" customHeight="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spans="1:26" ht="12.75" customHeight="1">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spans="1:26" ht="12.75" customHeight="1">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spans="1:26" ht="12.75" customHeight="1">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spans="1:26" ht="12.75" customHeight="1">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spans="1:26" ht="12.75" customHeight="1">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spans="1:26" ht="12.75" customHeight="1">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spans="1:26" ht="12.75" customHeight="1">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spans="1:26" ht="12.75" customHeight="1">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spans="1:26" ht="12.75" customHeight="1">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spans="1:26" ht="12.75" customHeight="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spans="1:26" ht="12.75" customHeight="1">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spans="1:26" ht="12.75" customHeight="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spans="1:26" ht="12.75" customHeight="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spans="1:26" ht="12.75" customHeight="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spans="1:26" ht="12.75" customHeight="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spans="1:26" ht="12.75" customHeight="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spans="1:26" ht="12.75" customHeight="1">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spans="1:26" ht="12.75" customHeight="1">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spans="1:26" ht="12.75" customHeight="1">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spans="1:26" ht="12.75" customHeight="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spans="1:26" ht="12.75" customHeight="1">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spans="1:26" ht="12.75" customHeight="1">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spans="1:26" ht="12.75" customHeight="1">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spans="1:26" ht="12.75" customHeight="1">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spans="1:26" ht="12.75" customHeight="1">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spans="1:26" ht="12.75" customHeight="1">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spans="1:26" ht="12.75" customHeight="1">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spans="1:26" ht="12.75" customHeight="1">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spans="1:26" ht="12.75" customHeight="1">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spans="1:26" ht="12.75" customHeight="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spans="1:26" ht="12.75" customHeight="1">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spans="1:26" ht="12.75" customHeight="1">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spans="1:26" ht="12.75" customHeight="1">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spans="1:26" ht="12.75" customHeight="1">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spans="1:26" ht="12.75" customHeight="1">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spans="1:26" ht="12.75" customHeight="1">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spans="1:26" ht="12.75" customHeight="1">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spans="1:26" ht="12.75" customHeight="1">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spans="1:26" ht="12.75" customHeight="1">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spans="1:26" ht="12.75" customHeight="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spans="1:26" ht="12.75" customHeight="1">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spans="1:26" ht="12.75" customHeight="1">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spans="1:26" ht="12.75" customHeight="1">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spans="1:26" ht="12.75" customHeight="1">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spans="1:26" ht="12.75" customHeight="1">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spans="1:26" ht="12.75" customHeight="1">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spans="1:26" ht="12.75" customHeight="1">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spans="1:26" ht="12.75" customHeight="1">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spans="1:26" ht="12.75" customHeight="1">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spans="1:26" ht="12.75" customHeight="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spans="1:26" ht="12.75" customHeight="1">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spans="1:26" ht="12.75" customHeight="1">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spans="1:26" ht="12.75" customHeight="1">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spans="1:26" ht="12.75" customHeight="1">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spans="1:26" ht="12.75" customHeight="1">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spans="1:26" ht="12.75" customHeight="1">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spans="1:26" ht="12.75" customHeight="1">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spans="1:26" ht="12.75" customHeight="1">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spans="1:26" ht="12.75" customHeight="1">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spans="1:26" ht="12.75" customHeight="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spans="1:26" ht="12.75" customHeight="1">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spans="1:26" ht="12.75" customHeight="1">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spans="1:26" ht="12.75" customHeight="1">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spans="1:26" ht="12.75" customHeight="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spans="1:26" ht="12.75" customHeight="1">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spans="1:26" ht="12.75" customHeight="1">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spans="1:26" ht="12.75" customHeight="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spans="1:26" ht="12.75" customHeight="1">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spans="1:26" ht="12.75" customHeight="1">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spans="1:26" ht="12.75" customHeight="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spans="1:26" ht="12.75" customHeight="1">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spans="1:26" ht="12.75" customHeight="1">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spans="1:26" ht="12.75" customHeight="1">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spans="1:26" ht="12.75" customHeight="1">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spans="1:26" ht="12.75" customHeight="1">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spans="1:26" ht="12.75" customHeight="1">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spans="1:26" ht="12.75" customHeight="1">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spans="1:26" ht="12.75" customHeight="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spans="1:26" ht="12.75" customHeight="1">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spans="1:26" ht="12.75" customHeight="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spans="1:26" ht="12.75" customHeight="1">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spans="1:26" ht="12.75" customHeight="1">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spans="1:26" ht="12.75" customHeight="1">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spans="1:26" ht="12.75" customHeight="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spans="1:26" ht="12.75" customHeight="1">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spans="1:26" ht="12.75" customHeight="1">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spans="1:26" ht="12.75" customHeight="1">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spans="1:26" ht="12.75" customHeight="1">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spans="1:26" ht="12.75" customHeight="1">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spans="1:26" ht="12.75" customHeight="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spans="1:26" ht="12.75" customHeight="1">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spans="1:26" ht="12.75" customHeight="1">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spans="1:26" ht="12.75" customHeight="1">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spans="1:26" ht="12.75" customHeight="1">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spans="1:26" ht="12.75" customHeight="1">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spans="1:26" ht="12.75" customHeight="1">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spans="1:26" ht="12.75" customHeight="1">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spans="1:26" ht="12.75" customHeight="1">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spans="1:26" ht="12.75" customHeight="1">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spans="1:26" ht="12.75" customHeight="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spans="1:26" ht="12.75" customHeight="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spans="1:26" ht="12.75" customHeight="1">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spans="1:26" ht="12.75" customHeight="1">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spans="1:26" ht="12.75" customHeight="1">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spans="1:26" ht="12.75" customHeight="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spans="1:26" ht="12.75" customHeight="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spans="1:26" ht="12.75" customHeight="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spans="1:26" ht="12.75" customHeight="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spans="1:26" ht="12.75" customHeight="1">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spans="1:26" ht="12.75" customHeight="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spans="1:26" ht="12.75" customHeight="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spans="1:26" ht="12.75" customHeight="1">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spans="1:26" ht="12.75" customHeight="1">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spans="1:26" ht="12.75" customHeight="1">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spans="1:26" ht="12.75" customHeight="1">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spans="1:26" ht="12.75" customHeight="1">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spans="1:26" ht="12.75" customHeight="1">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spans="1:26" ht="12.75" customHeight="1">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spans="1:26" ht="12.75" customHeight="1">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spans="1:26" ht="12.75" customHeight="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spans="1:26" ht="12.75" customHeight="1">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spans="1:26" ht="12.75" customHeight="1">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spans="1:26" ht="12.75" customHeight="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spans="1:26" ht="12.75" customHeight="1">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spans="1:26" ht="12.75" customHeight="1">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spans="1:26" ht="12.75" customHeight="1">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spans="1:26" ht="12.75" customHeight="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spans="1:26" ht="12.75" customHeight="1">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spans="1:26" ht="12.75" customHeight="1">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spans="1:26" ht="12.75" customHeight="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spans="1:26" ht="12.75" customHeight="1">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spans="1:26" ht="12.75" customHeight="1">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spans="1:26" ht="12.75" customHeight="1">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spans="1:26" ht="12.75" customHeight="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spans="1:26" ht="12.75" customHeight="1">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spans="1:26" ht="12.75" customHeight="1">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spans="1:26" ht="12.75" customHeight="1">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spans="1:26" ht="12.75" customHeight="1">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spans="1:26" ht="12.75" customHeight="1">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spans="1:26" ht="12.75" customHeight="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spans="1:26" ht="12.75" customHeight="1">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spans="1:26" ht="12.75" customHeight="1">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spans="1:26" ht="12.75" customHeight="1">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spans="1:26" ht="12.75" customHeight="1">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spans="1:26" ht="12.75" customHeight="1">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spans="1:26" ht="12.75" customHeight="1">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spans="1:26" ht="12.75" customHeight="1">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spans="1:26" ht="12.75" customHeight="1">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spans="1:26" ht="12.75" customHeight="1">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spans="1:26" ht="12.75" customHeight="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spans="1:26" ht="12.75" customHeight="1">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spans="1:26" ht="12.75" customHeight="1">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spans="1:26" ht="12.75" customHeight="1">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spans="1:26" ht="12.75" customHeight="1">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spans="1:26" ht="12.75" customHeight="1">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spans="1:26" ht="12.75" customHeight="1">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spans="1:26" ht="12.75" customHeight="1">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spans="1:26" ht="12.75" customHeight="1">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spans="1:26" ht="12.75" customHeight="1">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spans="1:26" ht="12.75" customHeight="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spans="1:26" ht="12.75" customHeight="1">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spans="1:26" ht="12.75" customHeight="1">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spans="1:26" ht="12.75" customHeight="1">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spans="1:26" ht="12.75" customHeight="1">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spans="1:26" ht="12.75" customHeight="1">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spans="1:26" ht="12.75" customHeight="1">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spans="1:26" ht="12.75" customHeight="1">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spans="1:26" ht="12.75" customHeight="1">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spans="1:26" ht="12.75" customHeight="1">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spans="1:26" ht="12.75" customHeight="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spans="1:26" ht="12.75" customHeight="1">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spans="1:26" ht="12.75" customHeight="1">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spans="1:26" ht="12.75" customHeight="1">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spans="1:26" ht="12.75" customHeight="1">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spans="1:26" ht="12.75" customHeight="1">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spans="1:26" ht="12.75" customHeight="1">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spans="1:26" ht="12.75" customHeight="1">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spans="1:26" ht="12.75" customHeight="1">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spans="1:26" ht="12.75" customHeight="1">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spans="1:26" ht="12.75" customHeight="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spans="1:26" ht="12.75" customHeight="1">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spans="1:26" ht="12.75" customHeight="1">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spans="1:26" ht="12.75" customHeight="1">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spans="1:26" ht="12.75" customHeight="1">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spans="1:26" ht="12.75" customHeight="1">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spans="1:26" ht="12.75" customHeight="1">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spans="1:26" ht="12.75" customHeight="1">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spans="1:26" ht="12.75" customHeight="1">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spans="1:26" ht="12.75" customHeight="1">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spans="1:26" ht="12.75" customHeight="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spans="1:26" ht="12.75" customHeight="1">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spans="1:26" ht="12.75" customHeight="1">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spans="1:26" ht="12.75" customHeight="1">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spans="1:26" ht="12.75" customHeight="1">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spans="1:26" ht="12.75" customHeight="1">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spans="1:26" ht="12.75" customHeight="1">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spans="1:26" ht="12.75" customHeight="1">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spans="1:26" ht="12.75" customHeight="1">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spans="1:26" ht="12.75" customHeight="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spans="1:26" ht="12.75" customHeight="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spans="1:26" ht="12.75" customHeight="1">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spans="1:26" ht="12.75" customHeight="1">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spans="1:26" ht="12.75" customHeight="1">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spans="1:26" ht="12.75" customHeight="1">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spans="1:26" ht="12.75" customHeight="1">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spans="1:26" ht="12.75" customHeight="1">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spans="1:26" ht="12.75" customHeight="1">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spans="1:26" ht="12.75" customHeight="1">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spans="1:26" ht="12.75" customHeight="1">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spans="1:26" ht="12.75" customHeight="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spans="1:26" ht="12.75" customHeight="1">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spans="1:26" ht="12.75" customHeight="1">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spans="1:26" ht="12.75" customHeight="1">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spans="1:26" ht="12.75" customHeight="1">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spans="1:26" ht="12.75" customHeight="1">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spans="1:26" ht="12.75" customHeight="1">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spans="1:26" ht="12.75" customHeight="1">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spans="1:26" ht="12.75" customHeight="1">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spans="1:26" ht="12.75" customHeight="1">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spans="1:26" ht="12.75" customHeight="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spans="1:26" ht="12.75" customHeight="1">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spans="1:26" ht="12.75" customHeight="1">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spans="1:26" ht="12.75" customHeight="1">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spans="1:26" ht="12.75" customHeight="1">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spans="1:26" ht="12.75" customHeight="1">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spans="1:26" ht="12.75" customHeight="1">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spans="1:26" ht="12.75" customHeight="1">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spans="1:26" ht="12.75" customHeight="1">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spans="1:26" ht="12.75" customHeight="1">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spans="1:26" ht="12.75" customHeight="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spans="1:26" ht="12.75" customHeight="1">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spans="1:26" ht="12.75" customHeight="1">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spans="1:26" ht="12.75" customHeight="1">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spans="1:26" ht="12.75" customHeight="1">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spans="1:26" ht="12.75" customHeight="1">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spans="1:26" ht="12.75" customHeight="1">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spans="1:26" ht="12.75" customHeight="1">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spans="1:26" ht="12.75" customHeight="1">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spans="1:26" ht="12.75" customHeight="1">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spans="1:26" ht="12.75" customHeight="1">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spans="1:26" ht="12.75" customHeight="1">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spans="1:26" ht="12.75" customHeight="1">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spans="1:26" ht="12.75" customHeight="1">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spans="1:26" ht="12.75" customHeight="1">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spans="1:26" ht="12.75" customHeight="1">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spans="1:26" ht="12.75" customHeight="1">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spans="1:26" ht="12.75" customHeight="1">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spans="1:26" ht="12.75" customHeight="1">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spans="1:26" ht="12.75" customHeight="1">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spans="1:26" ht="12.75" customHeight="1">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spans="1:26" ht="12.75" customHeight="1">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spans="1:26" ht="12.75" customHeight="1">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spans="1:26" ht="12.75" customHeight="1">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spans="1:26" ht="12.75" customHeight="1">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spans="1:26" ht="12.75" customHeight="1">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spans="1:26" ht="12.75" customHeight="1">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spans="1:26" ht="12.75" customHeight="1">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spans="1:26" ht="12.75" customHeight="1">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spans="1:26" ht="12.75" customHeight="1">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spans="1:26" ht="12.75" customHeight="1">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spans="1:26" ht="12.75" customHeight="1">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spans="1:26" ht="12.75" customHeight="1">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spans="1:26" ht="12.75" customHeight="1">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spans="1:26" ht="12.75" customHeight="1">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spans="1:26" ht="12.75" customHeight="1">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spans="1:26" ht="12.75" customHeight="1">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spans="1:26" ht="12.75" customHeight="1">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spans="1:26" ht="12.75" customHeight="1">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spans="1:26" ht="12.75" customHeight="1">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spans="1:26" ht="12.75" customHeight="1">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spans="1:26" ht="12.75" customHeight="1">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spans="1:26" ht="12.75" customHeight="1">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spans="1:26" ht="12.75" customHeight="1">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spans="1:26" ht="12.75" customHeight="1">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spans="1:26" ht="12.75" customHeight="1">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spans="1:26" ht="12.75" customHeight="1">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spans="1:26" ht="12.75" customHeight="1">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spans="1:26" ht="12.75" customHeight="1">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spans="1:26" ht="12.75" customHeight="1">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00"/>
  <sheetViews>
    <sheetView workbookViewId="0">
      <selection activeCell="D10" sqref="D10"/>
    </sheetView>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14.42578125" hidden="1"/>
  </cols>
  <sheetData>
    <row r="1" spans="1:45" ht="42" customHeight="1">
      <c r="A1" s="166"/>
      <c r="B1" s="333"/>
      <c r="C1" s="264"/>
      <c r="D1" s="264"/>
      <c r="E1" s="264"/>
      <c r="F1" s="296"/>
      <c r="G1" s="334" t="s">
        <v>598</v>
      </c>
      <c r="H1" s="264"/>
      <c r="I1" s="264"/>
      <c r="J1" s="264"/>
      <c r="K1" s="264"/>
      <c r="L1" s="264"/>
      <c r="M1" s="264"/>
      <c r="N1" s="264"/>
      <c r="O1" s="264"/>
      <c r="P1" s="264"/>
      <c r="Q1" s="264"/>
      <c r="R1" s="264"/>
      <c r="S1" s="264"/>
      <c r="T1" s="264"/>
      <c r="U1" s="264"/>
      <c r="V1" s="264"/>
      <c r="W1" s="264"/>
      <c r="X1" s="264"/>
      <c r="Y1" s="296"/>
      <c r="Z1" s="167"/>
      <c r="AA1" s="167"/>
      <c r="AB1" s="167"/>
      <c r="AC1" s="335" t="s">
        <v>599</v>
      </c>
      <c r="AD1" s="255"/>
      <c r="AE1" s="255"/>
      <c r="AF1" s="299"/>
      <c r="AG1" s="168"/>
      <c r="AH1" s="168"/>
      <c r="AI1" s="168"/>
      <c r="AJ1" s="168"/>
      <c r="AK1" s="168"/>
      <c r="AL1" s="168"/>
      <c r="AM1" s="168"/>
      <c r="AN1" s="168"/>
      <c r="AO1" s="168"/>
      <c r="AP1" s="168"/>
      <c r="AQ1" s="168"/>
      <c r="AR1" s="168"/>
      <c r="AS1" s="168"/>
    </row>
    <row r="2" spans="1:45" ht="42" customHeight="1">
      <c r="A2" s="166"/>
      <c r="B2" s="293"/>
      <c r="C2" s="288"/>
      <c r="D2" s="288"/>
      <c r="E2" s="288"/>
      <c r="F2" s="304"/>
      <c r="G2" s="293"/>
      <c r="H2" s="288"/>
      <c r="I2" s="288"/>
      <c r="J2" s="288"/>
      <c r="K2" s="288"/>
      <c r="L2" s="288"/>
      <c r="M2" s="288"/>
      <c r="N2" s="288"/>
      <c r="O2" s="288"/>
      <c r="P2" s="288"/>
      <c r="Q2" s="288"/>
      <c r="R2" s="288"/>
      <c r="S2" s="288"/>
      <c r="T2" s="288"/>
      <c r="U2" s="288"/>
      <c r="V2" s="288"/>
      <c r="W2" s="288"/>
      <c r="X2" s="288"/>
      <c r="Y2" s="304"/>
      <c r="Z2" s="167"/>
      <c r="AA2" s="167"/>
      <c r="AB2" s="167"/>
      <c r="AC2" s="335" t="s">
        <v>600</v>
      </c>
      <c r="AD2" s="255"/>
      <c r="AE2" s="255"/>
      <c r="AF2" s="299"/>
      <c r="AG2" s="168"/>
      <c r="AH2" s="168"/>
      <c r="AI2" s="168"/>
      <c r="AJ2" s="168"/>
      <c r="AK2" s="168"/>
      <c r="AL2" s="168"/>
      <c r="AM2" s="168"/>
      <c r="AN2" s="168"/>
      <c r="AO2" s="168"/>
      <c r="AP2" s="168"/>
      <c r="AQ2" s="168"/>
      <c r="AR2" s="168"/>
      <c r="AS2" s="168"/>
    </row>
    <row r="3" spans="1:45" ht="42" customHeight="1">
      <c r="A3" s="166"/>
      <c r="B3" s="294"/>
      <c r="C3" s="297"/>
      <c r="D3" s="297"/>
      <c r="E3" s="297"/>
      <c r="F3" s="298"/>
      <c r="G3" s="294"/>
      <c r="H3" s="297"/>
      <c r="I3" s="297"/>
      <c r="J3" s="297"/>
      <c r="K3" s="297"/>
      <c r="L3" s="297"/>
      <c r="M3" s="297"/>
      <c r="N3" s="297"/>
      <c r="O3" s="297"/>
      <c r="P3" s="297"/>
      <c r="Q3" s="297"/>
      <c r="R3" s="297"/>
      <c r="S3" s="297"/>
      <c r="T3" s="297"/>
      <c r="U3" s="297"/>
      <c r="V3" s="297"/>
      <c r="W3" s="297"/>
      <c r="X3" s="297"/>
      <c r="Y3" s="298"/>
      <c r="Z3" s="167"/>
      <c r="AA3" s="167"/>
      <c r="AB3" s="167"/>
      <c r="AC3" s="335" t="s">
        <v>601</v>
      </c>
      <c r="AD3" s="255"/>
      <c r="AE3" s="255"/>
      <c r="AF3" s="299"/>
      <c r="AG3" s="168"/>
      <c r="AH3" s="168"/>
      <c r="AI3" s="168"/>
      <c r="AJ3" s="168"/>
      <c r="AK3" s="168"/>
      <c r="AL3" s="168"/>
      <c r="AM3" s="168"/>
      <c r="AN3" s="168"/>
      <c r="AO3" s="168"/>
      <c r="AP3" s="168"/>
      <c r="AQ3" s="168"/>
      <c r="AR3" s="168"/>
      <c r="AS3" s="168"/>
    </row>
    <row r="4" spans="1:45" ht="15.75" customHeight="1">
      <c r="A4" s="169"/>
      <c r="B4" s="170"/>
      <c r="C4" s="170"/>
      <c r="D4" s="171"/>
      <c r="E4" s="171"/>
      <c r="F4" s="169"/>
      <c r="G4" s="169"/>
      <c r="H4" s="169"/>
      <c r="I4" s="169"/>
      <c r="J4" s="169"/>
      <c r="K4" s="169"/>
      <c r="L4" s="169"/>
      <c r="M4" s="169"/>
      <c r="N4" s="169"/>
      <c r="O4" s="169"/>
      <c r="P4" s="169"/>
      <c r="Q4" s="169"/>
      <c r="R4" s="169"/>
      <c r="S4" s="169"/>
      <c r="T4" s="169"/>
      <c r="U4" s="169"/>
      <c r="V4" s="169"/>
      <c r="W4" s="169"/>
      <c r="X4" s="169"/>
      <c r="Y4" s="169"/>
      <c r="Z4" s="169"/>
      <c r="AA4" s="169"/>
      <c r="AB4" s="169"/>
      <c r="AS4" s="172" t="s">
        <v>602</v>
      </c>
    </row>
    <row r="5" spans="1:45" ht="111.75" customHeight="1">
      <c r="A5" s="169"/>
      <c r="B5" s="173" t="s">
        <v>603</v>
      </c>
      <c r="C5" s="174" t="s">
        <v>95</v>
      </c>
      <c r="D5" s="174" t="s">
        <v>97</v>
      </c>
      <c r="E5" s="175" t="s">
        <v>99</v>
      </c>
      <c r="F5" s="175" t="s">
        <v>101</v>
      </c>
      <c r="G5" s="175" t="s">
        <v>102</v>
      </c>
      <c r="H5" s="175" t="s">
        <v>103</v>
      </c>
      <c r="I5" s="175" t="s">
        <v>104</v>
      </c>
      <c r="J5" s="175" t="s">
        <v>105</v>
      </c>
      <c r="K5" s="175" t="s">
        <v>106</v>
      </c>
      <c r="L5" s="175" t="s">
        <v>107</v>
      </c>
      <c r="M5" s="175" t="s">
        <v>108</v>
      </c>
      <c r="N5" s="175" t="s">
        <v>109</v>
      </c>
      <c r="O5" s="175" t="s">
        <v>110</v>
      </c>
      <c r="P5" s="175" t="s">
        <v>111</v>
      </c>
      <c r="Q5" s="175" t="s">
        <v>112</v>
      </c>
      <c r="R5" s="175" t="s">
        <v>113</v>
      </c>
      <c r="S5" s="175" t="s">
        <v>114</v>
      </c>
      <c r="T5" s="175" t="s">
        <v>115</v>
      </c>
      <c r="U5" s="175" t="s">
        <v>116</v>
      </c>
      <c r="V5" s="175" t="s">
        <v>117</v>
      </c>
      <c r="W5" s="175" t="s">
        <v>118</v>
      </c>
      <c r="X5" s="176" t="s">
        <v>205</v>
      </c>
      <c r="Y5" s="177" t="s">
        <v>210</v>
      </c>
      <c r="Z5" s="178" t="s">
        <v>119</v>
      </c>
      <c r="AA5" s="178" t="s">
        <v>121</v>
      </c>
      <c r="AB5" s="178" t="s">
        <v>123</v>
      </c>
      <c r="AC5" s="178" t="s">
        <v>119</v>
      </c>
      <c r="AD5" s="178" t="s">
        <v>121</v>
      </c>
      <c r="AE5" s="178" t="s">
        <v>123</v>
      </c>
      <c r="AF5" s="179" t="s">
        <v>125</v>
      </c>
      <c r="AG5" s="180"/>
      <c r="AH5" s="180"/>
      <c r="AI5" s="180"/>
      <c r="AJ5" s="180"/>
      <c r="AK5" s="180"/>
      <c r="AL5" s="180"/>
      <c r="AM5" s="180"/>
      <c r="AN5" s="180"/>
      <c r="AO5" s="180"/>
      <c r="AP5" s="180"/>
      <c r="AQ5" s="180"/>
      <c r="AR5" s="180"/>
      <c r="AS5" s="180" t="s">
        <v>205</v>
      </c>
    </row>
    <row r="6" spans="1:45" ht="78" customHeight="1">
      <c r="A6" s="169"/>
      <c r="B6" s="181">
        <v>1</v>
      </c>
      <c r="C6" s="182" t="str">
        <f>VLOOKUP(B6,'Mapa Corrupcion'!$A$7:$B$167,2,TRUE)</f>
        <v>8. Servicio al Ciudadano</v>
      </c>
      <c r="D6" s="182" t="e">
        <f>VLOOKUP(B6,'Mapa Corrupcion'!$A$7:$G$167,9,1)</f>
        <v>#REF!</v>
      </c>
      <c r="E6" s="183" t="s">
        <v>205</v>
      </c>
      <c r="F6" s="183" t="s">
        <v>205</v>
      </c>
      <c r="G6" s="183" t="s">
        <v>205</v>
      </c>
      <c r="H6" s="183" t="s">
        <v>205</v>
      </c>
      <c r="I6" s="183" t="s">
        <v>205</v>
      </c>
      <c r="J6" s="183" t="s">
        <v>205</v>
      </c>
      <c r="K6" s="183" t="s">
        <v>210</v>
      </c>
      <c r="L6" s="183" t="s">
        <v>210</v>
      </c>
      <c r="M6" s="183" t="s">
        <v>210</v>
      </c>
      <c r="N6" s="183" t="s">
        <v>205</v>
      </c>
      <c r="O6" s="183" t="s">
        <v>205</v>
      </c>
      <c r="P6" s="183" t="s">
        <v>205</v>
      </c>
      <c r="Q6" s="183" t="s">
        <v>205</v>
      </c>
      <c r="R6" s="183" t="s">
        <v>205</v>
      </c>
      <c r="S6" s="183" t="s">
        <v>210</v>
      </c>
      <c r="T6" s="183" t="s">
        <v>210</v>
      </c>
      <c r="U6" s="183" t="s">
        <v>210</v>
      </c>
      <c r="V6" s="183" t="s">
        <v>210</v>
      </c>
      <c r="W6" s="183" t="s">
        <v>210</v>
      </c>
      <c r="X6" s="184">
        <f t="shared" ref="X6:X41" si="0">COUNTIF(E6:W6,"SI")</f>
        <v>11</v>
      </c>
      <c r="Y6" s="185">
        <f t="shared" ref="Y6:Y41" si="1">COUNTIF(E6:X6,"NO")</f>
        <v>8</v>
      </c>
      <c r="Z6" s="186">
        <f t="shared" ref="Z6:Z41" si="2">+IF((X6&lt;=20)*AND(X6&gt;=12),19,0)</f>
        <v>0</v>
      </c>
      <c r="AA6" s="186">
        <f t="shared" ref="AA6:AA41" si="3">+IF((X6&lt;=12)*AND(X6&gt;=6),11,0)</f>
        <v>11</v>
      </c>
      <c r="AB6" s="186">
        <f t="shared" ref="AB6:AB41" si="4">+IF((X6&lt;6),5,0)</f>
        <v>0</v>
      </c>
      <c r="AC6" s="187" t="str">
        <f t="shared" ref="AC6:AC41" si="5">IF(COUNTIF(Z6,"=19"),"Catastrófico"," ")</f>
        <v xml:space="preserve"> </v>
      </c>
      <c r="AD6" s="187" t="str">
        <f t="shared" ref="AD6:AD41" si="6">IF(COUNTIF(AA6,"=11"),"Mayor"," ")</f>
        <v>Mayor</v>
      </c>
      <c r="AE6" s="187" t="str">
        <f t="shared" ref="AE6:AE41" si="7">IF(COUNTIF(AB6,"=5"),"Moderado"," ")</f>
        <v xml:space="preserve"> </v>
      </c>
      <c r="AF6" s="188" t="s">
        <v>121</v>
      </c>
      <c r="AI6" s="189"/>
      <c r="AJ6" s="172" t="s">
        <v>604</v>
      </c>
      <c r="AS6" s="189" t="s">
        <v>210</v>
      </c>
    </row>
    <row r="7" spans="1:45" ht="78" customHeight="1">
      <c r="A7" s="169"/>
      <c r="B7" s="190">
        <v>2</v>
      </c>
      <c r="C7" s="182" t="str">
        <f>VLOOKUP(B7,'Mapa Corrupcion'!$A$7:$B$167,2,TRUE)</f>
        <v>13. Adquisición de Bienes y Servicios</v>
      </c>
      <c r="D7" s="182" t="e">
        <f>VLOOKUP(B7,'Mapa Corrupcion'!$A$7:$G$167,9,1)</f>
        <v>#REF!</v>
      </c>
      <c r="E7" s="183" t="s">
        <v>205</v>
      </c>
      <c r="F7" s="183" t="s">
        <v>205</v>
      </c>
      <c r="G7" s="183" t="s">
        <v>205</v>
      </c>
      <c r="H7" s="183" t="s">
        <v>205</v>
      </c>
      <c r="I7" s="183" t="s">
        <v>205</v>
      </c>
      <c r="J7" s="183" t="s">
        <v>205</v>
      </c>
      <c r="K7" s="183" t="s">
        <v>210</v>
      </c>
      <c r="L7" s="183" t="s">
        <v>210</v>
      </c>
      <c r="M7" s="183" t="s">
        <v>210</v>
      </c>
      <c r="N7" s="183" t="s">
        <v>205</v>
      </c>
      <c r="O7" s="183" t="s">
        <v>205</v>
      </c>
      <c r="P7" s="183" t="s">
        <v>205</v>
      </c>
      <c r="Q7" s="183" t="s">
        <v>205</v>
      </c>
      <c r="R7" s="183" t="s">
        <v>205</v>
      </c>
      <c r="S7" s="183" t="s">
        <v>210</v>
      </c>
      <c r="T7" s="183" t="s">
        <v>210</v>
      </c>
      <c r="U7" s="183" t="s">
        <v>210</v>
      </c>
      <c r="V7" s="183" t="s">
        <v>210</v>
      </c>
      <c r="W7" s="183" t="s">
        <v>210</v>
      </c>
      <c r="X7" s="184">
        <f t="shared" si="0"/>
        <v>11</v>
      </c>
      <c r="Y7" s="185">
        <f t="shared" si="1"/>
        <v>8</v>
      </c>
      <c r="Z7" s="186">
        <f t="shared" si="2"/>
        <v>0</v>
      </c>
      <c r="AA7" s="186">
        <f t="shared" si="3"/>
        <v>11</v>
      </c>
      <c r="AB7" s="186">
        <f t="shared" si="4"/>
        <v>0</v>
      </c>
      <c r="AC7" s="187" t="str">
        <f t="shared" si="5"/>
        <v xml:space="preserve"> </v>
      </c>
      <c r="AD7" s="187" t="str">
        <f t="shared" si="6"/>
        <v>Mayor</v>
      </c>
      <c r="AE7" s="187" t="str">
        <f t="shared" si="7"/>
        <v xml:space="preserve"> </v>
      </c>
      <c r="AF7" s="188" t="s">
        <v>121</v>
      </c>
      <c r="AI7" s="189"/>
      <c r="AJ7" s="172" t="s">
        <v>205</v>
      </c>
    </row>
    <row r="8" spans="1:45" ht="78" customHeight="1">
      <c r="A8" s="169"/>
      <c r="B8" s="190">
        <v>3</v>
      </c>
      <c r="C8" s="182" t="str">
        <f>VLOOKUP(B8,'Mapa Corrupcion'!$A$7:$B$167,2,TRUE)</f>
        <v>13. Adquisición de Bienes y Servicios</v>
      </c>
      <c r="D8" s="182" t="e">
        <f>VLOOKUP(B8,'Mapa Corrupcion'!$A$7:$G$167,9,1)</f>
        <v>#REF!</v>
      </c>
      <c r="E8" s="183" t="s">
        <v>205</v>
      </c>
      <c r="F8" s="183" t="s">
        <v>205</v>
      </c>
      <c r="G8" s="183" t="s">
        <v>205</v>
      </c>
      <c r="H8" s="183" t="s">
        <v>205</v>
      </c>
      <c r="I8" s="183" t="s">
        <v>205</v>
      </c>
      <c r="J8" s="183" t="s">
        <v>205</v>
      </c>
      <c r="K8" s="183" t="s">
        <v>210</v>
      </c>
      <c r="L8" s="183" t="s">
        <v>210</v>
      </c>
      <c r="M8" s="183" t="s">
        <v>210</v>
      </c>
      <c r="N8" s="183" t="s">
        <v>205</v>
      </c>
      <c r="O8" s="183" t="s">
        <v>205</v>
      </c>
      <c r="P8" s="183" t="s">
        <v>205</v>
      </c>
      <c r="Q8" s="183" t="s">
        <v>205</v>
      </c>
      <c r="R8" s="183" t="s">
        <v>205</v>
      </c>
      <c r="S8" s="183" t="s">
        <v>210</v>
      </c>
      <c r="T8" s="183" t="s">
        <v>210</v>
      </c>
      <c r="U8" s="183" t="s">
        <v>210</v>
      </c>
      <c r="V8" s="183" t="s">
        <v>210</v>
      </c>
      <c r="W8" s="183" t="s">
        <v>210</v>
      </c>
      <c r="X8" s="184">
        <f t="shared" si="0"/>
        <v>11</v>
      </c>
      <c r="Y8" s="185">
        <f t="shared" si="1"/>
        <v>8</v>
      </c>
      <c r="Z8" s="186">
        <f t="shared" si="2"/>
        <v>0</v>
      </c>
      <c r="AA8" s="186">
        <f t="shared" si="3"/>
        <v>11</v>
      </c>
      <c r="AB8" s="186">
        <f t="shared" si="4"/>
        <v>0</v>
      </c>
      <c r="AC8" s="187" t="str">
        <f t="shared" si="5"/>
        <v xml:space="preserve"> </v>
      </c>
      <c r="AD8" s="187" t="str">
        <f t="shared" si="6"/>
        <v>Mayor</v>
      </c>
      <c r="AE8" s="187" t="str">
        <f t="shared" si="7"/>
        <v xml:space="preserve"> </v>
      </c>
      <c r="AF8" s="188" t="s">
        <v>121</v>
      </c>
      <c r="AI8" s="189"/>
      <c r="AJ8" s="172" t="s">
        <v>205</v>
      </c>
    </row>
    <row r="9" spans="1:45" ht="78" customHeight="1">
      <c r="A9" s="169"/>
      <c r="B9" s="190">
        <v>4</v>
      </c>
      <c r="C9" s="182" t="str">
        <f>VLOOKUP(B9,'Mapa Corrupcion'!$A$7:$B$167,2,TRUE)</f>
        <v xml:space="preserve">6. Mejoramiento de Barrios </v>
      </c>
      <c r="D9" s="182" t="e">
        <f>VLOOKUP(B9,'Mapa Corrupcion'!$A$7:$G$167,9,1)</f>
        <v>#REF!</v>
      </c>
      <c r="E9" s="183" t="s">
        <v>205</v>
      </c>
      <c r="F9" s="183" t="s">
        <v>205</v>
      </c>
      <c r="G9" s="183" t="s">
        <v>205</v>
      </c>
      <c r="H9" s="183" t="s">
        <v>205</v>
      </c>
      <c r="I9" s="183" t="s">
        <v>205</v>
      </c>
      <c r="J9" s="183" t="s">
        <v>205</v>
      </c>
      <c r="K9" s="183" t="s">
        <v>210</v>
      </c>
      <c r="L9" s="183" t="s">
        <v>210</v>
      </c>
      <c r="M9" s="183" t="s">
        <v>210</v>
      </c>
      <c r="N9" s="183" t="s">
        <v>205</v>
      </c>
      <c r="O9" s="183" t="s">
        <v>205</v>
      </c>
      <c r="P9" s="183" t="s">
        <v>205</v>
      </c>
      <c r="Q9" s="183" t="s">
        <v>205</v>
      </c>
      <c r="R9" s="183" t="s">
        <v>205</v>
      </c>
      <c r="S9" s="183" t="s">
        <v>210</v>
      </c>
      <c r="T9" s="183" t="s">
        <v>210</v>
      </c>
      <c r="U9" s="183" t="s">
        <v>210</v>
      </c>
      <c r="V9" s="183" t="s">
        <v>210</v>
      </c>
      <c r="W9" s="183" t="s">
        <v>210</v>
      </c>
      <c r="X9" s="184">
        <f t="shared" si="0"/>
        <v>11</v>
      </c>
      <c r="Y9" s="185">
        <f t="shared" si="1"/>
        <v>8</v>
      </c>
      <c r="Z9" s="186">
        <f t="shared" si="2"/>
        <v>0</v>
      </c>
      <c r="AA9" s="186">
        <f t="shared" si="3"/>
        <v>11</v>
      </c>
      <c r="AB9" s="186">
        <f t="shared" si="4"/>
        <v>0</v>
      </c>
      <c r="AC9" s="187" t="str">
        <f t="shared" si="5"/>
        <v xml:space="preserve"> </v>
      </c>
      <c r="AD9" s="187" t="str">
        <f t="shared" si="6"/>
        <v>Mayor</v>
      </c>
      <c r="AE9" s="187" t="str">
        <f t="shared" si="7"/>
        <v xml:space="preserve"> </v>
      </c>
      <c r="AF9" s="188" t="s">
        <v>121</v>
      </c>
      <c r="AI9" s="189"/>
    </row>
    <row r="10" spans="1:45" ht="78" customHeight="1">
      <c r="A10" s="169"/>
      <c r="B10" s="190">
        <v>5</v>
      </c>
      <c r="C10" s="182" t="str">
        <f>VLOOKUP(B10,'Mapa Corrupcion'!$A$7:$B$167,2,TRUE)</f>
        <v xml:space="preserve">6. Mejoramiento de Barrios </v>
      </c>
      <c r="D10" s="182" t="e">
        <f>VLOOKUP(B10,'Mapa Corrupcion'!$A$7:$G$167,9,1)</f>
        <v>#REF!</v>
      </c>
      <c r="E10" s="183" t="s">
        <v>205</v>
      </c>
      <c r="F10" s="183" t="s">
        <v>205</v>
      </c>
      <c r="G10" s="183" t="s">
        <v>205</v>
      </c>
      <c r="H10" s="183" t="s">
        <v>205</v>
      </c>
      <c r="I10" s="183" t="s">
        <v>205</v>
      </c>
      <c r="J10" s="183" t="s">
        <v>205</v>
      </c>
      <c r="K10" s="183" t="s">
        <v>210</v>
      </c>
      <c r="L10" s="183" t="s">
        <v>210</v>
      </c>
      <c r="M10" s="183" t="s">
        <v>210</v>
      </c>
      <c r="N10" s="183" t="s">
        <v>205</v>
      </c>
      <c r="O10" s="183" t="s">
        <v>205</v>
      </c>
      <c r="P10" s="183" t="s">
        <v>205</v>
      </c>
      <c r="Q10" s="183" t="s">
        <v>205</v>
      </c>
      <c r="R10" s="183" t="s">
        <v>205</v>
      </c>
      <c r="S10" s="183" t="s">
        <v>210</v>
      </c>
      <c r="T10" s="183" t="s">
        <v>210</v>
      </c>
      <c r="U10" s="183" t="s">
        <v>210</v>
      </c>
      <c r="V10" s="183" t="s">
        <v>210</v>
      </c>
      <c r="W10" s="183" t="s">
        <v>210</v>
      </c>
      <c r="X10" s="184">
        <f t="shared" si="0"/>
        <v>11</v>
      </c>
      <c r="Y10" s="185">
        <f t="shared" si="1"/>
        <v>8</v>
      </c>
      <c r="Z10" s="186">
        <f t="shared" si="2"/>
        <v>0</v>
      </c>
      <c r="AA10" s="186">
        <f t="shared" si="3"/>
        <v>11</v>
      </c>
      <c r="AB10" s="186">
        <f t="shared" si="4"/>
        <v>0</v>
      </c>
      <c r="AC10" s="187" t="str">
        <f t="shared" si="5"/>
        <v xml:space="preserve"> </v>
      </c>
      <c r="AD10" s="187" t="str">
        <f t="shared" si="6"/>
        <v>Mayor</v>
      </c>
      <c r="AE10" s="187" t="str">
        <f t="shared" si="7"/>
        <v xml:space="preserve"> </v>
      </c>
      <c r="AF10" s="188" t="s">
        <v>121</v>
      </c>
      <c r="AI10" s="189"/>
    </row>
    <row r="11" spans="1:45" ht="78" customHeight="1">
      <c r="A11" s="169"/>
      <c r="B11" s="190">
        <v>6</v>
      </c>
      <c r="C11" s="182" t="str">
        <f>VLOOKUP(B11,'Mapa Corrupcion'!$A$7:$B$167,2,TRUE)</f>
        <v>5. Mejoramiento de Vivienda</v>
      </c>
      <c r="D11" s="182" t="e">
        <f>VLOOKUP(B11,'Mapa Corrupcion'!$A$7:$G$167,9,1)</f>
        <v>#REF!</v>
      </c>
      <c r="E11" s="183" t="s">
        <v>205</v>
      </c>
      <c r="F11" s="183" t="s">
        <v>205</v>
      </c>
      <c r="G11" s="183" t="s">
        <v>205</v>
      </c>
      <c r="H11" s="183" t="s">
        <v>205</v>
      </c>
      <c r="I11" s="183" t="s">
        <v>205</v>
      </c>
      <c r="J11" s="183" t="s">
        <v>205</v>
      </c>
      <c r="K11" s="183" t="s">
        <v>210</v>
      </c>
      <c r="L11" s="183" t="s">
        <v>210</v>
      </c>
      <c r="M11" s="183" t="s">
        <v>210</v>
      </c>
      <c r="N11" s="183" t="s">
        <v>205</v>
      </c>
      <c r="O11" s="183" t="s">
        <v>205</v>
      </c>
      <c r="P11" s="183" t="s">
        <v>205</v>
      </c>
      <c r="Q11" s="183" t="s">
        <v>205</v>
      </c>
      <c r="R11" s="183" t="s">
        <v>205</v>
      </c>
      <c r="S11" s="183" t="s">
        <v>210</v>
      </c>
      <c r="T11" s="183" t="s">
        <v>210</v>
      </c>
      <c r="U11" s="183" t="s">
        <v>210</v>
      </c>
      <c r="V11" s="183" t="s">
        <v>210</v>
      </c>
      <c r="W11" s="183" t="s">
        <v>210</v>
      </c>
      <c r="X11" s="184">
        <f t="shared" si="0"/>
        <v>11</v>
      </c>
      <c r="Y11" s="185">
        <f t="shared" si="1"/>
        <v>8</v>
      </c>
      <c r="Z11" s="186">
        <f t="shared" si="2"/>
        <v>0</v>
      </c>
      <c r="AA11" s="186">
        <f t="shared" si="3"/>
        <v>11</v>
      </c>
      <c r="AB11" s="186">
        <f t="shared" si="4"/>
        <v>0</v>
      </c>
      <c r="AC11" s="187" t="str">
        <f t="shared" si="5"/>
        <v xml:space="preserve"> </v>
      </c>
      <c r="AD11" s="187" t="str">
        <f t="shared" si="6"/>
        <v>Mayor</v>
      </c>
      <c r="AE11" s="187" t="str">
        <f t="shared" si="7"/>
        <v xml:space="preserve"> </v>
      </c>
      <c r="AF11" s="188" t="s">
        <v>121</v>
      </c>
      <c r="AI11" s="189"/>
    </row>
    <row r="12" spans="1:45" ht="78" customHeight="1">
      <c r="A12" s="169"/>
      <c r="B12" s="190">
        <v>7</v>
      </c>
      <c r="C12" s="182" t="str">
        <f>VLOOKUP(B12,'Mapa Corrupcion'!$A$7:$B$167,2,TRUE)</f>
        <v>5. Mejoramiento de Vivienda</v>
      </c>
      <c r="D12" s="182" t="e">
        <f>VLOOKUP(B12,'Mapa Corrupcion'!$A$7:$G$167,9,1)</f>
        <v>#REF!</v>
      </c>
      <c r="E12" s="183" t="s">
        <v>205</v>
      </c>
      <c r="F12" s="183" t="s">
        <v>205</v>
      </c>
      <c r="G12" s="183" t="s">
        <v>205</v>
      </c>
      <c r="H12" s="183" t="s">
        <v>205</v>
      </c>
      <c r="I12" s="183" t="s">
        <v>205</v>
      </c>
      <c r="J12" s="183" t="s">
        <v>205</v>
      </c>
      <c r="K12" s="183" t="s">
        <v>210</v>
      </c>
      <c r="L12" s="183" t="s">
        <v>210</v>
      </c>
      <c r="M12" s="183" t="s">
        <v>210</v>
      </c>
      <c r="N12" s="183" t="s">
        <v>205</v>
      </c>
      <c r="O12" s="183" t="s">
        <v>205</v>
      </c>
      <c r="P12" s="183" t="s">
        <v>205</v>
      </c>
      <c r="Q12" s="183" t="s">
        <v>205</v>
      </c>
      <c r="R12" s="183" t="s">
        <v>205</v>
      </c>
      <c r="S12" s="183" t="s">
        <v>210</v>
      </c>
      <c r="T12" s="183" t="s">
        <v>210</v>
      </c>
      <c r="U12" s="183" t="s">
        <v>210</v>
      </c>
      <c r="V12" s="183" t="s">
        <v>210</v>
      </c>
      <c r="W12" s="183" t="s">
        <v>210</v>
      </c>
      <c r="X12" s="184">
        <f t="shared" si="0"/>
        <v>11</v>
      </c>
      <c r="Y12" s="185">
        <f t="shared" si="1"/>
        <v>8</v>
      </c>
      <c r="Z12" s="186">
        <f t="shared" si="2"/>
        <v>0</v>
      </c>
      <c r="AA12" s="186">
        <f t="shared" si="3"/>
        <v>11</v>
      </c>
      <c r="AB12" s="186">
        <f t="shared" si="4"/>
        <v>0</v>
      </c>
      <c r="AC12" s="187" t="str">
        <f t="shared" si="5"/>
        <v xml:space="preserve"> </v>
      </c>
      <c r="AD12" s="187" t="str">
        <f t="shared" si="6"/>
        <v>Mayor</v>
      </c>
      <c r="AE12" s="187" t="str">
        <f t="shared" si="7"/>
        <v xml:space="preserve"> </v>
      </c>
      <c r="AF12" s="188" t="s">
        <v>121</v>
      </c>
    </row>
    <row r="13" spans="1:45" ht="78" customHeight="1">
      <c r="A13" s="169"/>
      <c r="B13" s="190">
        <v>8</v>
      </c>
      <c r="C13" s="182" t="str">
        <f>VLOOKUP(B13,'Mapa Corrupcion'!$A$7:$B$167,2,TRUE)</f>
        <v>5. Mejoramiento de Vivienda</v>
      </c>
      <c r="D13" s="182" t="e">
        <f>VLOOKUP(B13,'Mapa Corrupcion'!$A$7:$G$167,9,1)</f>
        <v>#REF!</v>
      </c>
      <c r="E13" s="183" t="s">
        <v>205</v>
      </c>
      <c r="F13" s="183" t="s">
        <v>205</v>
      </c>
      <c r="G13" s="183" t="s">
        <v>205</v>
      </c>
      <c r="H13" s="183" t="s">
        <v>205</v>
      </c>
      <c r="I13" s="183" t="s">
        <v>205</v>
      </c>
      <c r="J13" s="183" t="s">
        <v>205</v>
      </c>
      <c r="K13" s="183" t="s">
        <v>210</v>
      </c>
      <c r="L13" s="183" t="s">
        <v>210</v>
      </c>
      <c r="M13" s="183" t="s">
        <v>210</v>
      </c>
      <c r="N13" s="183" t="s">
        <v>205</v>
      </c>
      <c r="O13" s="183" t="s">
        <v>205</v>
      </c>
      <c r="P13" s="183" t="s">
        <v>205</v>
      </c>
      <c r="Q13" s="183" t="s">
        <v>205</v>
      </c>
      <c r="R13" s="183" t="s">
        <v>205</v>
      </c>
      <c r="S13" s="183" t="s">
        <v>210</v>
      </c>
      <c r="T13" s="183" t="s">
        <v>210</v>
      </c>
      <c r="U13" s="183" t="s">
        <v>210</v>
      </c>
      <c r="V13" s="183" t="s">
        <v>210</v>
      </c>
      <c r="W13" s="183" t="s">
        <v>210</v>
      </c>
      <c r="X13" s="184">
        <f t="shared" si="0"/>
        <v>11</v>
      </c>
      <c r="Y13" s="185">
        <f t="shared" si="1"/>
        <v>8</v>
      </c>
      <c r="Z13" s="186">
        <f t="shared" si="2"/>
        <v>0</v>
      </c>
      <c r="AA13" s="186">
        <f t="shared" si="3"/>
        <v>11</v>
      </c>
      <c r="AB13" s="186">
        <f t="shared" si="4"/>
        <v>0</v>
      </c>
      <c r="AC13" s="187" t="str">
        <f t="shared" si="5"/>
        <v xml:space="preserve"> </v>
      </c>
      <c r="AD13" s="187" t="str">
        <f t="shared" si="6"/>
        <v>Mayor</v>
      </c>
      <c r="AE13" s="187" t="str">
        <f t="shared" si="7"/>
        <v xml:space="preserve"> </v>
      </c>
      <c r="AF13" s="188" t="s">
        <v>121</v>
      </c>
    </row>
    <row r="14" spans="1:45" ht="78" customHeight="1">
      <c r="A14" s="169"/>
      <c r="B14" s="190">
        <v>9</v>
      </c>
      <c r="C14" s="182" t="str">
        <f>VLOOKUP(B14,'Mapa Corrupcion'!$A$7:$B$167,2,TRUE)</f>
        <v>5. Mejoramiento de Vivienda</v>
      </c>
      <c r="D14" s="182" t="e">
        <f>VLOOKUP(B14,'Mapa Corrupcion'!$A$7:$G$167,9,1)</f>
        <v>#REF!</v>
      </c>
      <c r="E14" s="183" t="s">
        <v>205</v>
      </c>
      <c r="F14" s="183" t="s">
        <v>205</v>
      </c>
      <c r="G14" s="183" t="s">
        <v>205</v>
      </c>
      <c r="H14" s="183" t="s">
        <v>205</v>
      </c>
      <c r="I14" s="183" t="s">
        <v>205</v>
      </c>
      <c r="J14" s="183" t="s">
        <v>205</v>
      </c>
      <c r="K14" s="183" t="s">
        <v>210</v>
      </c>
      <c r="L14" s="183" t="s">
        <v>210</v>
      </c>
      <c r="M14" s="183" t="s">
        <v>210</v>
      </c>
      <c r="N14" s="183" t="s">
        <v>205</v>
      </c>
      <c r="O14" s="183" t="s">
        <v>205</v>
      </c>
      <c r="P14" s="183" t="s">
        <v>205</v>
      </c>
      <c r="Q14" s="183" t="s">
        <v>205</v>
      </c>
      <c r="R14" s="183" t="s">
        <v>205</v>
      </c>
      <c r="S14" s="183" t="s">
        <v>210</v>
      </c>
      <c r="T14" s="183" t="s">
        <v>210</v>
      </c>
      <c r="U14" s="183" t="s">
        <v>210</v>
      </c>
      <c r="V14" s="183" t="s">
        <v>210</v>
      </c>
      <c r="W14" s="183" t="s">
        <v>210</v>
      </c>
      <c r="X14" s="184">
        <f t="shared" si="0"/>
        <v>11</v>
      </c>
      <c r="Y14" s="185">
        <f t="shared" si="1"/>
        <v>8</v>
      </c>
      <c r="Z14" s="186">
        <f t="shared" si="2"/>
        <v>0</v>
      </c>
      <c r="AA14" s="186">
        <f t="shared" si="3"/>
        <v>11</v>
      </c>
      <c r="AB14" s="186">
        <f t="shared" si="4"/>
        <v>0</v>
      </c>
      <c r="AC14" s="187" t="str">
        <f t="shared" si="5"/>
        <v xml:space="preserve"> </v>
      </c>
      <c r="AD14" s="187" t="str">
        <f t="shared" si="6"/>
        <v>Mayor</v>
      </c>
      <c r="AE14" s="187" t="str">
        <f t="shared" si="7"/>
        <v xml:space="preserve"> </v>
      </c>
      <c r="AF14" s="188" t="s">
        <v>121</v>
      </c>
    </row>
    <row r="15" spans="1:45" ht="78" customHeight="1">
      <c r="A15" s="169"/>
      <c r="B15" s="190">
        <v>10</v>
      </c>
      <c r="C15" s="182" t="str">
        <f>VLOOKUP(B15,'Mapa Corrupcion'!$A$7:$B$167,2,TRUE)</f>
        <v>12. Gestión del Talento Humano</v>
      </c>
      <c r="D15" s="182" t="e">
        <f>VLOOKUP(B15,'Mapa Corrupcion'!$A$7:$G$167,9,1)</f>
        <v>#REF!</v>
      </c>
      <c r="E15" s="183" t="s">
        <v>205</v>
      </c>
      <c r="F15" s="183" t="s">
        <v>205</v>
      </c>
      <c r="G15" s="183" t="s">
        <v>205</v>
      </c>
      <c r="H15" s="183" t="s">
        <v>205</v>
      </c>
      <c r="I15" s="183" t="s">
        <v>205</v>
      </c>
      <c r="J15" s="183" t="s">
        <v>205</v>
      </c>
      <c r="K15" s="183" t="s">
        <v>210</v>
      </c>
      <c r="L15" s="183" t="s">
        <v>210</v>
      </c>
      <c r="M15" s="183" t="s">
        <v>210</v>
      </c>
      <c r="N15" s="183" t="s">
        <v>205</v>
      </c>
      <c r="O15" s="183" t="s">
        <v>205</v>
      </c>
      <c r="P15" s="183" t="s">
        <v>205</v>
      </c>
      <c r="Q15" s="183" t="s">
        <v>205</v>
      </c>
      <c r="R15" s="183" t="s">
        <v>205</v>
      </c>
      <c r="S15" s="183" t="s">
        <v>210</v>
      </c>
      <c r="T15" s="183" t="s">
        <v>210</v>
      </c>
      <c r="U15" s="183" t="s">
        <v>210</v>
      </c>
      <c r="V15" s="183" t="s">
        <v>210</v>
      </c>
      <c r="W15" s="183" t="s">
        <v>210</v>
      </c>
      <c r="X15" s="184">
        <f t="shared" si="0"/>
        <v>11</v>
      </c>
      <c r="Y15" s="185">
        <f t="shared" si="1"/>
        <v>8</v>
      </c>
      <c r="Z15" s="186">
        <f t="shared" si="2"/>
        <v>0</v>
      </c>
      <c r="AA15" s="186">
        <f t="shared" si="3"/>
        <v>11</v>
      </c>
      <c r="AB15" s="186">
        <f t="shared" si="4"/>
        <v>0</v>
      </c>
      <c r="AC15" s="187" t="str">
        <f t="shared" si="5"/>
        <v xml:space="preserve"> </v>
      </c>
      <c r="AD15" s="187" t="str">
        <f t="shared" si="6"/>
        <v>Mayor</v>
      </c>
      <c r="AE15" s="187" t="str">
        <f t="shared" si="7"/>
        <v xml:space="preserve"> </v>
      </c>
      <c r="AF15" s="188" t="s">
        <v>121</v>
      </c>
    </row>
    <row r="16" spans="1:45" ht="78" customHeight="1">
      <c r="A16" s="169"/>
      <c r="B16" s="190">
        <v>11</v>
      </c>
      <c r="C16" s="182" t="str">
        <f>VLOOKUP(B16,'Mapa Corrupcion'!$A$7:$B$167,2,TRUE)</f>
        <v>12. Gestión del Talento Humano</v>
      </c>
      <c r="D16" s="182" t="e">
        <f>VLOOKUP(B16,'Mapa Corrupcion'!$A$7:$G$167,9,1)</f>
        <v>#REF!</v>
      </c>
      <c r="E16" s="183" t="s">
        <v>210</v>
      </c>
      <c r="F16" s="183" t="s">
        <v>210</v>
      </c>
      <c r="G16" s="183" t="s">
        <v>205</v>
      </c>
      <c r="H16" s="183" t="s">
        <v>205</v>
      </c>
      <c r="I16" s="183" t="s">
        <v>210</v>
      </c>
      <c r="J16" s="183" t="s">
        <v>210</v>
      </c>
      <c r="K16" s="183" t="s">
        <v>210</v>
      </c>
      <c r="L16" s="183" t="s">
        <v>210</v>
      </c>
      <c r="M16" s="183" t="s">
        <v>210</v>
      </c>
      <c r="N16" s="183" t="s">
        <v>210</v>
      </c>
      <c r="O16" s="183" t="s">
        <v>205</v>
      </c>
      <c r="P16" s="183" t="s">
        <v>205</v>
      </c>
      <c r="Q16" s="183" t="s">
        <v>205</v>
      </c>
      <c r="R16" s="183" t="s">
        <v>210</v>
      </c>
      <c r="S16" s="183" t="s">
        <v>210</v>
      </c>
      <c r="T16" s="183" t="s">
        <v>210</v>
      </c>
      <c r="U16" s="183" t="s">
        <v>210</v>
      </c>
      <c r="V16" s="183" t="s">
        <v>210</v>
      </c>
      <c r="W16" s="183" t="s">
        <v>210</v>
      </c>
      <c r="X16" s="184">
        <f t="shared" si="0"/>
        <v>5</v>
      </c>
      <c r="Y16" s="185">
        <f t="shared" si="1"/>
        <v>14</v>
      </c>
      <c r="Z16" s="186">
        <f t="shared" si="2"/>
        <v>0</v>
      </c>
      <c r="AA16" s="186">
        <f t="shared" si="3"/>
        <v>0</v>
      </c>
      <c r="AB16" s="186">
        <f t="shared" si="4"/>
        <v>5</v>
      </c>
      <c r="AC16" s="187" t="str">
        <f t="shared" si="5"/>
        <v xml:space="preserve"> </v>
      </c>
      <c r="AD16" s="187" t="str">
        <f t="shared" si="6"/>
        <v xml:space="preserve"> </v>
      </c>
      <c r="AE16" s="187" t="str">
        <f t="shared" si="7"/>
        <v>Moderado</v>
      </c>
      <c r="AF16" s="188" t="s">
        <v>123</v>
      </c>
    </row>
    <row r="17" spans="1:32" ht="78" customHeight="1">
      <c r="A17" s="169"/>
      <c r="B17" s="190">
        <v>12</v>
      </c>
      <c r="C17" s="182" t="str">
        <f>VLOOKUP(B17,'Mapa Corrupcion'!$A$7:$B$167,2,TRUE)</f>
        <v>11. Gestión Documental</v>
      </c>
      <c r="D17" s="182" t="e">
        <f>VLOOKUP(B17,'Mapa Corrupcion'!$A$7:$G$167,9,1)</f>
        <v>#REF!</v>
      </c>
      <c r="E17" s="183" t="s">
        <v>210</v>
      </c>
      <c r="F17" s="183" t="s">
        <v>210</v>
      </c>
      <c r="G17" s="183" t="s">
        <v>205</v>
      </c>
      <c r="H17" s="183" t="s">
        <v>205</v>
      </c>
      <c r="I17" s="183" t="s">
        <v>210</v>
      </c>
      <c r="J17" s="183" t="s">
        <v>210</v>
      </c>
      <c r="K17" s="183" t="s">
        <v>210</v>
      </c>
      <c r="L17" s="183" t="s">
        <v>210</v>
      </c>
      <c r="M17" s="183" t="s">
        <v>210</v>
      </c>
      <c r="N17" s="183" t="s">
        <v>205</v>
      </c>
      <c r="O17" s="183" t="s">
        <v>210</v>
      </c>
      <c r="P17" s="183" t="s">
        <v>205</v>
      </c>
      <c r="Q17" s="183" t="s">
        <v>205</v>
      </c>
      <c r="R17" s="183" t="s">
        <v>210</v>
      </c>
      <c r="S17" s="183" t="s">
        <v>210</v>
      </c>
      <c r="T17" s="183" t="s">
        <v>210</v>
      </c>
      <c r="U17" s="183" t="s">
        <v>210</v>
      </c>
      <c r="V17" s="183" t="s">
        <v>210</v>
      </c>
      <c r="W17" s="183" t="s">
        <v>210</v>
      </c>
      <c r="X17" s="184">
        <f t="shared" si="0"/>
        <v>5</v>
      </c>
      <c r="Y17" s="185">
        <f t="shared" si="1"/>
        <v>14</v>
      </c>
      <c r="Z17" s="186">
        <f t="shared" si="2"/>
        <v>0</v>
      </c>
      <c r="AA17" s="186">
        <f t="shared" si="3"/>
        <v>0</v>
      </c>
      <c r="AB17" s="186">
        <f t="shared" si="4"/>
        <v>5</v>
      </c>
      <c r="AC17" s="187" t="str">
        <f t="shared" si="5"/>
        <v xml:space="preserve"> </v>
      </c>
      <c r="AD17" s="187" t="str">
        <f t="shared" si="6"/>
        <v xml:space="preserve"> </v>
      </c>
      <c r="AE17" s="187" t="str">
        <f t="shared" si="7"/>
        <v>Moderado</v>
      </c>
      <c r="AF17" s="188" t="s">
        <v>123</v>
      </c>
    </row>
    <row r="18" spans="1:32" ht="78" customHeight="1">
      <c r="A18" s="169"/>
      <c r="B18" s="190">
        <v>13</v>
      </c>
      <c r="C18" s="182" t="str">
        <f>VLOOKUP(B18,'Mapa Corrupcion'!$A$7:$B$167,2,TRUE)</f>
        <v>9.Gestión_Administrativa</v>
      </c>
      <c r="D18" s="182" t="e">
        <f>VLOOKUP(B18,'Mapa Corrupcion'!$A$7:$G$167,9,1)</f>
        <v>#REF!</v>
      </c>
      <c r="E18" s="183" t="s">
        <v>205</v>
      </c>
      <c r="F18" s="183" t="s">
        <v>205</v>
      </c>
      <c r="G18" s="183" t="s">
        <v>205</v>
      </c>
      <c r="H18" s="183" t="s">
        <v>205</v>
      </c>
      <c r="I18" s="183" t="s">
        <v>205</v>
      </c>
      <c r="J18" s="183" t="s">
        <v>205</v>
      </c>
      <c r="K18" s="183" t="s">
        <v>210</v>
      </c>
      <c r="L18" s="183" t="s">
        <v>210</v>
      </c>
      <c r="M18" s="183" t="s">
        <v>210</v>
      </c>
      <c r="N18" s="183" t="s">
        <v>205</v>
      </c>
      <c r="O18" s="183" t="s">
        <v>205</v>
      </c>
      <c r="P18" s="183" t="s">
        <v>205</v>
      </c>
      <c r="Q18" s="183" t="s">
        <v>205</v>
      </c>
      <c r="R18" s="183" t="s">
        <v>205</v>
      </c>
      <c r="S18" s="183" t="s">
        <v>210</v>
      </c>
      <c r="T18" s="183" t="s">
        <v>210</v>
      </c>
      <c r="U18" s="183" t="s">
        <v>210</v>
      </c>
      <c r="V18" s="183" t="s">
        <v>210</v>
      </c>
      <c r="W18" s="183" t="s">
        <v>210</v>
      </c>
      <c r="X18" s="184">
        <f t="shared" si="0"/>
        <v>11</v>
      </c>
      <c r="Y18" s="185">
        <f t="shared" si="1"/>
        <v>8</v>
      </c>
      <c r="Z18" s="186">
        <f t="shared" si="2"/>
        <v>0</v>
      </c>
      <c r="AA18" s="186">
        <f t="shared" si="3"/>
        <v>11</v>
      </c>
      <c r="AB18" s="186">
        <f t="shared" si="4"/>
        <v>0</v>
      </c>
      <c r="AC18" s="187" t="str">
        <f t="shared" si="5"/>
        <v xml:space="preserve"> </v>
      </c>
      <c r="AD18" s="187" t="str">
        <f t="shared" si="6"/>
        <v>Mayor</v>
      </c>
      <c r="AE18" s="187" t="str">
        <f t="shared" si="7"/>
        <v xml:space="preserve"> </v>
      </c>
      <c r="AF18" s="188" t="s">
        <v>121</v>
      </c>
    </row>
    <row r="19" spans="1:32" ht="78" customHeight="1">
      <c r="A19" s="169"/>
      <c r="B19" s="190">
        <v>14</v>
      </c>
      <c r="C19" s="182" t="str">
        <f>VLOOKUP(B19,'Mapa Corrupcion'!$A$7:$B$167,2,TRUE)</f>
        <v>9.Gestión_Administrativa</v>
      </c>
      <c r="D19" s="182" t="e">
        <f>VLOOKUP(B19,'Mapa Corrupcion'!$A$7:$G$167,9,1)</f>
        <v>#REF!</v>
      </c>
      <c r="E19" s="183" t="s">
        <v>205</v>
      </c>
      <c r="F19" s="183" t="s">
        <v>205</v>
      </c>
      <c r="G19" s="183" t="s">
        <v>205</v>
      </c>
      <c r="H19" s="183" t="s">
        <v>205</v>
      </c>
      <c r="I19" s="183" t="s">
        <v>205</v>
      </c>
      <c r="J19" s="183" t="s">
        <v>205</v>
      </c>
      <c r="K19" s="183" t="s">
        <v>210</v>
      </c>
      <c r="L19" s="183" t="s">
        <v>210</v>
      </c>
      <c r="M19" s="183" t="s">
        <v>210</v>
      </c>
      <c r="N19" s="183" t="s">
        <v>205</v>
      </c>
      <c r="O19" s="183" t="s">
        <v>205</v>
      </c>
      <c r="P19" s="183" t="s">
        <v>205</v>
      </c>
      <c r="Q19" s="183" t="s">
        <v>205</v>
      </c>
      <c r="R19" s="183" t="s">
        <v>205</v>
      </c>
      <c r="S19" s="183" t="s">
        <v>210</v>
      </c>
      <c r="T19" s="183" t="s">
        <v>210</v>
      </c>
      <c r="U19" s="183" t="s">
        <v>210</v>
      </c>
      <c r="V19" s="183" t="s">
        <v>210</v>
      </c>
      <c r="W19" s="183" t="s">
        <v>210</v>
      </c>
      <c r="X19" s="184">
        <f t="shared" si="0"/>
        <v>11</v>
      </c>
      <c r="Y19" s="185">
        <f t="shared" si="1"/>
        <v>8</v>
      </c>
      <c r="Z19" s="186">
        <f t="shared" si="2"/>
        <v>0</v>
      </c>
      <c r="AA19" s="186">
        <f t="shared" si="3"/>
        <v>11</v>
      </c>
      <c r="AB19" s="186">
        <f t="shared" si="4"/>
        <v>0</v>
      </c>
      <c r="AC19" s="187" t="str">
        <f t="shared" si="5"/>
        <v xml:space="preserve"> </v>
      </c>
      <c r="AD19" s="187" t="str">
        <f t="shared" si="6"/>
        <v>Mayor</v>
      </c>
      <c r="AE19" s="187" t="str">
        <f t="shared" si="7"/>
        <v xml:space="preserve"> </v>
      </c>
      <c r="AF19" s="188" t="s">
        <v>121</v>
      </c>
    </row>
    <row r="20" spans="1:32" ht="78" customHeight="1">
      <c r="A20" s="169"/>
      <c r="B20" s="190">
        <v>15</v>
      </c>
      <c r="C20" s="182" t="str">
        <f>VLOOKUP(B20,'Mapa Corrupcion'!$A$7:$B$167,2,TRUE)</f>
        <v>16. Evaluación de la Gestión</v>
      </c>
      <c r="D20" s="182" t="e">
        <f>VLOOKUP(B20,'Mapa Corrupcion'!$A$7:$G$167,9,1)</f>
        <v>#REF!</v>
      </c>
      <c r="E20" s="183" t="s">
        <v>205</v>
      </c>
      <c r="F20" s="183" t="s">
        <v>205</v>
      </c>
      <c r="G20" s="183" t="s">
        <v>205</v>
      </c>
      <c r="H20" s="183" t="s">
        <v>205</v>
      </c>
      <c r="I20" s="183" t="s">
        <v>205</v>
      </c>
      <c r="J20" s="183" t="s">
        <v>205</v>
      </c>
      <c r="K20" s="183" t="s">
        <v>210</v>
      </c>
      <c r="L20" s="183" t="s">
        <v>210</v>
      </c>
      <c r="M20" s="183" t="s">
        <v>210</v>
      </c>
      <c r="N20" s="183" t="s">
        <v>205</v>
      </c>
      <c r="O20" s="183" t="s">
        <v>205</v>
      </c>
      <c r="P20" s="183" t="s">
        <v>205</v>
      </c>
      <c r="Q20" s="183" t="s">
        <v>205</v>
      </c>
      <c r="R20" s="183" t="s">
        <v>205</v>
      </c>
      <c r="S20" s="183" t="s">
        <v>210</v>
      </c>
      <c r="T20" s="183" t="s">
        <v>210</v>
      </c>
      <c r="U20" s="183" t="s">
        <v>210</v>
      </c>
      <c r="V20" s="183" t="s">
        <v>210</v>
      </c>
      <c r="W20" s="183" t="s">
        <v>210</v>
      </c>
      <c r="X20" s="184">
        <f t="shared" si="0"/>
        <v>11</v>
      </c>
      <c r="Y20" s="185">
        <f t="shared" si="1"/>
        <v>8</v>
      </c>
      <c r="Z20" s="186">
        <f t="shared" si="2"/>
        <v>0</v>
      </c>
      <c r="AA20" s="186">
        <f t="shared" si="3"/>
        <v>11</v>
      </c>
      <c r="AB20" s="186">
        <f t="shared" si="4"/>
        <v>0</v>
      </c>
      <c r="AC20" s="187" t="str">
        <f t="shared" si="5"/>
        <v xml:space="preserve"> </v>
      </c>
      <c r="AD20" s="187" t="str">
        <f t="shared" si="6"/>
        <v>Mayor</v>
      </c>
      <c r="AE20" s="187" t="str">
        <f t="shared" si="7"/>
        <v xml:space="preserve"> </v>
      </c>
      <c r="AF20" s="188" t="s">
        <v>121</v>
      </c>
    </row>
    <row r="21" spans="1:32" ht="78" customHeight="1">
      <c r="A21" s="169"/>
      <c r="B21" s="190">
        <v>16</v>
      </c>
      <c r="C21" s="182" t="str">
        <f>VLOOKUP(B21,'Mapa Corrupcion'!$A$7:$B$167,2,TRUE)</f>
        <v>10. Gestión Financiera</v>
      </c>
      <c r="D21" s="182" t="e">
        <f>VLOOKUP(B21,'Mapa Corrupcion'!$A$7:$G$167,9,1)</f>
        <v>#REF!</v>
      </c>
      <c r="E21" s="183" t="s">
        <v>205</v>
      </c>
      <c r="F21" s="183" t="s">
        <v>205</v>
      </c>
      <c r="G21" s="183" t="s">
        <v>205</v>
      </c>
      <c r="H21" s="183" t="s">
        <v>205</v>
      </c>
      <c r="I21" s="183" t="s">
        <v>205</v>
      </c>
      <c r="J21" s="183" t="s">
        <v>205</v>
      </c>
      <c r="K21" s="183" t="s">
        <v>210</v>
      </c>
      <c r="L21" s="183" t="s">
        <v>210</v>
      </c>
      <c r="M21" s="183" t="s">
        <v>210</v>
      </c>
      <c r="N21" s="183" t="s">
        <v>205</v>
      </c>
      <c r="O21" s="183" t="s">
        <v>205</v>
      </c>
      <c r="P21" s="183" t="s">
        <v>205</v>
      </c>
      <c r="Q21" s="183" t="s">
        <v>205</v>
      </c>
      <c r="R21" s="183" t="s">
        <v>205</v>
      </c>
      <c r="S21" s="183" t="s">
        <v>210</v>
      </c>
      <c r="T21" s="183" t="s">
        <v>210</v>
      </c>
      <c r="U21" s="183" t="s">
        <v>210</v>
      </c>
      <c r="V21" s="183" t="s">
        <v>210</v>
      </c>
      <c r="W21" s="183" t="s">
        <v>210</v>
      </c>
      <c r="X21" s="184">
        <f t="shared" si="0"/>
        <v>11</v>
      </c>
      <c r="Y21" s="185">
        <f t="shared" si="1"/>
        <v>8</v>
      </c>
      <c r="Z21" s="186">
        <f t="shared" si="2"/>
        <v>0</v>
      </c>
      <c r="AA21" s="186">
        <f t="shared" si="3"/>
        <v>11</v>
      </c>
      <c r="AB21" s="186">
        <f t="shared" si="4"/>
        <v>0</v>
      </c>
      <c r="AC21" s="187" t="str">
        <f t="shared" si="5"/>
        <v xml:space="preserve"> </v>
      </c>
      <c r="AD21" s="187" t="str">
        <f t="shared" si="6"/>
        <v>Mayor</v>
      </c>
      <c r="AE21" s="187" t="str">
        <f t="shared" si="7"/>
        <v xml:space="preserve"> </v>
      </c>
      <c r="AF21" s="188" t="s">
        <v>121</v>
      </c>
    </row>
    <row r="22" spans="1:32" ht="78" customHeight="1">
      <c r="A22" s="169"/>
      <c r="B22" s="190">
        <v>17</v>
      </c>
      <c r="C22" s="182" t="str">
        <f>VLOOKUP(B22,'Mapa Corrupcion'!$A$7:$B$167,2,TRUE)</f>
        <v>10. Gestión Financiera</v>
      </c>
      <c r="D22" s="182" t="e">
        <f>VLOOKUP(B22,'Mapa Corrupcion'!$A$7:$G$167,9,1)</f>
        <v>#REF!</v>
      </c>
      <c r="E22" s="183" t="s">
        <v>210</v>
      </c>
      <c r="F22" s="183" t="s">
        <v>210</v>
      </c>
      <c r="G22" s="183" t="s">
        <v>205</v>
      </c>
      <c r="H22" s="183" t="s">
        <v>205</v>
      </c>
      <c r="I22" s="183" t="s">
        <v>210</v>
      </c>
      <c r="J22" s="183" t="s">
        <v>210</v>
      </c>
      <c r="K22" s="183" t="s">
        <v>210</v>
      </c>
      <c r="L22" s="183" t="s">
        <v>210</v>
      </c>
      <c r="M22" s="183" t="s">
        <v>210</v>
      </c>
      <c r="N22" s="183" t="s">
        <v>205</v>
      </c>
      <c r="O22" s="183" t="s">
        <v>210</v>
      </c>
      <c r="P22" s="183" t="s">
        <v>205</v>
      </c>
      <c r="Q22" s="183" t="s">
        <v>205</v>
      </c>
      <c r="R22" s="183" t="s">
        <v>210</v>
      </c>
      <c r="S22" s="183" t="s">
        <v>210</v>
      </c>
      <c r="T22" s="183" t="s">
        <v>210</v>
      </c>
      <c r="U22" s="183" t="s">
        <v>210</v>
      </c>
      <c r="V22" s="183" t="s">
        <v>210</v>
      </c>
      <c r="W22" s="183" t="s">
        <v>210</v>
      </c>
      <c r="X22" s="184">
        <f t="shared" si="0"/>
        <v>5</v>
      </c>
      <c r="Y22" s="185">
        <f t="shared" si="1"/>
        <v>14</v>
      </c>
      <c r="Z22" s="186">
        <f t="shared" si="2"/>
        <v>0</v>
      </c>
      <c r="AA22" s="186">
        <f t="shared" si="3"/>
        <v>0</v>
      </c>
      <c r="AB22" s="186">
        <f t="shared" si="4"/>
        <v>5</v>
      </c>
      <c r="AC22" s="187" t="str">
        <f t="shared" si="5"/>
        <v xml:space="preserve"> </v>
      </c>
      <c r="AD22" s="187" t="str">
        <f t="shared" si="6"/>
        <v xml:space="preserve"> </v>
      </c>
      <c r="AE22" s="187" t="str">
        <f t="shared" si="7"/>
        <v>Moderado</v>
      </c>
      <c r="AF22" s="188" t="s">
        <v>123</v>
      </c>
    </row>
    <row r="23" spans="1:32" ht="78" customHeight="1">
      <c r="A23" s="169"/>
      <c r="B23" s="190">
        <v>18</v>
      </c>
      <c r="C23" s="182" t="str">
        <f>VLOOKUP(B23,'Mapa Corrupcion'!$A$7:$B$167,2,TRUE)</f>
        <v>10. Gestión Financiera</v>
      </c>
      <c r="D23" s="182" t="e">
        <f>VLOOKUP(B23,'Mapa Corrupcion'!$A$7:$G$167,9,1)</f>
        <v>#REF!</v>
      </c>
      <c r="E23" s="183" t="s">
        <v>210</v>
      </c>
      <c r="F23" s="183" t="s">
        <v>210</v>
      </c>
      <c r="G23" s="183" t="s">
        <v>205</v>
      </c>
      <c r="H23" s="183" t="s">
        <v>205</v>
      </c>
      <c r="I23" s="183" t="s">
        <v>210</v>
      </c>
      <c r="J23" s="183" t="s">
        <v>210</v>
      </c>
      <c r="K23" s="183" t="s">
        <v>210</v>
      </c>
      <c r="L23" s="183" t="s">
        <v>210</v>
      </c>
      <c r="M23" s="183" t="s">
        <v>210</v>
      </c>
      <c r="N23" s="183" t="s">
        <v>205</v>
      </c>
      <c r="O23" s="183" t="s">
        <v>210</v>
      </c>
      <c r="P23" s="183" t="s">
        <v>205</v>
      </c>
      <c r="Q23" s="183" t="s">
        <v>205</v>
      </c>
      <c r="R23" s="183" t="s">
        <v>210</v>
      </c>
      <c r="S23" s="183" t="s">
        <v>210</v>
      </c>
      <c r="T23" s="183" t="s">
        <v>210</v>
      </c>
      <c r="U23" s="183" t="s">
        <v>210</v>
      </c>
      <c r="V23" s="183" t="s">
        <v>210</v>
      </c>
      <c r="W23" s="183" t="s">
        <v>210</v>
      </c>
      <c r="X23" s="184">
        <f t="shared" si="0"/>
        <v>5</v>
      </c>
      <c r="Y23" s="185">
        <f t="shared" si="1"/>
        <v>14</v>
      </c>
      <c r="Z23" s="186">
        <f t="shared" si="2"/>
        <v>0</v>
      </c>
      <c r="AA23" s="186">
        <f t="shared" si="3"/>
        <v>0</v>
      </c>
      <c r="AB23" s="186">
        <f t="shared" si="4"/>
        <v>5</v>
      </c>
      <c r="AC23" s="187" t="str">
        <f t="shared" si="5"/>
        <v xml:space="preserve"> </v>
      </c>
      <c r="AD23" s="187" t="str">
        <f t="shared" si="6"/>
        <v xml:space="preserve"> </v>
      </c>
      <c r="AE23" s="187" t="str">
        <f t="shared" si="7"/>
        <v>Moderado</v>
      </c>
      <c r="AF23" s="188" t="s">
        <v>123</v>
      </c>
    </row>
    <row r="24" spans="1:32" ht="78" customHeight="1">
      <c r="A24" s="169"/>
      <c r="B24" s="190">
        <v>19</v>
      </c>
      <c r="C24" s="182" t="str">
        <f>VLOOKUP(B24,'Mapa Corrupcion'!$A$7:$B$167,2,TRUE)</f>
        <v>3. Prevención del Daño Antijurídico y Representación Judicial</v>
      </c>
      <c r="D24" s="182" t="e">
        <f>VLOOKUP(B24,'Mapa Corrupcion'!$A$7:$G$167,9,1)</f>
        <v>#REF!</v>
      </c>
      <c r="E24" s="183" t="s">
        <v>205</v>
      </c>
      <c r="F24" s="183" t="s">
        <v>205</v>
      </c>
      <c r="G24" s="183" t="s">
        <v>205</v>
      </c>
      <c r="H24" s="183" t="s">
        <v>205</v>
      </c>
      <c r="I24" s="183" t="s">
        <v>205</v>
      </c>
      <c r="J24" s="183" t="s">
        <v>205</v>
      </c>
      <c r="K24" s="183" t="s">
        <v>210</v>
      </c>
      <c r="L24" s="183" t="s">
        <v>210</v>
      </c>
      <c r="M24" s="183" t="s">
        <v>210</v>
      </c>
      <c r="N24" s="183" t="s">
        <v>205</v>
      </c>
      <c r="O24" s="183" t="s">
        <v>205</v>
      </c>
      <c r="P24" s="183" t="s">
        <v>205</v>
      </c>
      <c r="Q24" s="183" t="s">
        <v>205</v>
      </c>
      <c r="R24" s="183" t="s">
        <v>205</v>
      </c>
      <c r="S24" s="183" t="s">
        <v>210</v>
      </c>
      <c r="T24" s="183" t="s">
        <v>210</v>
      </c>
      <c r="U24" s="183" t="s">
        <v>210</v>
      </c>
      <c r="V24" s="183" t="s">
        <v>210</v>
      </c>
      <c r="W24" s="183" t="s">
        <v>210</v>
      </c>
      <c r="X24" s="184">
        <f t="shared" si="0"/>
        <v>11</v>
      </c>
      <c r="Y24" s="185">
        <f t="shared" si="1"/>
        <v>8</v>
      </c>
      <c r="Z24" s="186">
        <f t="shared" si="2"/>
        <v>0</v>
      </c>
      <c r="AA24" s="186">
        <f t="shared" si="3"/>
        <v>11</v>
      </c>
      <c r="AB24" s="186">
        <f t="shared" si="4"/>
        <v>0</v>
      </c>
      <c r="AC24" s="187" t="str">
        <f t="shared" si="5"/>
        <v xml:space="preserve"> </v>
      </c>
      <c r="AD24" s="187" t="str">
        <f t="shared" si="6"/>
        <v>Mayor</v>
      </c>
      <c r="AE24" s="187" t="str">
        <f t="shared" si="7"/>
        <v xml:space="preserve"> </v>
      </c>
      <c r="AF24" s="188" t="s">
        <v>121</v>
      </c>
    </row>
    <row r="25" spans="1:32" ht="78" customHeight="1">
      <c r="A25" s="169"/>
      <c r="B25" s="190">
        <v>20</v>
      </c>
      <c r="C25" s="182" t="str">
        <f>VLOOKUP(B25,'Mapa Corrupcion'!$A$7:$B$167,2,TRUE)</f>
        <v xml:space="preserve">15. Gestión del Control Disciplinario Interno </v>
      </c>
      <c r="D25" s="182" t="e">
        <f>VLOOKUP(B25,'Mapa Corrupcion'!$A$7:$G$167,9,1)</f>
        <v>#REF!</v>
      </c>
      <c r="E25" s="183" t="s">
        <v>205</v>
      </c>
      <c r="F25" s="183" t="s">
        <v>205</v>
      </c>
      <c r="G25" s="183" t="s">
        <v>205</v>
      </c>
      <c r="H25" s="183" t="s">
        <v>205</v>
      </c>
      <c r="I25" s="183" t="s">
        <v>205</v>
      </c>
      <c r="J25" s="183" t="s">
        <v>205</v>
      </c>
      <c r="K25" s="183" t="s">
        <v>210</v>
      </c>
      <c r="L25" s="183" t="s">
        <v>210</v>
      </c>
      <c r="M25" s="183" t="s">
        <v>210</v>
      </c>
      <c r="N25" s="183" t="s">
        <v>205</v>
      </c>
      <c r="O25" s="183" t="s">
        <v>205</v>
      </c>
      <c r="P25" s="183" t="s">
        <v>205</v>
      </c>
      <c r="Q25" s="183" t="s">
        <v>205</v>
      </c>
      <c r="R25" s="183" t="s">
        <v>205</v>
      </c>
      <c r="S25" s="183" t="s">
        <v>210</v>
      </c>
      <c r="T25" s="183" t="s">
        <v>210</v>
      </c>
      <c r="U25" s="183" t="s">
        <v>210</v>
      </c>
      <c r="V25" s="183" t="s">
        <v>210</v>
      </c>
      <c r="W25" s="183" t="s">
        <v>210</v>
      </c>
      <c r="X25" s="184">
        <f t="shared" si="0"/>
        <v>11</v>
      </c>
      <c r="Y25" s="185">
        <f t="shared" si="1"/>
        <v>8</v>
      </c>
      <c r="Z25" s="186">
        <f t="shared" si="2"/>
        <v>0</v>
      </c>
      <c r="AA25" s="186">
        <f t="shared" si="3"/>
        <v>11</v>
      </c>
      <c r="AB25" s="186">
        <f t="shared" si="4"/>
        <v>0</v>
      </c>
      <c r="AC25" s="187" t="str">
        <f t="shared" si="5"/>
        <v xml:space="preserve"> </v>
      </c>
      <c r="AD25" s="187" t="str">
        <f t="shared" si="6"/>
        <v>Mayor</v>
      </c>
      <c r="AE25" s="187" t="str">
        <f t="shared" si="7"/>
        <v xml:space="preserve"> </v>
      </c>
      <c r="AF25" s="188" t="s">
        <v>121</v>
      </c>
    </row>
    <row r="26" spans="1:32" ht="78" customHeight="1">
      <c r="A26" s="169"/>
      <c r="B26" s="190">
        <v>21</v>
      </c>
      <c r="C26" s="182" t="str">
        <f>VLOOKUP(B26,'Mapa Corrupcion'!$A$7:$B$167,2,TRUE)</f>
        <v xml:space="preserve">15. Gestión del Control Disciplinario Interno </v>
      </c>
      <c r="D26" s="182" t="e">
        <f>VLOOKUP(B26,'Mapa Corrupcion'!$A$7:$G$167,9,1)</f>
        <v>#REF!</v>
      </c>
      <c r="E26" s="183" t="s">
        <v>205</v>
      </c>
      <c r="F26" s="183" t="s">
        <v>205</v>
      </c>
      <c r="G26" s="183" t="s">
        <v>205</v>
      </c>
      <c r="H26" s="183" t="s">
        <v>205</v>
      </c>
      <c r="I26" s="183" t="s">
        <v>205</v>
      </c>
      <c r="J26" s="183" t="s">
        <v>205</v>
      </c>
      <c r="K26" s="183" t="s">
        <v>210</v>
      </c>
      <c r="L26" s="183" t="s">
        <v>210</v>
      </c>
      <c r="M26" s="183" t="s">
        <v>210</v>
      </c>
      <c r="N26" s="183" t="s">
        <v>205</v>
      </c>
      <c r="O26" s="183" t="s">
        <v>205</v>
      </c>
      <c r="P26" s="183" t="s">
        <v>205</v>
      </c>
      <c r="Q26" s="183" t="s">
        <v>205</v>
      </c>
      <c r="R26" s="183" t="s">
        <v>205</v>
      </c>
      <c r="S26" s="183" t="s">
        <v>210</v>
      </c>
      <c r="T26" s="183" t="s">
        <v>210</v>
      </c>
      <c r="U26" s="183" t="s">
        <v>210</v>
      </c>
      <c r="V26" s="183" t="s">
        <v>210</v>
      </c>
      <c r="W26" s="183" t="s">
        <v>210</v>
      </c>
      <c r="X26" s="184">
        <f t="shared" si="0"/>
        <v>11</v>
      </c>
      <c r="Y26" s="185">
        <f t="shared" si="1"/>
        <v>8</v>
      </c>
      <c r="Z26" s="186">
        <f t="shared" si="2"/>
        <v>0</v>
      </c>
      <c r="AA26" s="186">
        <f t="shared" si="3"/>
        <v>11</v>
      </c>
      <c r="AB26" s="186">
        <f t="shared" si="4"/>
        <v>0</v>
      </c>
      <c r="AC26" s="187" t="str">
        <f t="shared" si="5"/>
        <v xml:space="preserve"> </v>
      </c>
      <c r="AD26" s="187" t="str">
        <f t="shared" si="6"/>
        <v>Mayor</v>
      </c>
      <c r="AE26" s="187" t="str">
        <f t="shared" si="7"/>
        <v xml:space="preserve"> </v>
      </c>
      <c r="AF26" s="188" t="s">
        <v>121</v>
      </c>
    </row>
    <row r="27" spans="1:32" ht="78" customHeight="1">
      <c r="A27" s="169"/>
      <c r="B27" s="190">
        <v>22</v>
      </c>
      <c r="C27" s="182" t="str">
        <f>VLOOKUP(B27,'Mapa Corrupcion'!$A$7:$B$167,2,TRUE)</f>
        <v>14. Gestión Tecnología de la Información y Comunicaciones</v>
      </c>
      <c r="D27" s="182" t="e">
        <f>VLOOKUP(B27,'Mapa Corrupcion'!$A$7:$G$167,9,1)</f>
        <v>#REF!</v>
      </c>
      <c r="E27" s="183" t="s">
        <v>210</v>
      </c>
      <c r="F27" s="183" t="s">
        <v>210</v>
      </c>
      <c r="G27" s="183" t="s">
        <v>205</v>
      </c>
      <c r="H27" s="183" t="s">
        <v>205</v>
      </c>
      <c r="I27" s="183" t="s">
        <v>210</v>
      </c>
      <c r="J27" s="183" t="s">
        <v>210</v>
      </c>
      <c r="K27" s="183" t="s">
        <v>210</v>
      </c>
      <c r="L27" s="183" t="s">
        <v>210</v>
      </c>
      <c r="M27" s="183" t="s">
        <v>210</v>
      </c>
      <c r="N27" s="183" t="s">
        <v>205</v>
      </c>
      <c r="O27" s="183" t="s">
        <v>210</v>
      </c>
      <c r="P27" s="183" t="s">
        <v>205</v>
      </c>
      <c r="Q27" s="183" t="s">
        <v>205</v>
      </c>
      <c r="R27" s="183" t="s">
        <v>210</v>
      </c>
      <c r="S27" s="183" t="s">
        <v>210</v>
      </c>
      <c r="T27" s="183" t="s">
        <v>210</v>
      </c>
      <c r="U27" s="183" t="s">
        <v>210</v>
      </c>
      <c r="V27" s="183" t="s">
        <v>210</v>
      </c>
      <c r="W27" s="183" t="s">
        <v>210</v>
      </c>
      <c r="X27" s="184">
        <f t="shared" si="0"/>
        <v>5</v>
      </c>
      <c r="Y27" s="185">
        <f t="shared" si="1"/>
        <v>14</v>
      </c>
      <c r="Z27" s="186">
        <f t="shared" si="2"/>
        <v>0</v>
      </c>
      <c r="AA27" s="186">
        <f t="shared" si="3"/>
        <v>0</v>
      </c>
      <c r="AB27" s="186">
        <f t="shared" si="4"/>
        <v>5</v>
      </c>
      <c r="AC27" s="187" t="str">
        <f t="shared" si="5"/>
        <v xml:space="preserve"> </v>
      </c>
      <c r="AD27" s="187" t="str">
        <f t="shared" si="6"/>
        <v xml:space="preserve"> </v>
      </c>
      <c r="AE27" s="187" t="str">
        <f t="shared" si="7"/>
        <v>Moderado</v>
      </c>
      <c r="AF27" s="188" t="s">
        <v>123</v>
      </c>
    </row>
    <row r="28" spans="1:32" ht="78" customHeight="1">
      <c r="A28" s="169"/>
      <c r="B28" s="190">
        <v>23</v>
      </c>
      <c r="C28" s="182" t="str">
        <f>VLOOKUP(B28,'Mapa Corrupcion'!$A$7:$B$167,2,TRUE)</f>
        <v>4. Reasentamientos</v>
      </c>
      <c r="D28" s="182" t="e">
        <f>VLOOKUP(B28,'Mapa Corrupcion'!$A$7:$G$167,9,1)</f>
        <v>#REF!</v>
      </c>
      <c r="E28" s="183" t="s">
        <v>210</v>
      </c>
      <c r="F28" s="183" t="s">
        <v>210</v>
      </c>
      <c r="G28" s="183" t="s">
        <v>205</v>
      </c>
      <c r="H28" s="183" t="s">
        <v>205</v>
      </c>
      <c r="I28" s="183" t="s">
        <v>210</v>
      </c>
      <c r="J28" s="183" t="s">
        <v>210</v>
      </c>
      <c r="K28" s="183" t="s">
        <v>210</v>
      </c>
      <c r="L28" s="183" t="s">
        <v>210</v>
      </c>
      <c r="M28" s="183" t="s">
        <v>210</v>
      </c>
      <c r="N28" s="183" t="s">
        <v>205</v>
      </c>
      <c r="O28" s="183" t="s">
        <v>210</v>
      </c>
      <c r="P28" s="183" t="s">
        <v>205</v>
      </c>
      <c r="Q28" s="183" t="s">
        <v>205</v>
      </c>
      <c r="R28" s="183" t="s">
        <v>210</v>
      </c>
      <c r="S28" s="183" t="s">
        <v>210</v>
      </c>
      <c r="T28" s="183" t="s">
        <v>210</v>
      </c>
      <c r="U28" s="183" t="s">
        <v>210</v>
      </c>
      <c r="V28" s="183" t="s">
        <v>210</v>
      </c>
      <c r="W28" s="183" t="s">
        <v>210</v>
      </c>
      <c r="X28" s="184">
        <f t="shared" si="0"/>
        <v>5</v>
      </c>
      <c r="Y28" s="185">
        <f t="shared" si="1"/>
        <v>14</v>
      </c>
      <c r="Z28" s="186">
        <f t="shared" si="2"/>
        <v>0</v>
      </c>
      <c r="AA28" s="186">
        <f t="shared" si="3"/>
        <v>0</v>
      </c>
      <c r="AB28" s="186">
        <f t="shared" si="4"/>
        <v>5</v>
      </c>
      <c r="AC28" s="187" t="str">
        <f t="shared" si="5"/>
        <v xml:space="preserve"> </v>
      </c>
      <c r="AD28" s="187" t="str">
        <f t="shared" si="6"/>
        <v xml:space="preserve"> </v>
      </c>
      <c r="AE28" s="187" t="str">
        <f t="shared" si="7"/>
        <v>Moderado</v>
      </c>
      <c r="AF28" s="188" t="s">
        <v>123</v>
      </c>
    </row>
    <row r="29" spans="1:32" ht="78" customHeight="1">
      <c r="A29" s="169"/>
      <c r="B29" s="190">
        <v>24</v>
      </c>
      <c r="C29" s="182" t="str">
        <f>VLOOKUP(B29,'Mapa Corrupcion'!$A$7:$B$167,2,TRUE)</f>
        <v>7. Urbanizaciones y Titulación</v>
      </c>
      <c r="D29" s="182" t="e">
        <f>VLOOKUP(B29,'Mapa Corrupcion'!$A$7:$G$167,9,1)</f>
        <v>#REF!</v>
      </c>
      <c r="E29" s="183" t="s">
        <v>210</v>
      </c>
      <c r="F29" s="183" t="s">
        <v>210</v>
      </c>
      <c r="G29" s="183" t="s">
        <v>205</v>
      </c>
      <c r="H29" s="183" t="s">
        <v>205</v>
      </c>
      <c r="I29" s="183" t="s">
        <v>210</v>
      </c>
      <c r="J29" s="183" t="s">
        <v>210</v>
      </c>
      <c r="K29" s="183" t="s">
        <v>210</v>
      </c>
      <c r="L29" s="183" t="s">
        <v>210</v>
      </c>
      <c r="M29" s="183" t="s">
        <v>210</v>
      </c>
      <c r="N29" s="183" t="s">
        <v>205</v>
      </c>
      <c r="O29" s="183" t="s">
        <v>210</v>
      </c>
      <c r="P29" s="183" t="s">
        <v>205</v>
      </c>
      <c r="Q29" s="183" t="s">
        <v>205</v>
      </c>
      <c r="R29" s="183" t="s">
        <v>210</v>
      </c>
      <c r="S29" s="183" t="s">
        <v>210</v>
      </c>
      <c r="T29" s="183" t="s">
        <v>210</v>
      </c>
      <c r="U29" s="183" t="s">
        <v>210</v>
      </c>
      <c r="V29" s="183" t="s">
        <v>210</v>
      </c>
      <c r="W29" s="183" t="s">
        <v>210</v>
      </c>
      <c r="X29" s="184">
        <f t="shared" si="0"/>
        <v>5</v>
      </c>
      <c r="Y29" s="185">
        <f t="shared" si="1"/>
        <v>14</v>
      </c>
      <c r="Z29" s="186">
        <f t="shared" si="2"/>
        <v>0</v>
      </c>
      <c r="AA29" s="186">
        <f t="shared" si="3"/>
        <v>0</v>
      </c>
      <c r="AB29" s="186">
        <f t="shared" si="4"/>
        <v>5</v>
      </c>
      <c r="AC29" s="187" t="str">
        <f t="shared" si="5"/>
        <v xml:space="preserve"> </v>
      </c>
      <c r="AD29" s="187" t="str">
        <f t="shared" si="6"/>
        <v xml:space="preserve"> </v>
      </c>
      <c r="AE29" s="187" t="str">
        <f t="shared" si="7"/>
        <v>Moderado</v>
      </c>
      <c r="AF29" s="188" t="s">
        <v>123</v>
      </c>
    </row>
    <row r="30" spans="1:32" ht="34.5" customHeight="1">
      <c r="A30" s="169"/>
      <c r="B30" s="191"/>
      <c r="C30" s="192" t="e">
        <f>VLOOKUP(B30,'Mapa Corrupcion'!$A$7:$B$167,2,TRUE)</f>
        <v>#N/A</v>
      </c>
      <c r="D30" s="192" t="e">
        <f>VLOOKUP(B30,'Mapa Corrupcion'!$A$7:$G$167,9,1)</f>
        <v>#N/A</v>
      </c>
      <c r="E30" s="183" t="s">
        <v>602</v>
      </c>
      <c r="F30" s="183" t="s">
        <v>602</v>
      </c>
      <c r="G30" s="183" t="s">
        <v>602</v>
      </c>
      <c r="H30" s="183" t="s">
        <v>602</v>
      </c>
      <c r="I30" s="183" t="s">
        <v>602</v>
      </c>
      <c r="J30" s="183" t="s">
        <v>602</v>
      </c>
      <c r="K30" s="183" t="s">
        <v>602</v>
      </c>
      <c r="L30" s="183" t="s">
        <v>602</v>
      </c>
      <c r="M30" s="183" t="s">
        <v>602</v>
      </c>
      <c r="N30" s="183" t="s">
        <v>602</v>
      </c>
      <c r="O30" s="183" t="s">
        <v>602</v>
      </c>
      <c r="P30" s="183" t="s">
        <v>602</v>
      </c>
      <c r="Q30" s="183" t="s">
        <v>602</v>
      </c>
      <c r="R30" s="183" t="s">
        <v>602</v>
      </c>
      <c r="S30" s="183" t="s">
        <v>602</v>
      </c>
      <c r="T30" s="183" t="s">
        <v>602</v>
      </c>
      <c r="U30" s="183" t="s">
        <v>602</v>
      </c>
      <c r="V30" s="183" t="s">
        <v>602</v>
      </c>
      <c r="W30" s="183" t="s">
        <v>602</v>
      </c>
      <c r="X30" s="184">
        <f t="shared" si="0"/>
        <v>0</v>
      </c>
      <c r="Y30" s="185">
        <f t="shared" si="1"/>
        <v>0</v>
      </c>
      <c r="Z30" s="186">
        <f t="shared" si="2"/>
        <v>0</v>
      </c>
      <c r="AA30" s="186">
        <f t="shared" si="3"/>
        <v>0</v>
      </c>
      <c r="AB30" s="186">
        <f t="shared" si="4"/>
        <v>5</v>
      </c>
      <c r="AC30" s="187" t="str">
        <f t="shared" si="5"/>
        <v xml:space="preserve"> </v>
      </c>
      <c r="AD30" s="187" t="str">
        <f t="shared" si="6"/>
        <v xml:space="preserve"> </v>
      </c>
      <c r="AE30" s="187" t="str">
        <f t="shared" si="7"/>
        <v>Moderado</v>
      </c>
      <c r="AF30" s="188" t="s">
        <v>605</v>
      </c>
    </row>
    <row r="31" spans="1:32" ht="34.5" customHeight="1">
      <c r="A31" s="169"/>
      <c r="B31" s="191"/>
      <c r="C31" s="192" t="e">
        <f>VLOOKUP(B31,'Mapa Corrupcion'!$A$7:$B$167,2,TRUE)</f>
        <v>#N/A</v>
      </c>
      <c r="D31" s="192" t="e">
        <f>VLOOKUP(B31,'Mapa Corrupcion'!$A$7:$G$167,9,1)</f>
        <v>#N/A</v>
      </c>
      <c r="E31" s="183" t="s">
        <v>602</v>
      </c>
      <c r="F31" s="183" t="s">
        <v>602</v>
      </c>
      <c r="G31" s="183" t="s">
        <v>602</v>
      </c>
      <c r="H31" s="183" t="s">
        <v>602</v>
      </c>
      <c r="I31" s="183" t="s">
        <v>602</v>
      </c>
      <c r="J31" s="183" t="s">
        <v>602</v>
      </c>
      <c r="K31" s="183" t="s">
        <v>602</v>
      </c>
      <c r="L31" s="183" t="s">
        <v>602</v>
      </c>
      <c r="M31" s="183" t="s">
        <v>602</v>
      </c>
      <c r="N31" s="183" t="s">
        <v>602</v>
      </c>
      <c r="O31" s="183" t="s">
        <v>602</v>
      </c>
      <c r="P31" s="183" t="s">
        <v>602</v>
      </c>
      <c r="Q31" s="183" t="s">
        <v>602</v>
      </c>
      <c r="R31" s="183" t="s">
        <v>602</v>
      </c>
      <c r="S31" s="183" t="s">
        <v>602</v>
      </c>
      <c r="T31" s="183" t="s">
        <v>602</v>
      </c>
      <c r="U31" s="183" t="s">
        <v>602</v>
      </c>
      <c r="V31" s="183" t="s">
        <v>602</v>
      </c>
      <c r="W31" s="183" t="s">
        <v>602</v>
      </c>
      <c r="X31" s="184">
        <f t="shared" si="0"/>
        <v>0</v>
      </c>
      <c r="Y31" s="185">
        <f t="shared" si="1"/>
        <v>0</v>
      </c>
      <c r="Z31" s="186">
        <f t="shared" si="2"/>
        <v>0</v>
      </c>
      <c r="AA31" s="186">
        <f t="shared" si="3"/>
        <v>0</v>
      </c>
      <c r="AB31" s="186">
        <f t="shared" si="4"/>
        <v>5</v>
      </c>
      <c r="AC31" s="187" t="str">
        <f t="shared" si="5"/>
        <v xml:space="preserve"> </v>
      </c>
      <c r="AD31" s="187" t="str">
        <f t="shared" si="6"/>
        <v xml:space="preserve"> </v>
      </c>
      <c r="AE31" s="187" t="str">
        <f t="shared" si="7"/>
        <v>Moderado</v>
      </c>
      <c r="AF31" s="188" t="s">
        <v>605</v>
      </c>
    </row>
    <row r="32" spans="1:32" ht="34.5" customHeight="1">
      <c r="A32" s="169"/>
      <c r="B32" s="191"/>
      <c r="C32" s="192" t="e">
        <f>VLOOKUP(B32,'Mapa Corrupcion'!$A$7:$B$167,2,TRUE)</f>
        <v>#N/A</v>
      </c>
      <c r="D32" s="192" t="e">
        <f>VLOOKUP(B32,'Mapa Corrupcion'!$A$7:$G$167,9,1)</f>
        <v>#N/A</v>
      </c>
      <c r="E32" s="183" t="s">
        <v>602</v>
      </c>
      <c r="F32" s="183" t="s">
        <v>602</v>
      </c>
      <c r="G32" s="183" t="s">
        <v>602</v>
      </c>
      <c r="H32" s="183" t="s">
        <v>602</v>
      </c>
      <c r="I32" s="183" t="s">
        <v>602</v>
      </c>
      <c r="J32" s="183" t="s">
        <v>602</v>
      </c>
      <c r="K32" s="183" t="s">
        <v>602</v>
      </c>
      <c r="L32" s="183" t="s">
        <v>602</v>
      </c>
      <c r="M32" s="183" t="s">
        <v>602</v>
      </c>
      <c r="N32" s="183" t="s">
        <v>602</v>
      </c>
      <c r="O32" s="183" t="s">
        <v>602</v>
      </c>
      <c r="P32" s="183" t="s">
        <v>602</v>
      </c>
      <c r="Q32" s="183" t="s">
        <v>602</v>
      </c>
      <c r="R32" s="183" t="s">
        <v>602</v>
      </c>
      <c r="S32" s="183" t="s">
        <v>602</v>
      </c>
      <c r="T32" s="183" t="s">
        <v>602</v>
      </c>
      <c r="U32" s="183" t="s">
        <v>602</v>
      </c>
      <c r="V32" s="183" t="s">
        <v>602</v>
      </c>
      <c r="W32" s="183" t="s">
        <v>602</v>
      </c>
      <c r="X32" s="184">
        <f t="shared" si="0"/>
        <v>0</v>
      </c>
      <c r="Y32" s="185">
        <f t="shared" si="1"/>
        <v>0</v>
      </c>
      <c r="Z32" s="186">
        <f t="shared" si="2"/>
        <v>0</v>
      </c>
      <c r="AA32" s="186">
        <f t="shared" si="3"/>
        <v>0</v>
      </c>
      <c r="AB32" s="186">
        <f t="shared" si="4"/>
        <v>5</v>
      </c>
      <c r="AC32" s="187" t="str">
        <f t="shared" si="5"/>
        <v xml:space="preserve"> </v>
      </c>
      <c r="AD32" s="187" t="str">
        <f t="shared" si="6"/>
        <v xml:space="preserve"> </v>
      </c>
      <c r="AE32" s="187" t="str">
        <f t="shared" si="7"/>
        <v>Moderado</v>
      </c>
      <c r="AF32" s="188" t="s">
        <v>605</v>
      </c>
    </row>
    <row r="33" spans="1:32" ht="34.5" customHeight="1">
      <c r="A33" s="169"/>
      <c r="B33" s="191"/>
      <c r="C33" s="192" t="e">
        <f>VLOOKUP(B33,'Mapa Corrupcion'!$A$7:$B$167,2,TRUE)</f>
        <v>#N/A</v>
      </c>
      <c r="D33" s="192" t="e">
        <f>VLOOKUP(B33,'Mapa Corrupcion'!$A$7:$G$167,9,1)</f>
        <v>#N/A</v>
      </c>
      <c r="E33" s="183" t="s">
        <v>602</v>
      </c>
      <c r="F33" s="183" t="s">
        <v>602</v>
      </c>
      <c r="G33" s="183" t="s">
        <v>602</v>
      </c>
      <c r="H33" s="183" t="s">
        <v>602</v>
      </c>
      <c r="I33" s="183" t="s">
        <v>602</v>
      </c>
      <c r="J33" s="183" t="s">
        <v>602</v>
      </c>
      <c r="K33" s="183" t="s">
        <v>602</v>
      </c>
      <c r="L33" s="183" t="s">
        <v>602</v>
      </c>
      <c r="M33" s="183" t="s">
        <v>602</v>
      </c>
      <c r="N33" s="183" t="s">
        <v>602</v>
      </c>
      <c r="O33" s="183" t="s">
        <v>602</v>
      </c>
      <c r="P33" s="183" t="s">
        <v>602</v>
      </c>
      <c r="Q33" s="183" t="s">
        <v>602</v>
      </c>
      <c r="R33" s="183" t="s">
        <v>602</v>
      </c>
      <c r="S33" s="183" t="s">
        <v>602</v>
      </c>
      <c r="T33" s="183" t="s">
        <v>602</v>
      </c>
      <c r="U33" s="183" t="s">
        <v>602</v>
      </c>
      <c r="V33" s="183" t="s">
        <v>602</v>
      </c>
      <c r="W33" s="183" t="s">
        <v>602</v>
      </c>
      <c r="X33" s="184">
        <f t="shared" si="0"/>
        <v>0</v>
      </c>
      <c r="Y33" s="185">
        <f t="shared" si="1"/>
        <v>0</v>
      </c>
      <c r="Z33" s="186">
        <f t="shared" si="2"/>
        <v>0</v>
      </c>
      <c r="AA33" s="186">
        <f t="shared" si="3"/>
        <v>0</v>
      </c>
      <c r="AB33" s="186">
        <f t="shared" si="4"/>
        <v>5</v>
      </c>
      <c r="AC33" s="187" t="str">
        <f t="shared" si="5"/>
        <v xml:space="preserve"> </v>
      </c>
      <c r="AD33" s="187" t="str">
        <f t="shared" si="6"/>
        <v xml:space="preserve"> </v>
      </c>
      <c r="AE33" s="187" t="str">
        <f t="shared" si="7"/>
        <v>Moderado</v>
      </c>
      <c r="AF33" s="188" t="s">
        <v>605</v>
      </c>
    </row>
    <row r="34" spans="1:32" ht="34.5" customHeight="1">
      <c r="A34" s="169"/>
      <c r="B34" s="191"/>
      <c r="C34" s="192" t="e">
        <f>VLOOKUP(B34,'Mapa Corrupcion'!$A$7:$B$167,2,TRUE)</f>
        <v>#N/A</v>
      </c>
      <c r="D34" s="192" t="e">
        <f>VLOOKUP(B34,'Mapa Corrupcion'!$A$7:$G$167,9,1)</f>
        <v>#N/A</v>
      </c>
      <c r="E34" s="183" t="s">
        <v>602</v>
      </c>
      <c r="F34" s="183" t="s">
        <v>602</v>
      </c>
      <c r="G34" s="183" t="s">
        <v>602</v>
      </c>
      <c r="H34" s="183" t="s">
        <v>602</v>
      </c>
      <c r="I34" s="183" t="s">
        <v>602</v>
      </c>
      <c r="J34" s="183" t="s">
        <v>602</v>
      </c>
      <c r="K34" s="183" t="s">
        <v>602</v>
      </c>
      <c r="L34" s="183" t="s">
        <v>602</v>
      </c>
      <c r="M34" s="183" t="s">
        <v>602</v>
      </c>
      <c r="N34" s="183" t="s">
        <v>602</v>
      </c>
      <c r="O34" s="183" t="s">
        <v>602</v>
      </c>
      <c r="P34" s="183" t="s">
        <v>602</v>
      </c>
      <c r="Q34" s="183" t="s">
        <v>602</v>
      </c>
      <c r="R34" s="183" t="s">
        <v>602</v>
      </c>
      <c r="S34" s="183" t="s">
        <v>602</v>
      </c>
      <c r="T34" s="183" t="s">
        <v>602</v>
      </c>
      <c r="U34" s="183" t="s">
        <v>602</v>
      </c>
      <c r="V34" s="183" t="s">
        <v>602</v>
      </c>
      <c r="W34" s="183" t="s">
        <v>602</v>
      </c>
      <c r="X34" s="184">
        <f t="shared" si="0"/>
        <v>0</v>
      </c>
      <c r="Y34" s="185">
        <f t="shared" si="1"/>
        <v>0</v>
      </c>
      <c r="Z34" s="186">
        <f t="shared" si="2"/>
        <v>0</v>
      </c>
      <c r="AA34" s="186">
        <f t="shared" si="3"/>
        <v>0</v>
      </c>
      <c r="AB34" s="186">
        <f t="shared" si="4"/>
        <v>5</v>
      </c>
      <c r="AC34" s="187" t="str">
        <f t="shared" si="5"/>
        <v xml:space="preserve"> </v>
      </c>
      <c r="AD34" s="187" t="str">
        <f t="shared" si="6"/>
        <v xml:space="preserve"> </v>
      </c>
      <c r="AE34" s="187" t="str">
        <f t="shared" si="7"/>
        <v>Moderado</v>
      </c>
      <c r="AF34" s="188" t="s">
        <v>605</v>
      </c>
    </row>
    <row r="35" spans="1:32" ht="34.5" customHeight="1">
      <c r="A35" s="169"/>
      <c r="B35" s="191"/>
      <c r="C35" s="192" t="e">
        <f>VLOOKUP(B35,'Mapa Corrupcion'!$A$7:$B$167,2,TRUE)</f>
        <v>#N/A</v>
      </c>
      <c r="D35" s="192" t="e">
        <f>VLOOKUP(B35,'Mapa Corrupcion'!$A$7:$G$167,9,1)</f>
        <v>#N/A</v>
      </c>
      <c r="E35" s="183" t="s">
        <v>602</v>
      </c>
      <c r="F35" s="183" t="s">
        <v>602</v>
      </c>
      <c r="G35" s="183" t="s">
        <v>602</v>
      </c>
      <c r="H35" s="183" t="s">
        <v>602</v>
      </c>
      <c r="I35" s="183" t="s">
        <v>602</v>
      </c>
      <c r="J35" s="183" t="s">
        <v>602</v>
      </c>
      <c r="K35" s="183" t="s">
        <v>602</v>
      </c>
      <c r="L35" s="183" t="s">
        <v>602</v>
      </c>
      <c r="M35" s="183" t="s">
        <v>602</v>
      </c>
      <c r="N35" s="183" t="s">
        <v>602</v>
      </c>
      <c r="O35" s="183" t="s">
        <v>602</v>
      </c>
      <c r="P35" s="183" t="s">
        <v>602</v>
      </c>
      <c r="Q35" s="183" t="s">
        <v>602</v>
      </c>
      <c r="R35" s="183" t="s">
        <v>602</v>
      </c>
      <c r="S35" s="183" t="s">
        <v>602</v>
      </c>
      <c r="T35" s="183" t="s">
        <v>602</v>
      </c>
      <c r="U35" s="183" t="s">
        <v>602</v>
      </c>
      <c r="V35" s="183" t="s">
        <v>602</v>
      </c>
      <c r="W35" s="183" t="s">
        <v>602</v>
      </c>
      <c r="X35" s="184">
        <f t="shared" si="0"/>
        <v>0</v>
      </c>
      <c r="Y35" s="185">
        <f t="shared" si="1"/>
        <v>0</v>
      </c>
      <c r="Z35" s="186">
        <f t="shared" si="2"/>
        <v>0</v>
      </c>
      <c r="AA35" s="186">
        <f t="shared" si="3"/>
        <v>0</v>
      </c>
      <c r="AB35" s="186">
        <f t="shared" si="4"/>
        <v>5</v>
      </c>
      <c r="AC35" s="187" t="str">
        <f t="shared" si="5"/>
        <v xml:space="preserve"> </v>
      </c>
      <c r="AD35" s="187" t="str">
        <f t="shared" si="6"/>
        <v xml:space="preserve"> </v>
      </c>
      <c r="AE35" s="187" t="str">
        <f t="shared" si="7"/>
        <v>Moderado</v>
      </c>
      <c r="AF35" s="188" t="s">
        <v>605</v>
      </c>
    </row>
    <row r="36" spans="1:32" ht="34.5" customHeight="1">
      <c r="A36" s="169"/>
      <c r="B36" s="191"/>
      <c r="C36" s="192" t="e">
        <f>VLOOKUP(B36,'Mapa Corrupcion'!$A$7:$B$167,2,TRUE)</f>
        <v>#N/A</v>
      </c>
      <c r="D36" s="192" t="e">
        <f>VLOOKUP(B36,'Mapa Corrupcion'!$A$7:$G$167,9,1)</f>
        <v>#N/A</v>
      </c>
      <c r="E36" s="183" t="s">
        <v>602</v>
      </c>
      <c r="F36" s="183" t="s">
        <v>602</v>
      </c>
      <c r="G36" s="183" t="s">
        <v>602</v>
      </c>
      <c r="H36" s="183" t="s">
        <v>602</v>
      </c>
      <c r="I36" s="183" t="s">
        <v>602</v>
      </c>
      <c r="J36" s="183" t="s">
        <v>602</v>
      </c>
      <c r="K36" s="183" t="s">
        <v>602</v>
      </c>
      <c r="L36" s="183" t="s">
        <v>602</v>
      </c>
      <c r="M36" s="183" t="s">
        <v>602</v>
      </c>
      <c r="N36" s="183" t="s">
        <v>602</v>
      </c>
      <c r="O36" s="183" t="s">
        <v>602</v>
      </c>
      <c r="P36" s="183" t="s">
        <v>602</v>
      </c>
      <c r="Q36" s="183" t="s">
        <v>602</v>
      </c>
      <c r="R36" s="183" t="s">
        <v>602</v>
      </c>
      <c r="S36" s="183" t="s">
        <v>602</v>
      </c>
      <c r="T36" s="183" t="s">
        <v>602</v>
      </c>
      <c r="U36" s="183" t="s">
        <v>602</v>
      </c>
      <c r="V36" s="183" t="s">
        <v>602</v>
      </c>
      <c r="W36" s="183" t="s">
        <v>602</v>
      </c>
      <c r="X36" s="184">
        <f t="shared" si="0"/>
        <v>0</v>
      </c>
      <c r="Y36" s="185">
        <f t="shared" si="1"/>
        <v>0</v>
      </c>
      <c r="Z36" s="186">
        <f t="shared" si="2"/>
        <v>0</v>
      </c>
      <c r="AA36" s="186">
        <f t="shared" si="3"/>
        <v>0</v>
      </c>
      <c r="AB36" s="186">
        <f t="shared" si="4"/>
        <v>5</v>
      </c>
      <c r="AC36" s="187" t="str">
        <f t="shared" si="5"/>
        <v xml:space="preserve"> </v>
      </c>
      <c r="AD36" s="187" t="str">
        <f t="shared" si="6"/>
        <v xml:space="preserve"> </v>
      </c>
      <c r="AE36" s="187" t="str">
        <f t="shared" si="7"/>
        <v>Moderado</v>
      </c>
      <c r="AF36" s="188" t="s">
        <v>605</v>
      </c>
    </row>
    <row r="37" spans="1:32" ht="34.5" customHeight="1">
      <c r="A37" s="169"/>
      <c r="B37" s="191"/>
      <c r="C37" s="192" t="e">
        <f>VLOOKUP(B37,'Mapa Corrupcion'!$A$7:$B$167,2,TRUE)</f>
        <v>#N/A</v>
      </c>
      <c r="D37" s="192" t="e">
        <f>VLOOKUP(B37,'Mapa Corrupcion'!$A$7:$G$167,9,1)</f>
        <v>#N/A</v>
      </c>
      <c r="E37" s="183" t="s">
        <v>602</v>
      </c>
      <c r="F37" s="183" t="s">
        <v>602</v>
      </c>
      <c r="G37" s="183" t="s">
        <v>602</v>
      </c>
      <c r="H37" s="183" t="s">
        <v>602</v>
      </c>
      <c r="I37" s="183" t="s">
        <v>602</v>
      </c>
      <c r="J37" s="183" t="s">
        <v>602</v>
      </c>
      <c r="K37" s="183" t="s">
        <v>602</v>
      </c>
      <c r="L37" s="183" t="s">
        <v>602</v>
      </c>
      <c r="M37" s="183" t="s">
        <v>602</v>
      </c>
      <c r="N37" s="183" t="s">
        <v>602</v>
      </c>
      <c r="O37" s="183" t="s">
        <v>602</v>
      </c>
      <c r="P37" s="183" t="s">
        <v>602</v>
      </c>
      <c r="Q37" s="183" t="s">
        <v>602</v>
      </c>
      <c r="R37" s="183" t="s">
        <v>602</v>
      </c>
      <c r="S37" s="183" t="s">
        <v>602</v>
      </c>
      <c r="T37" s="183" t="s">
        <v>602</v>
      </c>
      <c r="U37" s="183" t="s">
        <v>602</v>
      </c>
      <c r="V37" s="183" t="s">
        <v>602</v>
      </c>
      <c r="W37" s="183" t="s">
        <v>602</v>
      </c>
      <c r="X37" s="184">
        <f t="shared" si="0"/>
        <v>0</v>
      </c>
      <c r="Y37" s="185">
        <f t="shared" si="1"/>
        <v>0</v>
      </c>
      <c r="Z37" s="186">
        <f t="shared" si="2"/>
        <v>0</v>
      </c>
      <c r="AA37" s="186">
        <f t="shared" si="3"/>
        <v>0</v>
      </c>
      <c r="AB37" s="186">
        <f t="shared" si="4"/>
        <v>5</v>
      </c>
      <c r="AC37" s="187" t="str">
        <f t="shared" si="5"/>
        <v xml:space="preserve"> </v>
      </c>
      <c r="AD37" s="187" t="str">
        <f t="shared" si="6"/>
        <v xml:space="preserve"> </v>
      </c>
      <c r="AE37" s="187" t="str">
        <f t="shared" si="7"/>
        <v>Moderado</v>
      </c>
      <c r="AF37" s="188" t="s">
        <v>605</v>
      </c>
    </row>
    <row r="38" spans="1:32" ht="34.5" customHeight="1">
      <c r="A38" s="169"/>
      <c r="B38" s="191"/>
      <c r="C38" s="192" t="e">
        <f>VLOOKUP(B38,'Mapa Corrupcion'!$A$7:$B$167,2,TRUE)</f>
        <v>#N/A</v>
      </c>
      <c r="D38" s="192" t="e">
        <f>VLOOKUP(B38,'Mapa Corrupcion'!$A$7:$G$167,9,1)</f>
        <v>#N/A</v>
      </c>
      <c r="E38" s="183" t="s">
        <v>602</v>
      </c>
      <c r="F38" s="183" t="s">
        <v>602</v>
      </c>
      <c r="G38" s="183" t="s">
        <v>602</v>
      </c>
      <c r="H38" s="183" t="s">
        <v>602</v>
      </c>
      <c r="I38" s="183" t="s">
        <v>602</v>
      </c>
      <c r="J38" s="183" t="s">
        <v>602</v>
      </c>
      <c r="K38" s="183" t="s">
        <v>602</v>
      </c>
      <c r="L38" s="183" t="s">
        <v>602</v>
      </c>
      <c r="M38" s="183" t="s">
        <v>602</v>
      </c>
      <c r="N38" s="183" t="s">
        <v>602</v>
      </c>
      <c r="O38" s="183" t="s">
        <v>602</v>
      </c>
      <c r="P38" s="183" t="s">
        <v>602</v>
      </c>
      <c r="Q38" s="183" t="s">
        <v>602</v>
      </c>
      <c r="R38" s="183" t="s">
        <v>602</v>
      </c>
      <c r="S38" s="183" t="s">
        <v>602</v>
      </c>
      <c r="T38" s="183" t="s">
        <v>602</v>
      </c>
      <c r="U38" s="183" t="s">
        <v>602</v>
      </c>
      <c r="V38" s="183" t="s">
        <v>602</v>
      </c>
      <c r="W38" s="183" t="s">
        <v>602</v>
      </c>
      <c r="X38" s="184">
        <f t="shared" si="0"/>
        <v>0</v>
      </c>
      <c r="Y38" s="185">
        <f t="shared" si="1"/>
        <v>0</v>
      </c>
      <c r="Z38" s="186">
        <f t="shared" si="2"/>
        <v>0</v>
      </c>
      <c r="AA38" s="186">
        <f t="shared" si="3"/>
        <v>0</v>
      </c>
      <c r="AB38" s="186">
        <f t="shared" si="4"/>
        <v>5</v>
      </c>
      <c r="AC38" s="187" t="str">
        <f t="shared" si="5"/>
        <v xml:space="preserve"> </v>
      </c>
      <c r="AD38" s="187" t="str">
        <f t="shared" si="6"/>
        <v xml:space="preserve"> </v>
      </c>
      <c r="AE38" s="187" t="str">
        <f t="shared" si="7"/>
        <v>Moderado</v>
      </c>
      <c r="AF38" s="188" t="s">
        <v>605</v>
      </c>
    </row>
    <row r="39" spans="1:32" ht="34.5" customHeight="1">
      <c r="A39" s="169"/>
      <c r="B39" s="191"/>
      <c r="C39" s="192" t="e">
        <f>VLOOKUP(B39,'Mapa Corrupcion'!$A$7:$B$167,2,TRUE)</f>
        <v>#N/A</v>
      </c>
      <c r="D39" s="192" t="e">
        <f>VLOOKUP(B39,'Mapa Corrupcion'!$A$7:$G$167,9,1)</f>
        <v>#N/A</v>
      </c>
      <c r="E39" s="183" t="s">
        <v>602</v>
      </c>
      <c r="F39" s="183" t="s">
        <v>602</v>
      </c>
      <c r="G39" s="183" t="s">
        <v>602</v>
      </c>
      <c r="H39" s="183" t="s">
        <v>602</v>
      </c>
      <c r="I39" s="183" t="s">
        <v>602</v>
      </c>
      <c r="J39" s="183" t="s">
        <v>602</v>
      </c>
      <c r="K39" s="183" t="s">
        <v>602</v>
      </c>
      <c r="L39" s="183" t="s">
        <v>602</v>
      </c>
      <c r="M39" s="183" t="s">
        <v>602</v>
      </c>
      <c r="N39" s="183" t="s">
        <v>602</v>
      </c>
      <c r="O39" s="183" t="s">
        <v>602</v>
      </c>
      <c r="P39" s="183" t="s">
        <v>602</v>
      </c>
      <c r="Q39" s="183" t="s">
        <v>602</v>
      </c>
      <c r="R39" s="183" t="s">
        <v>602</v>
      </c>
      <c r="S39" s="183" t="s">
        <v>602</v>
      </c>
      <c r="T39" s="183" t="s">
        <v>602</v>
      </c>
      <c r="U39" s="183" t="s">
        <v>602</v>
      </c>
      <c r="V39" s="183" t="s">
        <v>602</v>
      </c>
      <c r="W39" s="183" t="s">
        <v>602</v>
      </c>
      <c r="X39" s="184">
        <f t="shared" si="0"/>
        <v>0</v>
      </c>
      <c r="Y39" s="185">
        <f t="shared" si="1"/>
        <v>0</v>
      </c>
      <c r="Z39" s="186">
        <f t="shared" si="2"/>
        <v>0</v>
      </c>
      <c r="AA39" s="186">
        <f t="shared" si="3"/>
        <v>0</v>
      </c>
      <c r="AB39" s="186">
        <f t="shared" si="4"/>
        <v>5</v>
      </c>
      <c r="AC39" s="187" t="str">
        <f t="shared" si="5"/>
        <v xml:space="preserve"> </v>
      </c>
      <c r="AD39" s="187" t="str">
        <f t="shared" si="6"/>
        <v xml:space="preserve"> </v>
      </c>
      <c r="AE39" s="187" t="str">
        <f t="shared" si="7"/>
        <v>Moderado</v>
      </c>
      <c r="AF39" s="188" t="s">
        <v>605</v>
      </c>
    </row>
    <row r="40" spans="1:32" ht="34.5" customHeight="1">
      <c r="A40" s="169"/>
      <c r="B40" s="191"/>
      <c r="C40" s="192" t="e">
        <f>VLOOKUP(B40,'Mapa Corrupcion'!$A$7:$B$167,2,TRUE)</f>
        <v>#N/A</v>
      </c>
      <c r="D40" s="192" t="e">
        <f>VLOOKUP(B40,'Mapa Corrupcion'!$A$7:$G$167,9,1)</f>
        <v>#N/A</v>
      </c>
      <c r="E40" s="183" t="s">
        <v>602</v>
      </c>
      <c r="F40" s="183" t="s">
        <v>602</v>
      </c>
      <c r="G40" s="183" t="s">
        <v>602</v>
      </c>
      <c r="H40" s="183" t="s">
        <v>602</v>
      </c>
      <c r="I40" s="183" t="s">
        <v>602</v>
      </c>
      <c r="J40" s="183" t="s">
        <v>602</v>
      </c>
      <c r="K40" s="183" t="s">
        <v>602</v>
      </c>
      <c r="L40" s="183" t="s">
        <v>602</v>
      </c>
      <c r="M40" s="183" t="s">
        <v>602</v>
      </c>
      <c r="N40" s="183" t="s">
        <v>602</v>
      </c>
      <c r="O40" s="183" t="s">
        <v>602</v>
      </c>
      <c r="P40" s="183" t="s">
        <v>602</v>
      </c>
      <c r="Q40" s="183" t="s">
        <v>602</v>
      </c>
      <c r="R40" s="183" t="s">
        <v>602</v>
      </c>
      <c r="S40" s="183" t="s">
        <v>602</v>
      </c>
      <c r="T40" s="183" t="s">
        <v>602</v>
      </c>
      <c r="U40" s="183" t="s">
        <v>602</v>
      </c>
      <c r="V40" s="183" t="s">
        <v>602</v>
      </c>
      <c r="W40" s="183" t="s">
        <v>602</v>
      </c>
      <c r="X40" s="184">
        <f t="shared" si="0"/>
        <v>0</v>
      </c>
      <c r="Y40" s="185">
        <f t="shared" si="1"/>
        <v>0</v>
      </c>
      <c r="Z40" s="186">
        <f t="shared" si="2"/>
        <v>0</v>
      </c>
      <c r="AA40" s="186">
        <f t="shared" si="3"/>
        <v>0</v>
      </c>
      <c r="AB40" s="186">
        <f t="shared" si="4"/>
        <v>5</v>
      </c>
      <c r="AC40" s="187" t="str">
        <f t="shared" si="5"/>
        <v xml:space="preserve"> </v>
      </c>
      <c r="AD40" s="187" t="str">
        <f t="shared" si="6"/>
        <v xml:space="preserve"> </v>
      </c>
      <c r="AE40" s="187" t="str">
        <f t="shared" si="7"/>
        <v>Moderado</v>
      </c>
      <c r="AF40" s="188" t="s">
        <v>605</v>
      </c>
    </row>
    <row r="41" spans="1:32" ht="34.5" customHeight="1">
      <c r="A41" s="169"/>
      <c r="B41" s="191"/>
      <c r="C41" s="192" t="e">
        <f>VLOOKUP(B41,'Mapa Corrupcion'!$A$7:$B$167,2,TRUE)</f>
        <v>#N/A</v>
      </c>
      <c r="D41" s="192" t="e">
        <f>VLOOKUP(B41,'Mapa Corrupcion'!$A$7:$G$167,9,1)</f>
        <v>#N/A</v>
      </c>
      <c r="E41" s="183" t="s">
        <v>602</v>
      </c>
      <c r="F41" s="183" t="s">
        <v>602</v>
      </c>
      <c r="G41" s="183" t="s">
        <v>602</v>
      </c>
      <c r="H41" s="183" t="s">
        <v>602</v>
      </c>
      <c r="I41" s="183" t="s">
        <v>602</v>
      </c>
      <c r="J41" s="183" t="s">
        <v>602</v>
      </c>
      <c r="K41" s="183" t="s">
        <v>602</v>
      </c>
      <c r="L41" s="183" t="s">
        <v>602</v>
      </c>
      <c r="M41" s="183" t="s">
        <v>602</v>
      </c>
      <c r="N41" s="183" t="s">
        <v>602</v>
      </c>
      <c r="O41" s="183" t="s">
        <v>602</v>
      </c>
      <c r="P41" s="183" t="s">
        <v>602</v>
      </c>
      <c r="Q41" s="183" t="s">
        <v>602</v>
      </c>
      <c r="R41" s="183" t="s">
        <v>602</v>
      </c>
      <c r="S41" s="183" t="s">
        <v>602</v>
      </c>
      <c r="T41" s="183" t="s">
        <v>602</v>
      </c>
      <c r="U41" s="183" t="s">
        <v>602</v>
      </c>
      <c r="V41" s="183" t="s">
        <v>602</v>
      </c>
      <c r="W41" s="183" t="s">
        <v>602</v>
      </c>
      <c r="X41" s="184">
        <f t="shared" si="0"/>
        <v>0</v>
      </c>
      <c r="Y41" s="185">
        <f t="shared" si="1"/>
        <v>0</v>
      </c>
      <c r="Z41" s="186">
        <f t="shared" si="2"/>
        <v>0</v>
      </c>
      <c r="AA41" s="186">
        <f t="shared" si="3"/>
        <v>0</v>
      </c>
      <c r="AB41" s="186">
        <f t="shared" si="4"/>
        <v>5</v>
      </c>
      <c r="AC41" s="187" t="str">
        <f t="shared" si="5"/>
        <v xml:space="preserve"> </v>
      </c>
      <c r="AD41" s="187" t="str">
        <f t="shared" si="6"/>
        <v xml:space="preserve"> </v>
      </c>
      <c r="AE41" s="187" t="str">
        <f t="shared" si="7"/>
        <v>Moderado</v>
      </c>
      <c r="AF41" s="188" t="s">
        <v>605</v>
      </c>
    </row>
    <row r="42" spans="1:32" ht="15.75" customHeight="1">
      <c r="A42" s="169"/>
      <c r="B42" s="170"/>
      <c r="C42" s="192" t="e">
        <f>VLOOKUP(B42,'Mapa Corrupcion'!$A$7:$B$167,2,TRUE)</f>
        <v>#N/A</v>
      </c>
      <c r="D42" s="192" t="e">
        <f>VLOOKUP(B42,'Mapa Corrupcion'!$A$7:$G$167,9,1)</f>
        <v>#N/A</v>
      </c>
      <c r="E42" s="171"/>
      <c r="F42" s="169"/>
      <c r="G42" s="169"/>
      <c r="H42" s="169"/>
      <c r="I42" s="169"/>
      <c r="J42" s="169"/>
      <c r="K42" s="169"/>
      <c r="L42" s="169"/>
      <c r="M42" s="169"/>
      <c r="N42" s="169"/>
      <c r="O42" s="169"/>
      <c r="P42" s="169"/>
      <c r="Q42" s="169"/>
      <c r="R42" s="169"/>
      <c r="S42" s="169"/>
      <c r="T42" s="169"/>
      <c r="U42" s="169"/>
      <c r="V42" s="169"/>
      <c r="W42" s="169"/>
      <c r="X42" s="169"/>
      <c r="Y42" s="169"/>
      <c r="Z42" s="169"/>
      <c r="AA42" s="169"/>
      <c r="AB42" s="169"/>
    </row>
    <row r="43" spans="1:32" ht="15.75" customHeight="1">
      <c r="A43" s="169"/>
      <c r="B43" s="170"/>
      <c r="C43" s="170"/>
      <c r="D43" s="171"/>
      <c r="E43" s="171"/>
      <c r="F43" s="169"/>
      <c r="G43" s="169"/>
      <c r="H43" s="169"/>
      <c r="I43" s="169"/>
      <c r="J43" s="169"/>
      <c r="K43" s="169"/>
      <c r="L43" s="169"/>
      <c r="M43" s="169"/>
      <c r="N43" s="169"/>
      <c r="O43" s="169"/>
      <c r="P43" s="169"/>
      <c r="Q43" s="169"/>
      <c r="R43" s="169"/>
      <c r="S43" s="169"/>
      <c r="T43" s="169"/>
      <c r="U43" s="169"/>
      <c r="V43" s="169"/>
      <c r="W43" s="169"/>
      <c r="X43" s="169"/>
      <c r="Y43" s="169"/>
      <c r="Z43" s="169"/>
      <c r="AA43" s="169"/>
      <c r="AB43" s="169"/>
    </row>
    <row r="44" spans="1:32" ht="15.75" customHeight="1">
      <c r="A44" s="169"/>
      <c r="B44" s="170"/>
      <c r="C44" s="170"/>
      <c r="D44" s="171"/>
      <c r="E44" s="171"/>
      <c r="F44" s="169"/>
      <c r="G44" s="169"/>
      <c r="H44" s="169"/>
      <c r="I44" s="169"/>
      <c r="J44" s="169"/>
      <c r="K44" s="169"/>
      <c r="L44" s="169"/>
      <c r="M44" s="169"/>
      <c r="N44" s="169"/>
      <c r="O44" s="169"/>
      <c r="P44" s="169"/>
      <c r="Q44" s="169"/>
      <c r="R44" s="169"/>
      <c r="S44" s="169"/>
      <c r="T44" s="169"/>
      <c r="U44" s="169"/>
      <c r="V44" s="169"/>
      <c r="W44" s="169"/>
      <c r="X44" s="169"/>
      <c r="Y44" s="169"/>
      <c r="Z44" s="169"/>
      <c r="AA44" s="169"/>
      <c r="AB44" s="169"/>
    </row>
    <row r="45" spans="1:32" ht="15.75" customHeight="1">
      <c r="A45" s="169"/>
      <c r="B45" s="170"/>
      <c r="C45" s="170"/>
      <c r="D45" s="171"/>
      <c r="E45" s="171"/>
      <c r="F45" s="169"/>
      <c r="G45" s="169"/>
      <c r="H45" s="169"/>
      <c r="I45" s="169"/>
      <c r="J45" s="169"/>
      <c r="K45" s="169"/>
      <c r="L45" s="169"/>
      <c r="M45" s="169"/>
      <c r="N45" s="169"/>
      <c r="O45" s="169"/>
      <c r="P45" s="169"/>
      <c r="Q45" s="169"/>
      <c r="R45" s="169"/>
      <c r="S45" s="169"/>
      <c r="T45" s="169"/>
      <c r="U45" s="169"/>
      <c r="V45" s="169"/>
      <c r="W45" s="169"/>
      <c r="X45" s="169"/>
      <c r="Y45" s="169"/>
      <c r="Z45" s="169"/>
      <c r="AA45" s="169"/>
      <c r="AB45" s="169"/>
    </row>
    <row r="46" spans="1:32" ht="15.75" customHeight="1">
      <c r="A46" s="169"/>
      <c r="B46" s="170"/>
      <c r="C46" s="170"/>
      <c r="D46" s="171"/>
      <c r="E46" s="171"/>
      <c r="F46" s="169"/>
      <c r="G46" s="169"/>
      <c r="H46" s="169"/>
      <c r="I46" s="169"/>
      <c r="J46" s="169"/>
      <c r="K46" s="169"/>
      <c r="L46" s="169"/>
      <c r="M46" s="169"/>
      <c r="N46" s="169"/>
      <c r="O46" s="169"/>
      <c r="P46" s="169"/>
      <c r="Q46" s="169"/>
      <c r="R46" s="169"/>
      <c r="S46" s="169"/>
      <c r="T46" s="169"/>
      <c r="U46" s="169"/>
      <c r="V46" s="169"/>
      <c r="W46" s="169"/>
      <c r="X46" s="169"/>
      <c r="Y46" s="169"/>
      <c r="Z46" s="169"/>
      <c r="AA46" s="169"/>
      <c r="AB46" s="169"/>
    </row>
    <row r="47" spans="1:32" ht="15.75" customHeight="1">
      <c r="A47" s="169"/>
      <c r="B47" s="170"/>
      <c r="C47" s="170"/>
      <c r="D47" s="171"/>
      <c r="E47" s="171"/>
      <c r="F47" s="169"/>
      <c r="G47" s="169"/>
      <c r="H47" s="169"/>
      <c r="I47" s="169"/>
      <c r="J47" s="169"/>
      <c r="K47" s="169"/>
      <c r="L47" s="169"/>
      <c r="M47" s="169"/>
      <c r="N47" s="169"/>
      <c r="O47" s="169"/>
      <c r="P47" s="169"/>
      <c r="Q47" s="169"/>
      <c r="R47" s="169"/>
      <c r="S47" s="169"/>
      <c r="T47" s="169"/>
      <c r="U47" s="169"/>
      <c r="V47" s="169"/>
      <c r="W47" s="169"/>
      <c r="X47" s="169"/>
      <c r="Y47" s="169"/>
      <c r="Z47" s="169"/>
      <c r="AA47" s="169"/>
      <c r="AB47" s="169"/>
    </row>
    <row r="48" spans="1:32" ht="15.75" customHeight="1">
      <c r="A48" s="169"/>
      <c r="B48" s="170"/>
      <c r="C48" s="170"/>
      <c r="D48" s="171"/>
      <c r="E48" s="171"/>
      <c r="F48" s="169"/>
      <c r="G48" s="169"/>
      <c r="H48" s="169"/>
      <c r="I48" s="169"/>
      <c r="J48" s="169"/>
      <c r="K48" s="169"/>
      <c r="L48" s="169"/>
      <c r="M48" s="169"/>
      <c r="N48" s="169"/>
      <c r="O48" s="169"/>
      <c r="P48" s="169"/>
      <c r="Q48" s="169"/>
      <c r="R48" s="169"/>
      <c r="S48" s="169"/>
      <c r="T48" s="169"/>
      <c r="U48" s="169"/>
      <c r="V48" s="169"/>
      <c r="W48" s="169"/>
      <c r="X48" s="169"/>
      <c r="Y48" s="169"/>
      <c r="Z48" s="169"/>
      <c r="AA48" s="169"/>
      <c r="AB48" s="169"/>
    </row>
    <row r="49" spans="1:28" ht="15.75" customHeight="1">
      <c r="A49" s="169"/>
      <c r="B49" s="170"/>
      <c r="C49" s="170"/>
      <c r="D49" s="171"/>
      <c r="E49" s="171"/>
      <c r="F49" s="169"/>
      <c r="G49" s="169"/>
      <c r="H49" s="169"/>
      <c r="I49" s="169"/>
      <c r="J49" s="169"/>
      <c r="K49" s="169"/>
      <c r="L49" s="169"/>
      <c r="M49" s="169"/>
      <c r="N49" s="169"/>
      <c r="O49" s="169"/>
      <c r="P49" s="169"/>
      <c r="Q49" s="169"/>
      <c r="R49" s="169"/>
      <c r="S49" s="169"/>
      <c r="T49" s="169"/>
      <c r="U49" s="169"/>
      <c r="V49" s="169"/>
      <c r="W49" s="169"/>
      <c r="X49" s="169"/>
      <c r="Y49" s="169"/>
      <c r="Z49" s="169"/>
      <c r="AA49" s="169"/>
      <c r="AB49" s="169"/>
    </row>
    <row r="50" spans="1:28" ht="15.75" customHeight="1">
      <c r="A50" s="169"/>
      <c r="B50" s="170"/>
      <c r="C50" s="170"/>
      <c r="D50" s="171"/>
      <c r="E50" s="171"/>
      <c r="F50" s="169"/>
      <c r="G50" s="169"/>
      <c r="H50" s="169"/>
      <c r="I50" s="169"/>
      <c r="J50" s="169"/>
      <c r="K50" s="169"/>
      <c r="L50" s="169"/>
      <c r="M50" s="169"/>
      <c r="N50" s="169"/>
      <c r="O50" s="169"/>
      <c r="P50" s="169"/>
      <c r="Q50" s="169"/>
      <c r="R50" s="169"/>
      <c r="S50" s="169"/>
      <c r="T50" s="169"/>
      <c r="U50" s="169"/>
      <c r="V50" s="169"/>
      <c r="W50" s="169"/>
      <c r="X50" s="169"/>
      <c r="Y50" s="169"/>
      <c r="Z50" s="169"/>
      <c r="AA50" s="169"/>
      <c r="AB50" s="169"/>
    </row>
    <row r="51" spans="1:28" ht="15.75" customHeight="1">
      <c r="A51" s="169"/>
      <c r="B51" s="170"/>
      <c r="C51" s="170"/>
      <c r="D51" s="171"/>
      <c r="E51" s="171"/>
      <c r="F51" s="169"/>
      <c r="G51" s="169"/>
      <c r="H51" s="169"/>
      <c r="I51" s="169"/>
      <c r="J51" s="169"/>
      <c r="K51" s="169"/>
      <c r="L51" s="169"/>
      <c r="M51" s="169"/>
      <c r="N51" s="169"/>
      <c r="O51" s="169"/>
      <c r="P51" s="169"/>
      <c r="Q51" s="169"/>
      <c r="R51" s="169"/>
      <c r="S51" s="169"/>
      <c r="T51" s="169"/>
      <c r="U51" s="169"/>
      <c r="V51" s="169"/>
      <c r="W51" s="169"/>
      <c r="X51" s="169"/>
      <c r="Y51" s="169"/>
      <c r="Z51" s="169"/>
      <c r="AA51" s="169"/>
      <c r="AB51" s="169"/>
    </row>
    <row r="52" spans="1:28" ht="15.75" customHeight="1">
      <c r="A52" s="169"/>
      <c r="B52" s="170"/>
      <c r="C52" s="170"/>
      <c r="D52" s="171"/>
      <c r="E52" s="171"/>
      <c r="F52" s="169"/>
      <c r="G52" s="169"/>
      <c r="H52" s="169"/>
      <c r="I52" s="169"/>
      <c r="J52" s="169"/>
      <c r="K52" s="169"/>
      <c r="L52" s="169"/>
      <c r="M52" s="169"/>
      <c r="N52" s="169"/>
      <c r="O52" s="169"/>
      <c r="P52" s="169"/>
      <c r="Q52" s="169"/>
      <c r="R52" s="169"/>
      <c r="S52" s="169"/>
      <c r="T52" s="169"/>
      <c r="U52" s="169"/>
      <c r="V52" s="169"/>
      <c r="W52" s="169"/>
      <c r="X52" s="169"/>
      <c r="Y52" s="169"/>
      <c r="Z52" s="169"/>
      <c r="AA52" s="169"/>
      <c r="AB52" s="169"/>
    </row>
    <row r="53" spans="1:28" ht="15.75" customHeight="1">
      <c r="A53" s="169"/>
      <c r="B53" s="170"/>
      <c r="C53" s="170"/>
      <c r="D53" s="171"/>
      <c r="E53" s="171"/>
      <c r="F53" s="169"/>
      <c r="G53" s="169"/>
      <c r="H53" s="169"/>
      <c r="I53" s="169"/>
      <c r="J53" s="169"/>
      <c r="K53" s="169"/>
      <c r="L53" s="169"/>
      <c r="M53" s="169"/>
      <c r="N53" s="169"/>
      <c r="O53" s="169"/>
      <c r="P53" s="169"/>
      <c r="Q53" s="169"/>
      <c r="R53" s="169"/>
      <c r="S53" s="169"/>
      <c r="T53" s="169"/>
      <c r="U53" s="169"/>
      <c r="V53" s="169"/>
      <c r="W53" s="169"/>
      <c r="X53" s="169"/>
      <c r="Y53" s="169"/>
      <c r="Z53" s="169"/>
      <c r="AA53" s="169"/>
      <c r="AB53" s="169"/>
    </row>
    <row r="54" spans="1:28" ht="15.75" customHeight="1">
      <c r="A54" s="169"/>
      <c r="B54" s="170"/>
      <c r="C54" s="170"/>
      <c r="D54" s="171"/>
      <c r="E54" s="171"/>
      <c r="F54" s="169"/>
      <c r="G54" s="169"/>
      <c r="H54" s="169"/>
      <c r="I54" s="169"/>
      <c r="J54" s="169"/>
      <c r="K54" s="169"/>
      <c r="L54" s="169"/>
      <c r="M54" s="169"/>
      <c r="N54" s="169"/>
      <c r="O54" s="169"/>
      <c r="P54" s="169"/>
      <c r="Q54" s="169"/>
      <c r="R54" s="169"/>
      <c r="S54" s="169"/>
      <c r="T54" s="169"/>
      <c r="U54" s="169"/>
      <c r="V54" s="169"/>
      <c r="W54" s="169"/>
      <c r="X54" s="169"/>
      <c r="Y54" s="169"/>
      <c r="Z54" s="169"/>
      <c r="AA54" s="169"/>
      <c r="AB54" s="169"/>
    </row>
    <row r="55" spans="1:28" ht="15.75" customHeight="1">
      <c r="A55" s="169"/>
      <c r="B55" s="170"/>
      <c r="C55" s="170"/>
      <c r="D55" s="171"/>
      <c r="E55" s="171"/>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row r="56" spans="1:28" ht="15.75" customHeight="1">
      <c r="A56" s="169"/>
      <c r="B56" s="170"/>
      <c r="C56" s="170"/>
      <c r="D56" s="171"/>
      <c r="E56" s="171"/>
      <c r="F56" s="169"/>
      <c r="G56" s="169"/>
      <c r="H56" s="169"/>
      <c r="I56" s="169"/>
      <c r="J56" s="169"/>
      <c r="K56" s="169"/>
      <c r="L56" s="169"/>
      <c r="M56" s="169"/>
      <c r="N56" s="169"/>
      <c r="O56" s="169"/>
      <c r="P56" s="169"/>
      <c r="Q56" s="169"/>
      <c r="R56" s="169"/>
      <c r="S56" s="169"/>
      <c r="T56" s="169"/>
      <c r="U56" s="169"/>
      <c r="V56" s="169"/>
      <c r="W56" s="169"/>
      <c r="X56" s="169"/>
      <c r="Y56" s="169"/>
      <c r="Z56" s="169"/>
      <c r="AA56" s="169"/>
      <c r="AB56" s="169"/>
    </row>
    <row r="57" spans="1:28" ht="15.75" customHeight="1">
      <c r="A57" s="169"/>
      <c r="B57" s="170"/>
      <c r="C57" s="170"/>
      <c r="D57" s="171"/>
      <c r="E57" s="171"/>
      <c r="F57" s="169"/>
      <c r="G57" s="169"/>
      <c r="H57" s="169"/>
      <c r="I57" s="169"/>
      <c r="J57" s="169"/>
      <c r="K57" s="169"/>
      <c r="L57" s="169"/>
      <c r="M57" s="169"/>
      <c r="N57" s="169"/>
      <c r="O57" s="169"/>
      <c r="P57" s="169"/>
      <c r="Q57" s="169"/>
      <c r="R57" s="169"/>
      <c r="S57" s="169"/>
      <c r="T57" s="169"/>
      <c r="U57" s="169"/>
      <c r="V57" s="169"/>
      <c r="W57" s="169"/>
      <c r="X57" s="169"/>
      <c r="Y57" s="169"/>
      <c r="Z57" s="169"/>
      <c r="AA57" s="169"/>
      <c r="AB57" s="169"/>
    </row>
    <row r="58" spans="1:28" ht="15.75" customHeight="1">
      <c r="A58" s="169"/>
      <c r="B58" s="170"/>
      <c r="C58" s="170"/>
      <c r="D58" s="171"/>
      <c r="E58" s="171"/>
      <c r="F58" s="169"/>
      <c r="G58" s="169"/>
      <c r="H58" s="169"/>
      <c r="I58" s="169"/>
      <c r="J58" s="169"/>
      <c r="K58" s="169"/>
      <c r="L58" s="169"/>
      <c r="M58" s="169"/>
      <c r="N58" s="169"/>
      <c r="O58" s="169"/>
      <c r="P58" s="169"/>
      <c r="Q58" s="169"/>
      <c r="R58" s="169"/>
      <c r="S58" s="169"/>
      <c r="T58" s="169"/>
      <c r="U58" s="169"/>
      <c r="V58" s="169"/>
      <c r="W58" s="169"/>
      <c r="X58" s="169"/>
      <c r="Y58" s="169"/>
      <c r="Z58" s="169"/>
      <c r="AA58" s="169"/>
      <c r="AB58" s="169"/>
    </row>
    <row r="59" spans="1:28" ht="15.75" customHeight="1">
      <c r="A59" s="169"/>
      <c r="B59" s="170"/>
      <c r="C59" s="170"/>
      <c r="D59" s="171"/>
      <c r="E59" s="171"/>
      <c r="F59" s="169"/>
      <c r="G59" s="169"/>
      <c r="H59" s="169"/>
      <c r="I59" s="169"/>
      <c r="J59" s="169"/>
      <c r="K59" s="169"/>
      <c r="L59" s="169"/>
      <c r="M59" s="169"/>
      <c r="N59" s="169"/>
      <c r="O59" s="169"/>
      <c r="P59" s="169"/>
      <c r="Q59" s="169"/>
      <c r="R59" s="169"/>
      <c r="S59" s="169"/>
      <c r="T59" s="169"/>
      <c r="U59" s="169"/>
      <c r="V59" s="169"/>
      <c r="W59" s="169"/>
      <c r="X59" s="169"/>
      <c r="Y59" s="169"/>
      <c r="Z59" s="169"/>
      <c r="AA59" s="169"/>
      <c r="AB59" s="169"/>
    </row>
    <row r="60" spans="1:28" ht="15.75" customHeight="1">
      <c r="A60" s="169"/>
      <c r="B60" s="170"/>
      <c r="C60" s="170"/>
      <c r="D60" s="171"/>
      <c r="E60" s="171"/>
      <c r="F60" s="169"/>
      <c r="G60" s="169"/>
      <c r="H60" s="169"/>
      <c r="I60" s="169"/>
      <c r="J60" s="169"/>
      <c r="K60" s="169"/>
      <c r="L60" s="169"/>
      <c r="M60" s="169"/>
      <c r="N60" s="169"/>
      <c r="O60" s="169"/>
      <c r="P60" s="169"/>
      <c r="Q60" s="169"/>
      <c r="R60" s="169"/>
      <c r="S60" s="169"/>
      <c r="T60" s="169"/>
      <c r="U60" s="169"/>
      <c r="V60" s="169"/>
      <c r="W60" s="169"/>
      <c r="X60" s="169"/>
      <c r="Y60" s="169"/>
      <c r="Z60" s="169"/>
      <c r="AA60" s="169"/>
      <c r="AB60" s="169"/>
    </row>
    <row r="61" spans="1:28" ht="15.75" customHeight="1">
      <c r="A61" s="169"/>
      <c r="B61" s="170"/>
      <c r="C61" s="170"/>
      <c r="D61" s="171"/>
      <c r="E61" s="171"/>
      <c r="F61" s="169"/>
      <c r="G61" s="169"/>
      <c r="H61" s="169"/>
      <c r="I61" s="169"/>
      <c r="J61" s="169"/>
      <c r="K61" s="169"/>
      <c r="L61" s="169"/>
      <c r="M61" s="169"/>
      <c r="N61" s="169"/>
      <c r="O61" s="169"/>
      <c r="P61" s="169"/>
      <c r="Q61" s="169"/>
      <c r="R61" s="169"/>
      <c r="S61" s="169"/>
      <c r="T61" s="169"/>
      <c r="U61" s="169"/>
      <c r="V61" s="169"/>
      <c r="W61" s="169"/>
      <c r="X61" s="169"/>
      <c r="Y61" s="169"/>
      <c r="Z61" s="169"/>
      <c r="AA61" s="169"/>
      <c r="AB61" s="169"/>
    </row>
    <row r="62" spans="1:28" ht="15.75" customHeight="1">
      <c r="A62" s="169"/>
      <c r="B62" s="170"/>
      <c r="C62" s="170"/>
      <c r="D62" s="171"/>
      <c r="E62" s="171"/>
      <c r="F62" s="169"/>
      <c r="G62" s="169"/>
      <c r="H62" s="169"/>
      <c r="I62" s="169"/>
      <c r="J62" s="169"/>
      <c r="K62" s="169"/>
      <c r="L62" s="169"/>
      <c r="M62" s="169"/>
      <c r="N62" s="169"/>
      <c r="O62" s="169"/>
      <c r="P62" s="169"/>
      <c r="Q62" s="169"/>
      <c r="R62" s="169"/>
      <c r="S62" s="169"/>
      <c r="T62" s="169"/>
      <c r="U62" s="169"/>
      <c r="V62" s="169"/>
      <c r="W62" s="169"/>
      <c r="X62" s="169"/>
      <c r="Y62" s="169"/>
      <c r="Z62" s="169"/>
      <c r="AA62" s="169"/>
      <c r="AB62" s="169"/>
    </row>
    <row r="63" spans="1:28" ht="15.75" customHeight="1">
      <c r="A63" s="169"/>
      <c r="B63" s="170"/>
      <c r="C63" s="170"/>
      <c r="D63" s="171"/>
      <c r="E63" s="171"/>
      <c r="F63" s="169"/>
      <c r="G63" s="169"/>
      <c r="H63" s="169"/>
      <c r="I63" s="169"/>
      <c r="J63" s="169"/>
      <c r="K63" s="169"/>
      <c r="L63" s="169"/>
      <c r="M63" s="169"/>
      <c r="N63" s="169"/>
      <c r="O63" s="169"/>
      <c r="P63" s="169"/>
      <c r="Q63" s="169"/>
      <c r="R63" s="169"/>
      <c r="S63" s="169"/>
      <c r="T63" s="169"/>
      <c r="U63" s="169"/>
      <c r="V63" s="169"/>
      <c r="W63" s="169"/>
      <c r="X63" s="169"/>
      <c r="Y63" s="169"/>
      <c r="Z63" s="169"/>
      <c r="AA63" s="169"/>
      <c r="AB63" s="169"/>
    </row>
    <row r="64" spans="1:28" ht="15.75" customHeight="1">
      <c r="A64" s="169"/>
      <c r="B64" s="170"/>
      <c r="C64" s="170"/>
      <c r="D64" s="171"/>
      <c r="E64" s="171"/>
      <c r="F64" s="169"/>
      <c r="G64" s="169"/>
      <c r="H64" s="169"/>
      <c r="I64" s="169"/>
      <c r="J64" s="169"/>
      <c r="K64" s="169"/>
      <c r="L64" s="169"/>
      <c r="M64" s="169"/>
      <c r="N64" s="169"/>
      <c r="O64" s="169"/>
      <c r="P64" s="169"/>
      <c r="Q64" s="169"/>
      <c r="R64" s="169"/>
      <c r="S64" s="169"/>
      <c r="T64" s="169"/>
      <c r="U64" s="169"/>
      <c r="V64" s="169"/>
      <c r="W64" s="169"/>
      <c r="X64" s="169"/>
      <c r="Y64" s="169"/>
      <c r="Z64" s="169"/>
      <c r="AA64" s="169"/>
      <c r="AB64" s="169"/>
    </row>
    <row r="65" spans="1:28" ht="15.75" customHeight="1">
      <c r="A65" s="169"/>
      <c r="B65" s="170"/>
      <c r="C65" s="170"/>
      <c r="D65" s="171"/>
      <c r="E65" s="171"/>
      <c r="F65" s="169"/>
      <c r="G65" s="169"/>
      <c r="H65" s="169"/>
      <c r="I65" s="169"/>
      <c r="J65" s="169"/>
      <c r="K65" s="169"/>
      <c r="L65" s="169"/>
      <c r="M65" s="169"/>
      <c r="N65" s="169"/>
      <c r="O65" s="169"/>
      <c r="P65" s="169"/>
      <c r="Q65" s="169"/>
      <c r="R65" s="169"/>
      <c r="S65" s="169"/>
      <c r="T65" s="169"/>
      <c r="U65" s="169"/>
      <c r="V65" s="169"/>
      <c r="W65" s="169"/>
      <c r="X65" s="169"/>
      <c r="Y65" s="169"/>
      <c r="Z65" s="169"/>
      <c r="AA65" s="169"/>
      <c r="AB65" s="169"/>
    </row>
    <row r="66" spans="1:28" ht="15.75" customHeight="1">
      <c r="A66" s="169"/>
      <c r="B66" s="170"/>
      <c r="C66" s="170"/>
      <c r="D66" s="171"/>
      <c r="E66" s="171"/>
      <c r="F66" s="169"/>
      <c r="G66" s="169"/>
      <c r="H66" s="169"/>
      <c r="I66" s="169"/>
      <c r="J66" s="169"/>
      <c r="K66" s="169"/>
      <c r="L66" s="169"/>
      <c r="M66" s="169"/>
      <c r="N66" s="169"/>
      <c r="O66" s="169"/>
      <c r="P66" s="169"/>
      <c r="Q66" s="169"/>
      <c r="R66" s="169"/>
      <c r="S66" s="169"/>
      <c r="T66" s="169"/>
      <c r="U66" s="169"/>
      <c r="V66" s="169"/>
      <c r="W66" s="169"/>
      <c r="X66" s="169"/>
      <c r="Y66" s="169"/>
      <c r="Z66" s="169"/>
      <c r="AA66" s="169"/>
      <c r="AB66" s="169"/>
    </row>
    <row r="67" spans="1:28" ht="15.75" customHeight="1">
      <c r="A67" s="169"/>
      <c r="B67" s="170"/>
      <c r="C67" s="170"/>
      <c r="D67" s="171"/>
      <c r="E67" s="171"/>
      <c r="F67" s="169"/>
      <c r="G67" s="169"/>
      <c r="H67" s="169"/>
      <c r="I67" s="169"/>
      <c r="J67" s="169"/>
      <c r="K67" s="169"/>
      <c r="L67" s="169"/>
      <c r="M67" s="169"/>
      <c r="N67" s="169"/>
      <c r="O67" s="169"/>
      <c r="P67" s="169"/>
      <c r="Q67" s="169"/>
      <c r="R67" s="169"/>
      <c r="S67" s="169"/>
      <c r="T67" s="169"/>
      <c r="U67" s="169"/>
      <c r="V67" s="169"/>
      <c r="W67" s="169"/>
      <c r="X67" s="169"/>
      <c r="Y67" s="169"/>
      <c r="Z67" s="169"/>
      <c r="AA67" s="169"/>
      <c r="AB67" s="169"/>
    </row>
    <row r="68" spans="1:28" ht="15.75" customHeight="1">
      <c r="A68" s="169"/>
      <c r="B68" s="170"/>
      <c r="C68" s="170"/>
      <c r="D68" s="171"/>
      <c r="E68" s="171"/>
      <c r="F68" s="169"/>
      <c r="G68" s="169"/>
      <c r="H68" s="169"/>
      <c r="I68" s="169"/>
      <c r="J68" s="169"/>
      <c r="K68" s="169"/>
      <c r="L68" s="169"/>
      <c r="M68" s="169"/>
      <c r="N68" s="169"/>
      <c r="O68" s="169"/>
      <c r="P68" s="169"/>
      <c r="Q68" s="169"/>
      <c r="R68" s="169"/>
      <c r="S68" s="169"/>
      <c r="T68" s="169"/>
      <c r="U68" s="169"/>
      <c r="V68" s="169"/>
      <c r="W68" s="169"/>
      <c r="X68" s="169"/>
      <c r="Y68" s="169"/>
      <c r="Z68" s="169"/>
      <c r="AA68" s="169"/>
      <c r="AB68" s="169"/>
    </row>
    <row r="69" spans="1:28" ht="15.75" customHeight="1">
      <c r="A69" s="169"/>
      <c r="B69" s="170"/>
      <c r="C69" s="170"/>
      <c r="D69" s="171"/>
      <c r="E69" s="171"/>
      <c r="F69" s="169"/>
      <c r="G69" s="169"/>
      <c r="H69" s="169"/>
      <c r="I69" s="169"/>
      <c r="J69" s="169"/>
      <c r="K69" s="169"/>
      <c r="L69" s="169"/>
      <c r="M69" s="169"/>
      <c r="N69" s="169"/>
      <c r="O69" s="169"/>
      <c r="P69" s="169"/>
      <c r="Q69" s="169"/>
      <c r="R69" s="169"/>
      <c r="S69" s="169"/>
      <c r="T69" s="169"/>
      <c r="U69" s="169"/>
      <c r="V69" s="169"/>
      <c r="W69" s="169"/>
      <c r="X69" s="169"/>
      <c r="Y69" s="169"/>
      <c r="Z69" s="169"/>
      <c r="AA69" s="169"/>
      <c r="AB69" s="169"/>
    </row>
    <row r="70" spans="1:28" ht="15.75" customHeight="1">
      <c r="A70" s="169"/>
      <c r="B70" s="170"/>
      <c r="C70" s="170"/>
      <c r="D70" s="171"/>
      <c r="E70" s="171"/>
      <c r="F70" s="169"/>
      <c r="G70" s="169"/>
      <c r="H70" s="169"/>
      <c r="I70" s="169"/>
      <c r="J70" s="169"/>
      <c r="K70" s="169"/>
      <c r="L70" s="169"/>
      <c r="M70" s="169"/>
      <c r="N70" s="169"/>
      <c r="O70" s="169"/>
      <c r="P70" s="169"/>
      <c r="Q70" s="169"/>
      <c r="R70" s="169"/>
      <c r="S70" s="169"/>
      <c r="T70" s="169"/>
      <c r="U70" s="169"/>
      <c r="V70" s="169"/>
      <c r="W70" s="169"/>
      <c r="X70" s="169"/>
      <c r="Y70" s="169"/>
      <c r="Z70" s="169"/>
      <c r="AA70" s="169"/>
      <c r="AB70" s="169"/>
    </row>
    <row r="71" spans="1:28" ht="15.75" customHeight="1">
      <c r="A71" s="169"/>
      <c r="B71" s="170"/>
      <c r="C71" s="170"/>
      <c r="D71" s="171"/>
      <c r="E71" s="171"/>
      <c r="F71" s="169"/>
      <c r="G71" s="169"/>
      <c r="H71" s="169"/>
      <c r="I71" s="169"/>
      <c r="J71" s="169"/>
      <c r="K71" s="169"/>
      <c r="L71" s="169"/>
      <c r="M71" s="169"/>
      <c r="N71" s="169"/>
      <c r="O71" s="169"/>
      <c r="P71" s="169"/>
      <c r="Q71" s="169"/>
      <c r="R71" s="169"/>
      <c r="S71" s="169"/>
      <c r="T71" s="169"/>
      <c r="U71" s="169"/>
      <c r="V71" s="169"/>
      <c r="W71" s="169"/>
      <c r="X71" s="169"/>
      <c r="Y71" s="169"/>
      <c r="Z71" s="169"/>
      <c r="AA71" s="169"/>
      <c r="AB71" s="169"/>
    </row>
    <row r="72" spans="1:28" ht="15.75" customHeight="1">
      <c r="A72" s="169"/>
      <c r="B72" s="170"/>
      <c r="C72" s="170"/>
      <c r="D72" s="171"/>
      <c r="E72" s="171"/>
      <c r="F72" s="169"/>
      <c r="G72" s="169"/>
      <c r="H72" s="169"/>
      <c r="I72" s="169"/>
      <c r="J72" s="169"/>
      <c r="K72" s="169"/>
      <c r="L72" s="169"/>
      <c r="M72" s="169"/>
      <c r="N72" s="169"/>
      <c r="O72" s="169"/>
      <c r="P72" s="169"/>
      <c r="Q72" s="169"/>
      <c r="R72" s="169"/>
      <c r="S72" s="169"/>
      <c r="T72" s="169"/>
      <c r="U72" s="169"/>
      <c r="V72" s="169"/>
      <c r="W72" s="169"/>
      <c r="X72" s="169"/>
      <c r="Y72" s="169"/>
      <c r="Z72" s="169"/>
      <c r="AA72" s="169"/>
      <c r="AB72" s="169"/>
    </row>
    <row r="73" spans="1:28" ht="15.75" customHeight="1">
      <c r="A73" s="169"/>
      <c r="B73" s="170"/>
      <c r="C73" s="170"/>
      <c r="D73" s="171"/>
      <c r="E73" s="171"/>
      <c r="F73" s="169"/>
      <c r="G73" s="169"/>
      <c r="H73" s="169"/>
      <c r="I73" s="169"/>
      <c r="J73" s="169"/>
      <c r="K73" s="169"/>
      <c r="L73" s="169"/>
      <c r="M73" s="169"/>
      <c r="N73" s="169"/>
      <c r="O73" s="169"/>
      <c r="P73" s="169"/>
      <c r="Q73" s="169"/>
      <c r="R73" s="169"/>
      <c r="S73" s="169"/>
      <c r="T73" s="169"/>
      <c r="U73" s="169"/>
      <c r="V73" s="169"/>
      <c r="W73" s="169"/>
      <c r="X73" s="169"/>
      <c r="Y73" s="169"/>
      <c r="Z73" s="169"/>
      <c r="AA73" s="169"/>
      <c r="AB73" s="169"/>
    </row>
    <row r="74" spans="1:28" ht="15.75" customHeight="1">
      <c r="A74" s="169"/>
      <c r="B74" s="170"/>
      <c r="C74" s="170"/>
      <c r="D74" s="171"/>
      <c r="E74" s="171"/>
      <c r="F74" s="169"/>
      <c r="G74" s="169"/>
      <c r="H74" s="169"/>
      <c r="I74" s="169"/>
      <c r="J74" s="169"/>
      <c r="K74" s="169"/>
      <c r="L74" s="169"/>
      <c r="M74" s="169"/>
      <c r="N74" s="169"/>
      <c r="O74" s="169"/>
      <c r="P74" s="169"/>
      <c r="Q74" s="169"/>
      <c r="R74" s="169"/>
      <c r="S74" s="169"/>
      <c r="T74" s="169"/>
      <c r="U74" s="169"/>
      <c r="V74" s="169"/>
      <c r="W74" s="169"/>
      <c r="X74" s="169"/>
      <c r="Y74" s="169"/>
      <c r="Z74" s="169"/>
      <c r="AA74" s="169"/>
      <c r="AB74" s="169"/>
    </row>
    <row r="75" spans="1:28" ht="15.75" customHeight="1">
      <c r="A75" s="169"/>
      <c r="B75" s="170"/>
      <c r="C75" s="170"/>
      <c r="D75" s="171"/>
      <c r="E75" s="171"/>
      <c r="F75" s="169"/>
      <c r="G75" s="169"/>
      <c r="H75" s="169"/>
      <c r="I75" s="169"/>
      <c r="J75" s="169"/>
      <c r="K75" s="169"/>
      <c r="L75" s="169"/>
      <c r="M75" s="169"/>
      <c r="N75" s="169"/>
      <c r="O75" s="169"/>
      <c r="P75" s="169"/>
      <c r="Q75" s="169"/>
      <c r="R75" s="169"/>
      <c r="S75" s="169"/>
      <c r="T75" s="169"/>
      <c r="U75" s="169"/>
      <c r="V75" s="169"/>
      <c r="W75" s="169"/>
      <c r="X75" s="169"/>
      <c r="Y75" s="169"/>
      <c r="Z75" s="169"/>
      <c r="AA75" s="169"/>
      <c r="AB75" s="169"/>
    </row>
    <row r="76" spans="1:28" ht="15.75" customHeight="1">
      <c r="A76" s="169"/>
      <c r="B76" s="170"/>
      <c r="C76" s="170"/>
      <c r="D76" s="171"/>
      <c r="E76" s="171"/>
      <c r="F76" s="169"/>
      <c r="G76" s="169"/>
      <c r="H76" s="169"/>
      <c r="I76" s="169"/>
      <c r="J76" s="169"/>
      <c r="K76" s="169"/>
      <c r="L76" s="169"/>
      <c r="M76" s="169"/>
      <c r="N76" s="169"/>
      <c r="O76" s="169"/>
      <c r="P76" s="169"/>
      <c r="Q76" s="169"/>
      <c r="R76" s="169"/>
      <c r="S76" s="169"/>
      <c r="T76" s="169"/>
      <c r="U76" s="169"/>
      <c r="V76" s="169"/>
      <c r="W76" s="169"/>
      <c r="X76" s="169"/>
      <c r="Y76" s="169"/>
      <c r="Z76" s="169"/>
      <c r="AA76" s="169"/>
      <c r="AB76" s="169"/>
    </row>
    <row r="77" spans="1:28" ht="15.75" customHeight="1">
      <c r="A77" s="169"/>
      <c r="B77" s="170"/>
      <c r="C77" s="170"/>
      <c r="D77" s="171"/>
      <c r="E77" s="171"/>
      <c r="F77" s="169"/>
      <c r="G77" s="169"/>
      <c r="H77" s="169"/>
      <c r="I77" s="169"/>
      <c r="J77" s="169"/>
      <c r="K77" s="169"/>
      <c r="L77" s="169"/>
      <c r="M77" s="169"/>
      <c r="N77" s="169"/>
      <c r="O77" s="169"/>
      <c r="P77" s="169"/>
      <c r="Q77" s="169"/>
      <c r="R77" s="169"/>
      <c r="S77" s="169"/>
      <c r="T77" s="169"/>
      <c r="U77" s="169"/>
      <c r="V77" s="169"/>
      <c r="W77" s="169"/>
      <c r="X77" s="169"/>
      <c r="Y77" s="169"/>
      <c r="Z77" s="169"/>
      <c r="AA77" s="169"/>
      <c r="AB77" s="169"/>
    </row>
    <row r="78" spans="1:28" ht="15.75" customHeight="1">
      <c r="A78" s="169"/>
      <c r="B78" s="170"/>
      <c r="C78" s="170"/>
      <c r="D78" s="171"/>
      <c r="E78" s="171"/>
      <c r="F78" s="169"/>
      <c r="G78" s="169"/>
      <c r="H78" s="169"/>
      <c r="I78" s="169"/>
      <c r="J78" s="169"/>
      <c r="K78" s="169"/>
      <c r="L78" s="169"/>
      <c r="M78" s="169"/>
      <c r="N78" s="169"/>
      <c r="O78" s="169"/>
      <c r="P78" s="169"/>
      <c r="Q78" s="169"/>
      <c r="R78" s="169"/>
      <c r="S78" s="169"/>
      <c r="T78" s="169"/>
      <c r="U78" s="169"/>
      <c r="V78" s="169"/>
      <c r="W78" s="169"/>
      <c r="X78" s="169"/>
      <c r="Y78" s="169"/>
      <c r="Z78" s="169"/>
      <c r="AA78" s="169"/>
      <c r="AB78" s="169"/>
    </row>
    <row r="79" spans="1:28" ht="15.75" customHeight="1">
      <c r="A79" s="169"/>
      <c r="B79" s="170"/>
      <c r="C79" s="170"/>
      <c r="D79" s="171"/>
      <c r="E79" s="171"/>
      <c r="F79" s="169"/>
      <c r="G79" s="169"/>
      <c r="H79" s="169"/>
      <c r="I79" s="169"/>
      <c r="J79" s="169"/>
      <c r="K79" s="169"/>
      <c r="L79" s="169"/>
      <c r="M79" s="169"/>
      <c r="N79" s="169"/>
      <c r="O79" s="169"/>
      <c r="P79" s="169"/>
      <c r="Q79" s="169"/>
      <c r="R79" s="169"/>
      <c r="S79" s="169"/>
      <c r="T79" s="169"/>
      <c r="U79" s="169"/>
      <c r="V79" s="169"/>
      <c r="W79" s="169"/>
      <c r="X79" s="169"/>
      <c r="Y79" s="169"/>
      <c r="Z79" s="169"/>
      <c r="AA79" s="169"/>
      <c r="AB79" s="169"/>
    </row>
    <row r="80" spans="1:28" ht="15.75" customHeight="1">
      <c r="A80" s="169"/>
      <c r="B80" s="170"/>
      <c r="C80" s="170"/>
      <c r="D80" s="171"/>
      <c r="E80" s="171"/>
      <c r="F80" s="169"/>
      <c r="G80" s="169"/>
      <c r="H80" s="169"/>
      <c r="I80" s="169"/>
      <c r="J80" s="169"/>
      <c r="K80" s="169"/>
      <c r="L80" s="169"/>
      <c r="M80" s="169"/>
      <c r="N80" s="169"/>
      <c r="O80" s="169"/>
      <c r="P80" s="169"/>
      <c r="Q80" s="169"/>
      <c r="R80" s="169"/>
      <c r="S80" s="169"/>
      <c r="T80" s="169"/>
      <c r="U80" s="169"/>
      <c r="V80" s="169"/>
      <c r="W80" s="169"/>
      <c r="X80" s="169"/>
      <c r="Y80" s="169"/>
      <c r="Z80" s="169"/>
      <c r="AA80" s="169"/>
      <c r="AB80" s="169"/>
    </row>
    <row r="81" spans="1:28" ht="15.75" customHeight="1">
      <c r="A81" s="169"/>
      <c r="B81" s="170"/>
      <c r="C81" s="170"/>
      <c r="D81" s="171"/>
      <c r="E81" s="171"/>
      <c r="F81" s="169"/>
      <c r="G81" s="169"/>
      <c r="H81" s="169"/>
      <c r="I81" s="169"/>
      <c r="J81" s="169"/>
      <c r="K81" s="169"/>
      <c r="L81" s="169"/>
      <c r="M81" s="169"/>
      <c r="N81" s="169"/>
      <c r="O81" s="169"/>
      <c r="P81" s="169"/>
      <c r="Q81" s="169"/>
      <c r="R81" s="169"/>
      <c r="S81" s="169"/>
      <c r="T81" s="169"/>
      <c r="U81" s="169"/>
      <c r="V81" s="169"/>
      <c r="W81" s="169"/>
      <c r="X81" s="169"/>
      <c r="Y81" s="169"/>
      <c r="Z81" s="169"/>
      <c r="AA81" s="169"/>
      <c r="AB81" s="169"/>
    </row>
    <row r="82" spans="1:28" ht="15.75" customHeight="1">
      <c r="A82" s="169"/>
      <c r="B82" s="170"/>
      <c r="C82" s="170"/>
      <c r="D82" s="171"/>
      <c r="E82" s="171"/>
      <c r="F82" s="169"/>
      <c r="G82" s="169"/>
      <c r="H82" s="169"/>
      <c r="I82" s="169"/>
      <c r="J82" s="169"/>
      <c r="K82" s="169"/>
      <c r="L82" s="169"/>
      <c r="M82" s="169"/>
      <c r="N82" s="169"/>
      <c r="O82" s="169"/>
      <c r="P82" s="169"/>
      <c r="Q82" s="169"/>
      <c r="R82" s="169"/>
      <c r="S82" s="169"/>
      <c r="T82" s="169"/>
      <c r="U82" s="169"/>
      <c r="V82" s="169"/>
      <c r="W82" s="169"/>
      <c r="X82" s="169"/>
      <c r="Y82" s="169"/>
      <c r="Z82" s="169"/>
      <c r="AA82" s="169"/>
      <c r="AB82" s="169"/>
    </row>
    <row r="83" spans="1:28" ht="15.75" customHeight="1">
      <c r="A83" s="169"/>
      <c r="B83" s="170"/>
      <c r="C83" s="170"/>
      <c r="D83" s="171"/>
      <c r="E83" s="171"/>
      <c r="F83" s="169"/>
      <c r="G83" s="169"/>
      <c r="H83" s="169"/>
      <c r="I83" s="169"/>
      <c r="J83" s="169"/>
      <c r="K83" s="169"/>
      <c r="L83" s="169"/>
      <c r="M83" s="169"/>
      <c r="N83" s="169"/>
      <c r="O83" s="169"/>
      <c r="P83" s="169"/>
      <c r="Q83" s="169"/>
      <c r="R83" s="169"/>
      <c r="S83" s="169"/>
      <c r="T83" s="169"/>
      <c r="U83" s="169"/>
      <c r="V83" s="169"/>
      <c r="W83" s="169"/>
      <c r="X83" s="169"/>
      <c r="Y83" s="169"/>
      <c r="Z83" s="169"/>
      <c r="AA83" s="169"/>
      <c r="AB83" s="169"/>
    </row>
    <row r="84" spans="1:28" ht="15.75" customHeight="1">
      <c r="A84" s="169"/>
      <c r="B84" s="170"/>
      <c r="C84" s="170"/>
      <c r="D84" s="171"/>
      <c r="E84" s="171"/>
      <c r="F84" s="169"/>
      <c r="G84" s="169"/>
      <c r="H84" s="169"/>
      <c r="I84" s="169"/>
      <c r="J84" s="169"/>
      <c r="K84" s="169"/>
      <c r="L84" s="169"/>
      <c r="M84" s="169"/>
      <c r="N84" s="169"/>
      <c r="O84" s="169"/>
      <c r="P84" s="169"/>
      <c r="Q84" s="169"/>
      <c r="R84" s="169"/>
      <c r="S84" s="169"/>
      <c r="T84" s="169"/>
      <c r="U84" s="169"/>
      <c r="V84" s="169"/>
      <c r="W84" s="169"/>
      <c r="X84" s="169"/>
      <c r="Y84" s="169"/>
      <c r="Z84" s="169"/>
      <c r="AA84" s="169"/>
      <c r="AB84" s="169"/>
    </row>
    <row r="85" spans="1:28" ht="15.75" customHeight="1">
      <c r="A85" s="169"/>
      <c r="B85" s="170"/>
      <c r="C85" s="170"/>
      <c r="D85" s="171"/>
      <c r="E85" s="171"/>
      <c r="F85" s="169"/>
      <c r="G85" s="169"/>
      <c r="H85" s="169"/>
      <c r="I85" s="169"/>
      <c r="J85" s="169"/>
      <c r="K85" s="169"/>
      <c r="L85" s="169"/>
      <c r="M85" s="169"/>
      <c r="N85" s="169"/>
      <c r="O85" s="169"/>
      <c r="P85" s="169"/>
      <c r="Q85" s="169"/>
      <c r="R85" s="169"/>
      <c r="S85" s="169"/>
      <c r="T85" s="169"/>
      <c r="U85" s="169"/>
      <c r="V85" s="169"/>
      <c r="W85" s="169"/>
      <c r="X85" s="169"/>
      <c r="Y85" s="169"/>
      <c r="Z85" s="169"/>
      <c r="AA85" s="169"/>
      <c r="AB85" s="169"/>
    </row>
    <row r="86" spans="1:28" ht="15.75" customHeight="1">
      <c r="A86" s="169"/>
      <c r="B86" s="170"/>
      <c r="C86" s="170"/>
      <c r="D86" s="171"/>
      <c r="E86" s="171"/>
      <c r="F86" s="169"/>
      <c r="G86" s="169"/>
      <c r="H86" s="169"/>
      <c r="I86" s="169"/>
      <c r="J86" s="169"/>
      <c r="K86" s="169"/>
      <c r="L86" s="169"/>
      <c r="M86" s="169"/>
      <c r="N86" s="169"/>
      <c r="O86" s="169"/>
      <c r="P86" s="169"/>
      <c r="Q86" s="169"/>
      <c r="R86" s="169"/>
      <c r="S86" s="169"/>
      <c r="T86" s="169"/>
      <c r="U86" s="169"/>
      <c r="V86" s="169"/>
      <c r="W86" s="169"/>
      <c r="X86" s="169"/>
      <c r="Y86" s="169"/>
      <c r="Z86" s="169"/>
      <c r="AA86" s="169"/>
      <c r="AB86" s="169"/>
    </row>
    <row r="87" spans="1:28" ht="15.75" customHeight="1">
      <c r="A87" s="169"/>
      <c r="B87" s="170"/>
      <c r="C87" s="170"/>
      <c r="D87" s="171"/>
      <c r="E87" s="171"/>
      <c r="F87" s="169"/>
      <c r="G87" s="169"/>
      <c r="H87" s="169"/>
      <c r="I87" s="169"/>
      <c r="J87" s="169"/>
      <c r="K87" s="169"/>
      <c r="L87" s="169"/>
      <c r="M87" s="169"/>
      <c r="N87" s="169"/>
      <c r="O87" s="169"/>
      <c r="P87" s="169"/>
      <c r="Q87" s="169"/>
      <c r="R87" s="169"/>
      <c r="S87" s="169"/>
      <c r="T87" s="169"/>
      <c r="U87" s="169"/>
      <c r="V87" s="169"/>
      <c r="W87" s="169"/>
      <c r="X87" s="169"/>
      <c r="Y87" s="169"/>
      <c r="Z87" s="169"/>
      <c r="AA87" s="169"/>
      <c r="AB87" s="169"/>
    </row>
    <row r="88" spans="1:28" ht="15.75" customHeight="1">
      <c r="A88" s="169"/>
      <c r="B88" s="170"/>
      <c r="C88" s="170"/>
      <c r="D88" s="171"/>
      <c r="E88" s="171"/>
      <c r="F88" s="169"/>
      <c r="G88" s="169"/>
      <c r="H88" s="169"/>
      <c r="I88" s="169"/>
      <c r="J88" s="169"/>
      <c r="K88" s="169"/>
      <c r="L88" s="169"/>
      <c r="M88" s="169"/>
      <c r="N88" s="169"/>
      <c r="O88" s="169"/>
      <c r="P88" s="169"/>
      <c r="Q88" s="169"/>
      <c r="R88" s="169"/>
      <c r="S88" s="169"/>
      <c r="T88" s="169"/>
      <c r="U88" s="169"/>
      <c r="V88" s="169"/>
      <c r="W88" s="169"/>
      <c r="X88" s="169"/>
      <c r="Y88" s="169"/>
      <c r="Z88" s="169"/>
      <c r="AA88" s="169"/>
      <c r="AB88" s="169"/>
    </row>
    <row r="89" spans="1:28" ht="15.75" customHeight="1">
      <c r="A89" s="169"/>
      <c r="B89" s="170"/>
      <c r="C89" s="170"/>
      <c r="D89" s="171"/>
      <c r="E89" s="171"/>
      <c r="F89" s="169"/>
      <c r="G89" s="169"/>
      <c r="H89" s="169"/>
      <c r="I89" s="169"/>
      <c r="J89" s="169"/>
      <c r="K89" s="169"/>
      <c r="L89" s="169"/>
      <c r="M89" s="169"/>
      <c r="N89" s="169"/>
      <c r="O89" s="169"/>
      <c r="P89" s="169"/>
      <c r="Q89" s="169"/>
      <c r="R89" s="169"/>
      <c r="S89" s="169"/>
      <c r="T89" s="169"/>
      <c r="U89" s="169"/>
      <c r="V89" s="169"/>
      <c r="W89" s="169"/>
      <c r="X89" s="169"/>
      <c r="Y89" s="169"/>
      <c r="Z89" s="169"/>
      <c r="AA89" s="169"/>
      <c r="AB89" s="169"/>
    </row>
    <row r="90" spans="1:28" ht="15.75" customHeight="1">
      <c r="A90" s="169"/>
      <c r="B90" s="170"/>
      <c r="C90" s="170"/>
      <c r="D90" s="171"/>
      <c r="E90" s="171"/>
      <c r="F90" s="169"/>
      <c r="G90" s="169"/>
      <c r="H90" s="169"/>
      <c r="I90" s="169"/>
      <c r="J90" s="169"/>
      <c r="K90" s="169"/>
      <c r="L90" s="169"/>
      <c r="M90" s="169"/>
      <c r="N90" s="169"/>
      <c r="O90" s="169"/>
      <c r="P90" s="169"/>
      <c r="Q90" s="169"/>
      <c r="R90" s="169"/>
      <c r="S90" s="169"/>
      <c r="T90" s="169"/>
      <c r="U90" s="169"/>
      <c r="V90" s="169"/>
      <c r="W90" s="169"/>
      <c r="X90" s="169"/>
      <c r="Y90" s="169"/>
      <c r="Z90" s="169"/>
      <c r="AA90" s="169"/>
      <c r="AB90" s="169"/>
    </row>
    <row r="91" spans="1:28" ht="15.75" customHeight="1">
      <c r="A91" s="169"/>
      <c r="B91" s="170"/>
      <c r="C91" s="170"/>
      <c r="D91" s="171"/>
      <c r="E91" s="171"/>
      <c r="F91" s="169"/>
      <c r="G91" s="169"/>
      <c r="H91" s="169"/>
      <c r="I91" s="169"/>
      <c r="J91" s="169"/>
      <c r="K91" s="169"/>
      <c r="L91" s="169"/>
      <c r="M91" s="169"/>
      <c r="N91" s="169"/>
      <c r="O91" s="169"/>
      <c r="P91" s="169"/>
      <c r="Q91" s="169"/>
      <c r="R91" s="169"/>
      <c r="S91" s="169"/>
      <c r="T91" s="169"/>
      <c r="U91" s="169"/>
      <c r="V91" s="169"/>
      <c r="W91" s="169"/>
      <c r="X91" s="169"/>
      <c r="Y91" s="169"/>
      <c r="Z91" s="169"/>
      <c r="AA91" s="169"/>
      <c r="AB91" s="169"/>
    </row>
    <row r="92" spans="1:28" ht="15.75" customHeight="1">
      <c r="A92" s="169"/>
      <c r="B92" s="170"/>
      <c r="C92" s="170"/>
      <c r="D92" s="171"/>
      <c r="E92" s="171"/>
      <c r="F92" s="169"/>
      <c r="G92" s="169"/>
      <c r="H92" s="169"/>
      <c r="I92" s="169"/>
      <c r="J92" s="169"/>
      <c r="K92" s="169"/>
      <c r="L92" s="169"/>
      <c r="M92" s="169"/>
      <c r="N92" s="169"/>
      <c r="O92" s="169"/>
      <c r="P92" s="169"/>
      <c r="Q92" s="169"/>
      <c r="R92" s="169"/>
      <c r="S92" s="169"/>
      <c r="T92" s="169"/>
      <c r="U92" s="169"/>
      <c r="V92" s="169"/>
      <c r="W92" s="169"/>
      <c r="X92" s="169"/>
      <c r="Y92" s="169"/>
      <c r="Z92" s="169"/>
      <c r="AA92" s="169"/>
      <c r="AB92" s="169"/>
    </row>
    <row r="93" spans="1:28" ht="15.75" customHeight="1">
      <c r="A93" s="169"/>
      <c r="B93" s="170"/>
      <c r="C93" s="170"/>
      <c r="D93" s="171"/>
      <c r="E93" s="171"/>
      <c r="F93" s="169"/>
      <c r="G93" s="169"/>
      <c r="H93" s="169"/>
      <c r="I93" s="169"/>
      <c r="J93" s="169"/>
      <c r="K93" s="169"/>
      <c r="L93" s="169"/>
      <c r="M93" s="169"/>
      <c r="N93" s="169"/>
      <c r="O93" s="169"/>
      <c r="P93" s="169"/>
      <c r="Q93" s="169"/>
      <c r="R93" s="169"/>
      <c r="S93" s="169"/>
      <c r="T93" s="169"/>
      <c r="U93" s="169"/>
      <c r="V93" s="169"/>
      <c r="W93" s="169"/>
      <c r="X93" s="169"/>
      <c r="Y93" s="169"/>
      <c r="Z93" s="169"/>
      <c r="AA93" s="169"/>
      <c r="AB93" s="169"/>
    </row>
    <row r="94" spans="1:28" ht="15.75" customHeight="1">
      <c r="A94" s="169"/>
      <c r="B94" s="170"/>
      <c r="C94" s="170"/>
      <c r="D94" s="171"/>
      <c r="E94" s="171"/>
      <c r="F94" s="169"/>
      <c r="G94" s="169"/>
      <c r="H94" s="169"/>
      <c r="I94" s="169"/>
      <c r="J94" s="169"/>
      <c r="K94" s="169"/>
      <c r="L94" s="169"/>
      <c r="M94" s="169"/>
      <c r="N94" s="169"/>
      <c r="O94" s="169"/>
      <c r="P94" s="169"/>
      <c r="Q94" s="169"/>
      <c r="R94" s="169"/>
      <c r="S94" s="169"/>
      <c r="T94" s="169"/>
      <c r="U94" s="169"/>
      <c r="V94" s="169"/>
      <c r="W94" s="169"/>
      <c r="X94" s="169"/>
      <c r="Y94" s="169"/>
      <c r="Z94" s="169"/>
      <c r="AA94" s="169"/>
      <c r="AB94" s="169"/>
    </row>
    <row r="95" spans="1:28" ht="15.75" customHeight="1">
      <c r="A95" s="169"/>
      <c r="B95" s="170"/>
      <c r="C95" s="170"/>
      <c r="D95" s="171"/>
      <c r="E95" s="171"/>
      <c r="F95" s="169"/>
      <c r="G95" s="169"/>
      <c r="H95" s="169"/>
      <c r="I95" s="169"/>
      <c r="J95" s="169"/>
      <c r="K95" s="169"/>
      <c r="L95" s="169"/>
      <c r="M95" s="169"/>
      <c r="N95" s="169"/>
      <c r="O95" s="169"/>
      <c r="P95" s="169"/>
      <c r="Q95" s="169"/>
      <c r="R95" s="169"/>
      <c r="S95" s="169"/>
      <c r="T95" s="169"/>
      <c r="U95" s="169"/>
      <c r="V95" s="169"/>
      <c r="W95" s="169"/>
      <c r="X95" s="169"/>
      <c r="Y95" s="169"/>
      <c r="Z95" s="169"/>
      <c r="AA95" s="169"/>
      <c r="AB95" s="169"/>
    </row>
    <row r="96" spans="1:28" ht="15.75" customHeight="1">
      <c r="A96" s="169"/>
      <c r="B96" s="170"/>
      <c r="C96" s="170"/>
      <c r="D96" s="171"/>
      <c r="E96" s="171"/>
      <c r="F96" s="169"/>
      <c r="G96" s="169"/>
      <c r="H96" s="169"/>
      <c r="I96" s="169"/>
      <c r="J96" s="169"/>
      <c r="K96" s="169"/>
      <c r="L96" s="169"/>
      <c r="M96" s="169"/>
      <c r="N96" s="169"/>
      <c r="O96" s="169"/>
      <c r="P96" s="169"/>
      <c r="Q96" s="169"/>
      <c r="R96" s="169"/>
      <c r="S96" s="169"/>
      <c r="T96" s="169"/>
      <c r="U96" s="169"/>
      <c r="V96" s="169"/>
      <c r="W96" s="169"/>
      <c r="X96" s="169"/>
      <c r="Y96" s="169"/>
      <c r="Z96" s="169"/>
      <c r="AA96" s="169"/>
      <c r="AB96" s="169"/>
    </row>
    <row r="97" spans="1:28" ht="15.75" customHeight="1">
      <c r="A97" s="169"/>
      <c r="B97" s="170"/>
      <c r="C97" s="170"/>
      <c r="D97" s="171"/>
      <c r="E97" s="171"/>
      <c r="F97" s="169"/>
      <c r="G97" s="169"/>
      <c r="H97" s="169"/>
      <c r="I97" s="169"/>
      <c r="J97" s="169"/>
      <c r="K97" s="169"/>
      <c r="L97" s="169"/>
      <c r="M97" s="169"/>
      <c r="N97" s="169"/>
      <c r="O97" s="169"/>
      <c r="P97" s="169"/>
      <c r="Q97" s="169"/>
      <c r="R97" s="169"/>
      <c r="S97" s="169"/>
      <c r="T97" s="169"/>
      <c r="U97" s="169"/>
      <c r="V97" s="169"/>
      <c r="W97" s="169"/>
      <c r="X97" s="169"/>
      <c r="Y97" s="169"/>
      <c r="Z97" s="169"/>
      <c r="AA97" s="169"/>
      <c r="AB97" s="169"/>
    </row>
    <row r="98" spans="1:28" ht="15.75" customHeight="1">
      <c r="A98" s="169"/>
      <c r="B98" s="170"/>
      <c r="C98" s="170"/>
      <c r="D98" s="171"/>
      <c r="E98" s="171"/>
      <c r="F98" s="169"/>
      <c r="G98" s="169"/>
      <c r="H98" s="169"/>
      <c r="I98" s="169"/>
      <c r="J98" s="169"/>
      <c r="K98" s="169"/>
      <c r="L98" s="169"/>
      <c r="M98" s="169"/>
      <c r="N98" s="169"/>
      <c r="O98" s="169"/>
      <c r="P98" s="169"/>
      <c r="Q98" s="169"/>
      <c r="R98" s="169"/>
      <c r="S98" s="169"/>
      <c r="T98" s="169"/>
      <c r="U98" s="169"/>
      <c r="V98" s="169"/>
      <c r="W98" s="169"/>
      <c r="X98" s="169"/>
      <c r="Y98" s="169"/>
      <c r="Z98" s="169"/>
      <c r="AA98" s="169"/>
      <c r="AB98" s="169"/>
    </row>
    <row r="99" spans="1:28" ht="15.75" customHeight="1">
      <c r="A99" s="169"/>
      <c r="B99" s="170"/>
      <c r="C99" s="170"/>
      <c r="D99" s="171"/>
      <c r="E99" s="171"/>
      <c r="F99" s="169"/>
      <c r="G99" s="169"/>
      <c r="H99" s="169"/>
      <c r="I99" s="169"/>
      <c r="J99" s="169"/>
      <c r="K99" s="169"/>
      <c r="L99" s="169"/>
      <c r="M99" s="169"/>
      <c r="N99" s="169"/>
      <c r="O99" s="169"/>
      <c r="P99" s="169"/>
      <c r="Q99" s="169"/>
      <c r="R99" s="169"/>
      <c r="S99" s="169"/>
      <c r="T99" s="169"/>
      <c r="U99" s="169"/>
      <c r="V99" s="169"/>
      <c r="W99" s="169"/>
      <c r="X99" s="169"/>
      <c r="Y99" s="169"/>
      <c r="Z99" s="169"/>
      <c r="AA99" s="169"/>
      <c r="AB99" s="169"/>
    </row>
    <row r="100" spans="1:28" ht="15.75" customHeight="1">
      <c r="A100" s="169"/>
      <c r="B100" s="170"/>
      <c r="C100" s="170"/>
      <c r="D100" s="171"/>
      <c r="E100" s="171"/>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row>
    <row r="101" spans="1:28" ht="15.75" customHeight="1">
      <c r="A101" s="169"/>
      <c r="B101" s="170"/>
      <c r="C101" s="170"/>
      <c r="D101" s="171"/>
      <c r="E101" s="171"/>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row>
    <row r="102" spans="1:28" ht="15.75" customHeight="1">
      <c r="A102" s="169"/>
      <c r="B102" s="170"/>
      <c r="C102" s="170"/>
      <c r="D102" s="171"/>
      <c r="E102" s="171"/>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row>
    <row r="103" spans="1:28" ht="15.75" customHeight="1">
      <c r="A103" s="169"/>
      <c r="B103" s="170"/>
      <c r="C103" s="170"/>
      <c r="D103" s="171"/>
      <c r="E103" s="171"/>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row>
    <row r="104" spans="1:28" ht="15.75" customHeight="1">
      <c r="A104" s="169"/>
      <c r="B104" s="170"/>
      <c r="C104" s="170"/>
      <c r="D104" s="171"/>
      <c r="E104" s="171"/>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row>
    <row r="105" spans="1:28" ht="15.75" customHeight="1">
      <c r="A105" s="169"/>
      <c r="B105" s="170"/>
      <c r="C105" s="170"/>
      <c r="D105" s="171"/>
      <c r="E105" s="171"/>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row>
    <row r="106" spans="1:28" ht="15.75" customHeight="1">
      <c r="A106" s="169"/>
      <c r="B106" s="170"/>
      <c r="C106" s="170"/>
      <c r="D106" s="171"/>
      <c r="E106" s="171"/>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row>
    <row r="107" spans="1:28" ht="15.75" customHeight="1">
      <c r="A107" s="169"/>
      <c r="B107" s="170"/>
      <c r="C107" s="170"/>
      <c r="D107" s="171"/>
      <c r="E107" s="171"/>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row>
    <row r="108" spans="1:28" ht="15.75" customHeight="1">
      <c r="A108" s="169"/>
      <c r="B108" s="170"/>
      <c r="C108" s="170"/>
      <c r="D108" s="171"/>
      <c r="E108" s="171"/>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row>
    <row r="109" spans="1:28" ht="15.75" customHeight="1">
      <c r="A109" s="169"/>
      <c r="B109" s="170"/>
      <c r="C109" s="170"/>
      <c r="D109" s="171"/>
      <c r="E109" s="171"/>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row>
    <row r="110" spans="1:28" ht="15.75" customHeight="1">
      <c r="A110" s="169"/>
      <c r="B110" s="170"/>
      <c r="C110" s="170"/>
      <c r="D110" s="171"/>
      <c r="E110" s="171"/>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row>
    <row r="111" spans="1:28" ht="15.75" customHeight="1">
      <c r="A111" s="169"/>
      <c r="B111" s="170"/>
      <c r="C111" s="170"/>
      <c r="D111" s="171"/>
      <c r="E111" s="171"/>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row>
    <row r="112" spans="1:28" ht="15.75" customHeight="1">
      <c r="A112" s="169"/>
      <c r="B112" s="170"/>
      <c r="C112" s="170"/>
      <c r="D112" s="171"/>
      <c r="E112" s="171"/>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row>
    <row r="113" spans="1:28" ht="15.75" customHeight="1">
      <c r="A113" s="169"/>
      <c r="B113" s="170"/>
      <c r="C113" s="170"/>
      <c r="D113" s="171"/>
      <c r="E113" s="171"/>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row>
    <row r="114" spans="1:28" ht="15.75" customHeight="1">
      <c r="A114" s="169"/>
      <c r="B114" s="170"/>
      <c r="C114" s="170"/>
      <c r="D114" s="171"/>
      <c r="E114" s="171"/>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row>
    <row r="115" spans="1:28" ht="15.75" customHeight="1">
      <c r="A115" s="169"/>
      <c r="B115" s="170"/>
      <c r="C115" s="170"/>
      <c r="D115" s="171"/>
      <c r="E115" s="171"/>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row>
    <row r="116" spans="1:28" ht="15.75" customHeight="1">
      <c r="A116" s="169"/>
      <c r="B116" s="170"/>
      <c r="C116" s="170"/>
      <c r="D116" s="171"/>
      <c r="E116" s="171"/>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row>
    <row r="117" spans="1:28" ht="15.75" customHeight="1">
      <c r="A117" s="169"/>
      <c r="B117" s="170"/>
      <c r="C117" s="170"/>
      <c r="D117" s="171"/>
      <c r="E117" s="171"/>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row>
    <row r="118" spans="1:28" ht="15.75" customHeight="1">
      <c r="A118" s="169"/>
      <c r="B118" s="170"/>
      <c r="C118" s="170"/>
      <c r="D118" s="171"/>
      <c r="E118" s="171"/>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row>
    <row r="119" spans="1:28" ht="15.75" customHeight="1">
      <c r="A119" s="169"/>
      <c r="B119" s="170"/>
      <c r="C119" s="170"/>
      <c r="D119" s="171"/>
      <c r="E119" s="171"/>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row>
    <row r="120" spans="1:28" ht="15.75" customHeight="1">
      <c r="A120" s="169"/>
      <c r="B120" s="170"/>
      <c r="C120" s="170"/>
      <c r="D120" s="171"/>
      <c r="E120" s="171"/>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row>
    <row r="121" spans="1:28" ht="15.75" customHeight="1">
      <c r="A121" s="169"/>
      <c r="B121" s="170"/>
      <c r="C121" s="170"/>
      <c r="D121" s="171"/>
      <c r="E121" s="171"/>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row>
    <row r="122" spans="1:28" ht="15.75" customHeight="1">
      <c r="A122" s="169"/>
      <c r="B122" s="170"/>
      <c r="C122" s="170"/>
      <c r="D122" s="171"/>
      <c r="E122" s="171"/>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row>
    <row r="123" spans="1:28" ht="15.75" customHeight="1">
      <c r="A123" s="169"/>
      <c r="B123" s="170"/>
      <c r="C123" s="170"/>
      <c r="D123" s="171"/>
      <c r="E123" s="171"/>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row>
    <row r="124" spans="1:28" ht="15.75" customHeight="1">
      <c r="A124" s="169"/>
      <c r="B124" s="170"/>
      <c r="C124" s="170"/>
      <c r="D124" s="171"/>
      <c r="E124" s="171"/>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row>
    <row r="125" spans="1:28" ht="15.75" customHeight="1">
      <c r="A125" s="169"/>
      <c r="B125" s="170"/>
      <c r="C125" s="170"/>
      <c r="D125" s="171"/>
      <c r="E125" s="171"/>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row>
    <row r="126" spans="1:28" ht="15.75" customHeight="1">
      <c r="A126" s="169"/>
      <c r="B126" s="170"/>
      <c r="C126" s="170"/>
      <c r="D126" s="171"/>
      <c r="E126" s="171"/>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row>
    <row r="127" spans="1:28" ht="15.75" customHeight="1">
      <c r="A127" s="169"/>
      <c r="B127" s="170"/>
      <c r="C127" s="170"/>
      <c r="D127" s="171"/>
      <c r="E127" s="171"/>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row>
    <row r="128" spans="1:28" ht="15.75" customHeight="1">
      <c r="A128" s="169"/>
      <c r="B128" s="170"/>
      <c r="C128" s="170"/>
      <c r="D128" s="171"/>
      <c r="E128" s="171"/>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row>
    <row r="129" spans="1:28" ht="15.75" customHeight="1">
      <c r="A129" s="169"/>
      <c r="B129" s="170"/>
      <c r="C129" s="170"/>
      <c r="D129" s="171"/>
      <c r="E129" s="171"/>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row>
    <row r="130" spans="1:28" ht="15.75" customHeight="1">
      <c r="A130" s="169"/>
      <c r="B130" s="170"/>
      <c r="C130" s="170"/>
      <c r="D130" s="171"/>
      <c r="E130" s="171"/>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row>
    <row r="131" spans="1:28" ht="15.75" customHeight="1">
      <c r="A131" s="169"/>
      <c r="B131" s="170"/>
      <c r="C131" s="170"/>
      <c r="D131" s="171"/>
      <c r="E131" s="171"/>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row>
    <row r="132" spans="1:28" ht="15.75" customHeight="1">
      <c r="A132" s="169"/>
      <c r="B132" s="170"/>
      <c r="C132" s="170"/>
      <c r="D132" s="171"/>
      <c r="E132" s="171"/>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row>
    <row r="133" spans="1:28" ht="15.75" customHeight="1">
      <c r="A133" s="169"/>
      <c r="B133" s="170"/>
      <c r="C133" s="170"/>
      <c r="D133" s="171"/>
      <c r="E133" s="171"/>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row>
    <row r="134" spans="1:28" ht="15.75" customHeight="1">
      <c r="A134" s="169"/>
      <c r="B134" s="170"/>
      <c r="C134" s="170"/>
      <c r="D134" s="171"/>
      <c r="E134" s="171"/>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row>
    <row r="135" spans="1:28" ht="15.75" customHeight="1">
      <c r="A135" s="169"/>
      <c r="B135" s="170"/>
      <c r="C135" s="170"/>
      <c r="D135" s="171"/>
      <c r="E135" s="171"/>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row>
    <row r="136" spans="1:28" ht="15.75" customHeight="1">
      <c r="A136" s="169"/>
      <c r="B136" s="170"/>
      <c r="C136" s="170"/>
      <c r="D136" s="171"/>
      <c r="E136" s="171"/>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row>
    <row r="137" spans="1:28" ht="15.75" customHeight="1">
      <c r="A137" s="169"/>
      <c r="B137" s="170"/>
      <c r="C137" s="170"/>
      <c r="D137" s="171"/>
      <c r="E137" s="171"/>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row>
    <row r="138" spans="1:28" ht="15.75" customHeight="1">
      <c r="A138" s="169"/>
      <c r="B138" s="170"/>
      <c r="C138" s="170"/>
      <c r="D138" s="171"/>
      <c r="E138" s="171"/>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row>
    <row r="139" spans="1:28" ht="15.75" customHeight="1">
      <c r="A139" s="169"/>
      <c r="B139" s="170"/>
      <c r="C139" s="170"/>
      <c r="D139" s="171"/>
      <c r="E139" s="171"/>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row>
    <row r="140" spans="1:28" ht="15.75" customHeight="1">
      <c r="A140" s="169"/>
      <c r="B140" s="170"/>
      <c r="C140" s="170"/>
      <c r="D140" s="171"/>
      <c r="E140" s="171"/>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row>
    <row r="141" spans="1:28" ht="15.75" customHeight="1">
      <c r="A141" s="169"/>
      <c r="B141" s="170"/>
      <c r="C141" s="170"/>
      <c r="D141" s="171"/>
      <c r="E141" s="171"/>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row>
    <row r="142" spans="1:28" ht="15.75" customHeight="1">
      <c r="A142" s="169"/>
      <c r="B142" s="170"/>
      <c r="C142" s="170"/>
      <c r="D142" s="171"/>
      <c r="E142" s="171"/>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row>
    <row r="143" spans="1:28" ht="15.75" customHeight="1">
      <c r="A143" s="169"/>
      <c r="B143" s="170"/>
      <c r="C143" s="170"/>
      <c r="D143" s="171"/>
      <c r="E143" s="171"/>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row>
    <row r="144" spans="1:28" ht="15.75" customHeight="1">
      <c r="A144" s="169"/>
      <c r="B144" s="170"/>
      <c r="C144" s="170"/>
      <c r="D144" s="171"/>
      <c r="E144" s="171"/>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row>
    <row r="145" spans="1:28" ht="15.75" customHeight="1">
      <c r="A145" s="169"/>
      <c r="B145" s="170"/>
      <c r="C145" s="170"/>
      <c r="D145" s="171"/>
      <c r="E145" s="171"/>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row>
    <row r="146" spans="1:28" ht="15.75" customHeight="1">
      <c r="A146" s="169"/>
      <c r="B146" s="170"/>
      <c r="C146" s="170"/>
      <c r="D146" s="171"/>
      <c r="E146" s="171"/>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row>
    <row r="147" spans="1:28" ht="15.75" customHeight="1">
      <c r="A147" s="169"/>
      <c r="B147" s="170"/>
      <c r="C147" s="170"/>
      <c r="D147" s="171"/>
      <c r="E147" s="171"/>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row>
    <row r="148" spans="1:28" ht="15.75" customHeight="1">
      <c r="A148" s="169"/>
      <c r="B148" s="170"/>
      <c r="C148" s="170"/>
      <c r="D148" s="171"/>
      <c r="E148" s="171"/>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row>
    <row r="149" spans="1:28" ht="15.75" customHeight="1">
      <c r="A149" s="169"/>
      <c r="B149" s="170"/>
      <c r="C149" s="170"/>
      <c r="D149" s="171"/>
      <c r="E149" s="171"/>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row>
    <row r="150" spans="1:28" ht="15.75" customHeight="1">
      <c r="A150" s="169"/>
      <c r="B150" s="170"/>
      <c r="C150" s="170"/>
      <c r="D150" s="171"/>
      <c r="E150" s="171"/>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row>
    <row r="151" spans="1:28" ht="15.75" customHeight="1">
      <c r="A151" s="169"/>
      <c r="B151" s="170"/>
      <c r="C151" s="170"/>
      <c r="D151" s="171"/>
      <c r="E151" s="171"/>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row>
    <row r="152" spans="1:28" ht="15.75" customHeight="1">
      <c r="A152" s="169"/>
      <c r="B152" s="170"/>
      <c r="C152" s="170"/>
      <c r="D152" s="171"/>
      <c r="E152" s="171"/>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row>
    <row r="153" spans="1:28" ht="15.75" customHeight="1">
      <c r="A153" s="169"/>
      <c r="B153" s="170"/>
      <c r="C153" s="170"/>
      <c r="D153" s="171"/>
      <c r="E153" s="171"/>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row>
    <row r="154" spans="1:28" ht="15.75" customHeight="1">
      <c r="A154" s="169"/>
      <c r="B154" s="170"/>
      <c r="C154" s="170"/>
      <c r="D154" s="171"/>
      <c r="E154" s="171"/>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row>
    <row r="155" spans="1:28" ht="15.75" customHeight="1">
      <c r="A155" s="169"/>
      <c r="B155" s="170"/>
      <c r="C155" s="170"/>
      <c r="D155" s="171"/>
      <c r="E155" s="171"/>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row>
    <row r="156" spans="1:28" ht="15.75" customHeight="1">
      <c r="A156" s="169"/>
      <c r="B156" s="170"/>
      <c r="C156" s="170"/>
      <c r="D156" s="171"/>
      <c r="E156" s="171"/>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row>
    <row r="157" spans="1:28" ht="15.75" customHeight="1">
      <c r="A157" s="169"/>
      <c r="B157" s="170"/>
      <c r="C157" s="170"/>
      <c r="D157" s="171"/>
      <c r="E157" s="171"/>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row>
    <row r="158" spans="1:28" ht="15.75" customHeight="1">
      <c r="A158" s="169"/>
      <c r="B158" s="170"/>
      <c r="C158" s="170"/>
      <c r="D158" s="171"/>
      <c r="E158" s="171"/>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row>
    <row r="159" spans="1:28" ht="15.75" customHeight="1">
      <c r="A159" s="169"/>
      <c r="B159" s="170"/>
      <c r="C159" s="170"/>
      <c r="D159" s="171"/>
      <c r="E159" s="171"/>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row>
    <row r="160" spans="1:28" ht="15.75" customHeight="1">
      <c r="A160" s="169"/>
      <c r="B160" s="170"/>
      <c r="C160" s="170"/>
      <c r="D160" s="171"/>
      <c r="E160" s="171"/>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row>
    <row r="161" spans="1:28" ht="15.75" customHeight="1">
      <c r="A161" s="169"/>
      <c r="B161" s="170"/>
      <c r="C161" s="170"/>
      <c r="D161" s="171"/>
      <c r="E161" s="171"/>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row>
    <row r="162" spans="1:28" ht="15.75" customHeight="1">
      <c r="A162" s="169"/>
      <c r="B162" s="170"/>
      <c r="C162" s="170"/>
      <c r="D162" s="171"/>
      <c r="E162" s="171"/>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row>
    <row r="163" spans="1:28" ht="15.75" customHeight="1">
      <c r="A163" s="169"/>
      <c r="B163" s="170"/>
      <c r="C163" s="170"/>
      <c r="D163" s="171"/>
      <c r="E163" s="171"/>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row>
    <row r="164" spans="1:28" ht="15.75" customHeight="1">
      <c r="A164" s="169"/>
      <c r="B164" s="170"/>
      <c r="C164" s="170"/>
      <c r="D164" s="171"/>
      <c r="E164" s="171"/>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row>
    <row r="165" spans="1:28" ht="15.75" customHeight="1">
      <c r="A165" s="169"/>
      <c r="B165" s="170"/>
      <c r="C165" s="170"/>
      <c r="D165" s="171"/>
      <c r="E165" s="171"/>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row>
    <row r="166" spans="1:28" ht="15.75" customHeight="1">
      <c r="A166" s="169"/>
      <c r="B166" s="170"/>
      <c r="C166" s="170"/>
      <c r="D166" s="171"/>
      <c r="E166" s="171"/>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row>
    <row r="167" spans="1:28" ht="15.75" customHeight="1">
      <c r="A167" s="169"/>
      <c r="B167" s="170"/>
      <c r="C167" s="170"/>
      <c r="D167" s="171"/>
      <c r="E167" s="171"/>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row>
    <row r="168" spans="1:28" ht="15.75" customHeight="1">
      <c r="A168" s="169"/>
      <c r="B168" s="170"/>
      <c r="C168" s="170"/>
      <c r="D168" s="171"/>
      <c r="E168" s="171"/>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row>
    <row r="169" spans="1:28" ht="15.75" customHeight="1">
      <c r="A169" s="169"/>
      <c r="B169" s="170"/>
      <c r="C169" s="170"/>
      <c r="D169" s="171"/>
      <c r="E169" s="171"/>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row>
    <row r="170" spans="1:28" ht="15.75" customHeight="1">
      <c r="A170" s="169"/>
      <c r="B170" s="170"/>
      <c r="C170" s="170"/>
      <c r="D170" s="171"/>
      <c r="E170" s="171"/>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row>
    <row r="171" spans="1:28" ht="15.75" customHeight="1">
      <c r="A171" s="169"/>
      <c r="B171" s="170"/>
      <c r="C171" s="170"/>
      <c r="D171" s="171"/>
      <c r="E171" s="171"/>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row>
    <row r="172" spans="1:28" ht="15.75" customHeight="1">
      <c r="A172" s="169"/>
      <c r="B172" s="170"/>
      <c r="C172" s="170"/>
      <c r="D172" s="171"/>
      <c r="E172" s="171"/>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row>
    <row r="173" spans="1:28" ht="15.75" customHeight="1">
      <c r="A173" s="169"/>
      <c r="B173" s="170"/>
      <c r="C173" s="170"/>
      <c r="D173" s="171"/>
      <c r="E173" s="171"/>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row>
    <row r="174" spans="1:28" ht="15.75" customHeight="1">
      <c r="A174" s="169"/>
      <c r="B174" s="170"/>
      <c r="C174" s="170"/>
      <c r="D174" s="171"/>
      <c r="E174" s="171"/>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row>
    <row r="175" spans="1:28" ht="15.75" customHeight="1">
      <c r="A175" s="169"/>
      <c r="B175" s="170"/>
      <c r="C175" s="170"/>
      <c r="D175" s="171"/>
      <c r="E175" s="171"/>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row>
    <row r="176" spans="1:28" ht="15.75" customHeight="1">
      <c r="A176" s="169"/>
      <c r="B176" s="170"/>
      <c r="C176" s="170"/>
      <c r="D176" s="171"/>
      <c r="E176" s="171"/>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row>
    <row r="177" spans="1:28" ht="15.75" customHeight="1">
      <c r="A177" s="169"/>
      <c r="B177" s="170"/>
      <c r="C177" s="170"/>
      <c r="D177" s="171"/>
      <c r="E177" s="171"/>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row>
    <row r="178" spans="1:28" ht="15.75" customHeight="1">
      <c r="A178" s="169"/>
      <c r="B178" s="170"/>
      <c r="C178" s="170"/>
      <c r="D178" s="171"/>
      <c r="E178" s="171"/>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row>
    <row r="179" spans="1:28" ht="15.75" customHeight="1">
      <c r="A179" s="169"/>
      <c r="B179" s="170"/>
      <c r="C179" s="170"/>
      <c r="D179" s="171"/>
      <c r="E179" s="171"/>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row>
    <row r="180" spans="1:28" ht="15.75" customHeight="1">
      <c r="A180" s="169"/>
      <c r="B180" s="170"/>
      <c r="C180" s="170"/>
      <c r="D180" s="171"/>
      <c r="E180" s="171"/>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row>
    <row r="181" spans="1:28" ht="15.75" customHeight="1">
      <c r="A181" s="169"/>
      <c r="B181" s="170"/>
      <c r="C181" s="170"/>
      <c r="D181" s="171"/>
      <c r="E181" s="171"/>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row>
    <row r="182" spans="1:28" ht="15.75" customHeight="1">
      <c r="A182" s="169"/>
      <c r="B182" s="170"/>
      <c r="C182" s="170"/>
      <c r="D182" s="171"/>
      <c r="E182" s="171"/>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row>
    <row r="183" spans="1:28" ht="15.75" customHeight="1">
      <c r="A183" s="169"/>
      <c r="B183" s="170"/>
      <c r="C183" s="170"/>
      <c r="D183" s="171"/>
      <c r="E183" s="171"/>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row>
    <row r="184" spans="1:28" ht="15.75" customHeight="1">
      <c r="A184" s="169"/>
      <c r="B184" s="170"/>
      <c r="C184" s="170"/>
      <c r="D184" s="171"/>
      <c r="E184" s="171"/>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row>
    <row r="185" spans="1:28" ht="15.75" customHeight="1">
      <c r="A185" s="169"/>
      <c r="B185" s="170"/>
      <c r="C185" s="170"/>
      <c r="D185" s="171"/>
      <c r="E185" s="171"/>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row>
    <row r="186" spans="1:28" ht="15.75" customHeight="1">
      <c r="A186" s="169"/>
      <c r="B186" s="170"/>
      <c r="C186" s="170"/>
      <c r="D186" s="171"/>
      <c r="E186" s="171"/>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row>
    <row r="187" spans="1:28" ht="15.75" customHeight="1">
      <c r="A187" s="169"/>
      <c r="B187" s="170"/>
      <c r="C187" s="170"/>
      <c r="D187" s="171"/>
      <c r="E187" s="171"/>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row>
    <row r="188" spans="1:28" ht="15.75" customHeight="1">
      <c r="A188" s="169"/>
      <c r="B188" s="170"/>
      <c r="C188" s="170"/>
      <c r="D188" s="171"/>
      <c r="E188" s="171"/>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row>
    <row r="189" spans="1:28" ht="15.75" customHeight="1">
      <c r="A189" s="169"/>
      <c r="B189" s="170"/>
      <c r="C189" s="170"/>
      <c r="D189" s="171"/>
      <c r="E189" s="171"/>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row>
    <row r="190" spans="1:28" ht="15.75" customHeight="1">
      <c r="A190" s="169"/>
      <c r="B190" s="170"/>
      <c r="C190" s="170"/>
      <c r="D190" s="171"/>
      <c r="E190" s="171"/>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row>
    <row r="191" spans="1:28" ht="15.75" customHeight="1">
      <c r="A191" s="169"/>
      <c r="B191" s="170"/>
      <c r="C191" s="170"/>
      <c r="D191" s="171"/>
      <c r="E191" s="171"/>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row>
    <row r="192" spans="1:28" ht="15.75" customHeight="1">
      <c r="A192" s="169"/>
      <c r="B192" s="170"/>
      <c r="C192" s="170"/>
      <c r="D192" s="171"/>
      <c r="E192" s="171"/>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row>
    <row r="193" spans="1:28" ht="15.75" customHeight="1">
      <c r="A193" s="169"/>
      <c r="B193" s="170"/>
      <c r="C193" s="170"/>
      <c r="D193" s="171"/>
      <c r="E193" s="171"/>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row>
    <row r="194" spans="1:28" ht="15.75" customHeight="1">
      <c r="A194" s="169"/>
      <c r="B194" s="170"/>
      <c r="C194" s="170"/>
      <c r="D194" s="171"/>
      <c r="E194" s="171"/>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row>
    <row r="195" spans="1:28" ht="15.75" customHeight="1">
      <c r="A195" s="169"/>
      <c r="B195" s="170"/>
      <c r="C195" s="170"/>
      <c r="D195" s="171"/>
      <c r="E195" s="171"/>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row>
    <row r="196" spans="1:28" ht="15.75" customHeight="1">
      <c r="A196" s="169"/>
      <c r="B196" s="170"/>
      <c r="C196" s="170"/>
      <c r="D196" s="171"/>
      <c r="E196" s="171"/>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row>
    <row r="197" spans="1:28" ht="15.75" customHeight="1">
      <c r="A197" s="169"/>
      <c r="B197" s="170"/>
      <c r="C197" s="170"/>
      <c r="D197" s="171"/>
      <c r="E197" s="171"/>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row>
    <row r="198" spans="1:28" ht="15.75" customHeight="1">
      <c r="A198" s="169"/>
      <c r="B198" s="170"/>
      <c r="C198" s="170"/>
      <c r="D198" s="171"/>
      <c r="E198" s="171"/>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row>
    <row r="199" spans="1:28" ht="15.75" customHeight="1">
      <c r="A199" s="169"/>
      <c r="B199" s="170"/>
      <c r="C199" s="170"/>
      <c r="D199" s="171"/>
      <c r="E199" s="171"/>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row>
    <row r="200" spans="1:28" ht="15.75" customHeight="1">
      <c r="A200" s="169"/>
      <c r="B200" s="170"/>
      <c r="C200" s="170"/>
      <c r="D200" s="171"/>
      <c r="E200" s="171"/>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row>
    <row r="201" spans="1:28" ht="15.75" customHeight="1">
      <c r="A201" s="169"/>
      <c r="B201" s="170"/>
      <c r="C201" s="170"/>
      <c r="D201" s="171"/>
      <c r="E201" s="171"/>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row>
    <row r="202" spans="1:28" ht="15.75" customHeight="1">
      <c r="A202" s="169"/>
      <c r="B202" s="170"/>
      <c r="C202" s="170"/>
      <c r="D202" s="171"/>
      <c r="E202" s="171"/>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row>
    <row r="203" spans="1:28" ht="15.75" customHeight="1">
      <c r="A203" s="169"/>
      <c r="B203" s="170"/>
      <c r="C203" s="170"/>
      <c r="D203" s="171"/>
      <c r="E203" s="171"/>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row>
    <row r="204" spans="1:28" ht="15.75" customHeight="1">
      <c r="A204" s="169"/>
      <c r="B204" s="170"/>
      <c r="C204" s="170"/>
      <c r="D204" s="171"/>
      <c r="E204" s="171"/>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row>
    <row r="205" spans="1:28" ht="15.75" customHeight="1">
      <c r="A205" s="169"/>
      <c r="B205" s="170"/>
      <c r="C205" s="170"/>
      <c r="D205" s="171"/>
      <c r="E205" s="171"/>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row>
    <row r="206" spans="1:28" ht="15.75" customHeight="1">
      <c r="A206" s="169"/>
      <c r="B206" s="170"/>
      <c r="C206" s="170"/>
      <c r="D206" s="171"/>
      <c r="E206" s="171"/>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row>
    <row r="207" spans="1:28" ht="15.75" customHeight="1">
      <c r="A207" s="169"/>
      <c r="B207" s="170"/>
      <c r="C207" s="170"/>
      <c r="D207" s="171"/>
      <c r="E207" s="171"/>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row>
    <row r="208" spans="1:28" ht="15.75" customHeight="1">
      <c r="A208" s="169"/>
      <c r="B208" s="170"/>
      <c r="C208" s="170"/>
      <c r="D208" s="171"/>
      <c r="E208" s="171"/>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row>
    <row r="209" spans="1:28" ht="15.75" customHeight="1">
      <c r="A209" s="169"/>
      <c r="B209" s="170"/>
      <c r="C209" s="170"/>
      <c r="D209" s="171"/>
      <c r="E209" s="171"/>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row>
    <row r="210" spans="1:28" ht="15.75" customHeight="1">
      <c r="A210" s="169"/>
      <c r="B210" s="170"/>
      <c r="C210" s="170"/>
      <c r="D210" s="171"/>
      <c r="E210" s="171"/>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row>
    <row r="211" spans="1:28" ht="15.75" customHeight="1">
      <c r="A211" s="169"/>
      <c r="B211" s="170"/>
      <c r="C211" s="170"/>
      <c r="D211" s="171"/>
      <c r="E211" s="171"/>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row>
    <row r="212" spans="1:28" ht="15.75" customHeight="1">
      <c r="A212" s="169"/>
      <c r="B212" s="170"/>
      <c r="C212" s="170"/>
      <c r="D212" s="171"/>
      <c r="E212" s="171"/>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row>
    <row r="213" spans="1:28" ht="15.75" customHeight="1">
      <c r="A213" s="169"/>
      <c r="B213" s="170"/>
      <c r="C213" s="170"/>
      <c r="D213" s="171"/>
      <c r="E213" s="171"/>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row>
    <row r="214" spans="1:28" ht="15.75" customHeight="1">
      <c r="A214" s="169"/>
      <c r="B214" s="170"/>
      <c r="C214" s="170"/>
      <c r="D214" s="171"/>
      <c r="E214" s="171"/>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row>
    <row r="215" spans="1:28" ht="15.75" customHeight="1">
      <c r="A215" s="169"/>
      <c r="B215" s="170"/>
      <c r="C215" s="170"/>
      <c r="D215" s="171"/>
      <c r="E215" s="171"/>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row>
    <row r="216" spans="1:28" ht="15.75" customHeight="1">
      <c r="A216" s="169"/>
      <c r="B216" s="170"/>
      <c r="C216" s="170"/>
      <c r="D216" s="171"/>
      <c r="E216" s="171"/>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row>
    <row r="217" spans="1:28" ht="15.75" customHeight="1">
      <c r="A217" s="169"/>
      <c r="B217" s="170"/>
      <c r="C217" s="170"/>
      <c r="D217" s="171"/>
      <c r="E217" s="171"/>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row>
    <row r="218" spans="1:28" ht="15.75" customHeight="1">
      <c r="A218" s="169"/>
      <c r="B218" s="170"/>
      <c r="C218" s="170"/>
      <c r="D218" s="171"/>
      <c r="E218" s="171"/>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row>
    <row r="219" spans="1:28" ht="15.75" customHeight="1">
      <c r="A219" s="169"/>
      <c r="B219" s="170"/>
      <c r="C219" s="170"/>
      <c r="D219" s="171"/>
      <c r="E219" s="171"/>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row>
    <row r="220" spans="1:28" ht="15.75" customHeight="1">
      <c r="A220" s="169"/>
      <c r="B220" s="170"/>
      <c r="C220" s="170"/>
      <c r="D220" s="171"/>
      <c r="E220" s="171"/>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row>
    <row r="221" spans="1:28" ht="15.75" customHeight="1">
      <c r="A221" s="169"/>
      <c r="B221" s="170"/>
      <c r="C221" s="170"/>
      <c r="D221" s="171"/>
      <c r="E221" s="171"/>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row>
    <row r="222" spans="1:28" ht="15.75" customHeight="1">
      <c r="A222" s="169"/>
      <c r="B222" s="170"/>
      <c r="C222" s="170"/>
      <c r="D222" s="171"/>
      <c r="E222" s="171"/>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row>
    <row r="223" spans="1:28" ht="15.75" customHeight="1">
      <c r="A223" s="169"/>
      <c r="B223" s="170"/>
      <c r="C223" s="170"/>
      <c r="D223" s="171"/>
      <c r="E223" s="171"/>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row>
    <row r="224" spans="1:28" ht="15.75" customHeight="1">
      <c r="A224" s="169"/>
      <c r="B224" s="170"/>
      <c r="C224" s="170"/>
      <c r="D224" s="171"/>
      <c r="E224" s="171"/>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row>
    <row r="225" spans="1:28" ht="15.75" customHeight="1">
      <c r="A225" s="169"/>
      <c r="B225" s="170"/>
      <c r="C225" s="170"/>
      <c r="D225" s="171"/>
      <c r="E225" s="171"/>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row>
    <row r="226" spans="1:28" ht="15.75" customHeight="1">
      <c r="A226" s="169"/>
      <c r="B226" s="170"/>
      <c r="C226" s="170"/>
      <c r="D226" s="171"/>
      <c r="E226" s="171"/>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row>
    <row r="227" spans="1:28" ht="15.75" customHeight="1">
      <c r="A227" s="169"/>
      <c r="B227" s="170"/>
      <c r="C227" s="170"/>
      <c r="D227" s="171"/>
      <c r="E227" s="171"/>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row>
    <row r="228" spans="1:28" ht="15.75" customHeight="1">
      <c r="A228" s="169"/>
      <c r="B228" s="170"/>
      <c r="C228" s="170"/>
      <c r="D228" s="171"/>
      <c r="E228" s="171"/>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row>
    <row r="229" spans="1:28" ht="15.75" customHeight="1">
      <c r="A229" s="169"/>
      <c r="B229" s="170"/>
      <c r="C229" s="170"/>
      <c r="D229" s="171"/>
      <c r="E229" s="171"/>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row>
    <row r="230" spans="1:28" ht="15.75" customHeight="1">
      <c r="A230" s="169"/>
      <c r="B230" s="170"/>
      <c r="C230" s="170"/>
      <c r="D230" s="171"/>
      <c r="E230" s="171"/>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row>
    <row r="231" spans="1:28" ht="15.75" customHeight="1">
      <c r="A231" s="169"/>
      <c r="B231" s="170"/>
      <c r="C231" s="170"/>
      <c r="D231" s="171"/>
      <c r="E231" s="171"/>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row>
    <row r="232" spans="1:28" ht="15.75" customHeight="1">
      <c r="A232" s="169"/>
      <c r="B232" s="170"/>
      <c r="C232" s="170"/>
      <c r="D232" s="171"/>
      <c r="E232" s="171"/>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row>
    <row r="233" spans="1:28" ht="15.75" customHeight="1">
      <c r="A233" s="169"/>
      <c r="B233" s="170"/>
      <c r="C233" s="170"/>
      <c r="D233" s="171"/>
      <c r="E233" s="171"/>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row>
    <row r="234" spans="1:28" ht="15.75" customHeight="1">
      <c r="A234" s="169"/>
      <c r="B234" s="170"/>
      <c r="C234" s="170"/>
      <c r="D234" s="171"/>
      <c r="E234" s="171"/>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row>
    <row r="235" spans="1:28" ht="15.75" customHeight="1">
      <c r="A235" s="169"/>
      <c r="B235" s="170"/>
      <c r="C235" s="170"/>
      <c r="D235" s="171"/>
      <c r="E235" s="171"/>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row>
    <row r="236" spans="1:28" ht="15.75" customHeight="1">
      <c r="A236" s="169"/>
      <c r="B236" s="170"/>
      <c r="C236" s="170"/>
      <c r="D236" s="171"/>
      <c r="E236" s="171"/>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row>
    <row r="237" spans="1:28" ht="15.75" customHeight="1">
      <c r="A237" s="169"/>
      <c r="B237" s="170"/>
      <c r="C237" s="170"/>
      <c r="D237" s="171"/>
      <c r="E237" s="171"/>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row>
    <row r="238" spans="1:28" ht="15.75" customHeight="1">
      <c r="A238" s="169"/>
      <c r="B238" s="170"/>
      <c r="C238" s="170"/>
      <c r="D238" s="171"/>
      <c r="E238" s="171"/>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row>
    <row r="239" spans="1:28" ht="15.75" customHeight="1">
      <c r="A239" s="169"/>
      <c r="B239" s="170"/>
      <c r="C239" s="170"/>
      <c r="D239" s="171"/>
      <c r="E239" s="171"/>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row>
    <row r="240" spans="1:28" ht="15.75" customHeight="1">
      <c r="A240" s="169"/>
      <c r="B240" s="170"/>
      <c r="C240" s="170"/>
      <c r="D240" s="171"/>
      <c r="E240" s="171"/>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row>
    <row r="241" spans="1:28" ht="15.75" customHeight="1">
      <c r="A241" s="169"/>
      <c r="B241" s="170"/>
      <c r="C241" s="170"/>
      <c r="D241" s="171"/>
      <c r="E241" s="171"/>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row>
    <row r="242" spans="1:28" ht="15.75" customHeight="1">
      <c r="A242" s="169"/>
      <c r="B242" s="170"/>
      <c r="C242" s="170"/>
      <c r="D242" s="171"/>
      <c r="E242" s="171"/>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row>
    <row r="243" spans="1:28" ht="15.75" customHeight="1">
      <c r="B243" s="193"/>
    </row>
    <row r="244" spans="1:28" ht="15.75" customHeight="1">
      <c r="B244" s="193"/>
    </row>
    <row r="245" spans="1:28" ht="15.75" customHeight="1">
      <c r="B245" s="193"/>
    </row>
    <row r="246" spans="1:28" ht="15.75" customHeight="1">
      <c r="B246" s="193"/>
    </row>
    <row r="247" spans="1:28" ht="15.75" customHeight="1">
      <c r="B247" s="193"/>
    </row>
    <row r="248" spans="1:28" ht="15.75" customHeight="1">
      <c r="B248" s="193"/>
    </row>
    <row r="249" spans="1:28" ht="15.75" customHeight="1">
      <c r="B249" s="193"/>
    </row>
    <row r="250" spans="1:28" ht="15.75" customHeight="1">
      <c r="B250" s="193"/>
    </row>
    <row r="251" spans="1:28" ht="15.75" customHeight="1">
      <c r="B251" s="193"/>
    </row>
    <row r="252" spans="1:28" ht="15.75" customHeight="1">
      <c r="B252" s="193"/>
    </row>
    <row r="253" spans="1:28" ht="15.75" customHeight="1">
      <c r="B253" s="193"/>
    </row>
    <row r="254" spans="1:28" ht="15.75" customHeight="1">
      <c r="B254" s="193"/>
    </row>
    <row r="255" spans="1:28" ht="15.75" customHeight="1">
      <c r="B255" s="193"/>
    </row>
    <row r="256" spans="1:28" ht="15.75" customHeight="1">
      <c r="B256" s="193"/>
    </row>
    <row r="257" spans="2:2" ht="15.75" customHeight="1">
      <c r="B257" s="193"/>
    </row>
    <row r="258" spans="2:2" ht="15.75" customHeight="1">
      <c r="B258" s="193"/>
    </row>
    <row r="259" spans="2:2" ht="15.75" customHeight="1">
      <c r="B259" s="193"/>
    </row>
    <row r="260" spans="2:2" ht="15.75" customHeight="1">
      <c r="B260" s="193"/>
    </row>
    <row r="261" spans="2:2" ht="15.75" customHeight="1">
      <c r="B261" s="193"/>
    </row>
    <row r="262" spans="2:2" ht="15.75" customHeight="1">
      <c r="B262" s="193"/>
    </row>
    <row r="263" spans="2:2" ht="15.75" customHeight="1">
      <c r="B263" s="193"/>
    </row>
    <row r="264" spans="2:2" ht="15.75" customHeight="1">
      <c r="B264" s="193"/>
    </row>
    <row r="265" spans="2:2" ht="15.75" customHeight="1">
      <c r="B265" s="193"/>
    </row>
    <row r="266" spans="2:2" ht="15.75" customHeight="1">
      <c r="B266" s="193"/>
    </row>
    <row r="267" spans="2:2" ht="15.75" customHeight="1">
      <c r="B267" s="193"/>
    </row>
    <row r="268" spans="2:2" ht="15.75" customHeight="1">
      <c r="B268" s="193"/>
    </row>
    <row r="269" spans="2:2" ht="15.75" customHeight="1">
      <c r="B269" s="193"/>
    </row>
    <row r="270" spans="2:2" ht="15.75" customHeight="1">
      <c r="B270" s="193"/>
    </row>
    <row r="271" spans="2:2" ht="15.75" customHeight="1">
      <c r="B271" s="193"/>
    </row>
    <row r="272" spans="2:2" ht="15.75" customHeight="1">
      <c r="B272" s="193"/>
    </row>
    <row r="273" spans="2:2" ht="15.75" customHeight="1">
      <c r="B273" s="193"/>
    </row>
    <row r="274" spans="2:2" ht="15.75" customHeight="1">
      <c r="B274" s="193"/>
    </row>
    <row r="275" spans="2:2" ht="15.75" customHeight="1">
      <c r="B275" s="193"/>
    </row>
    <row r="276" spans="2:2" ht="15.75" customHeight="1">
      <c r="B276" s="193"/>
    </row>
    <row r="277" spans="2:2" ht="15.75" customHeight="1">
      <c r="B277" s="193"/>
    </row>
    <row r="278" spans="2:2" ht="15.75" customHeight="1">
      <c r="B278" s="193"/>
    </row>
    <row r="279" spans="2:2" ht="15.75" customHeight="1">
      <c r="B279" s="193"/>
    </row>
    <row r="280" spans="2:2" ht="15.75" customHeight="1">
      <c r="B280" s="193"/>
    </row>
    <row r="281" spans="2:2" ht="15.75" customHeight="1">
      <c r="B281" s="193"/>
    </row>
    <row r="282" spans="2:2" ht="15.75" customHeight="1">
      <c r="B282" s="193"/>
    </row>
    <row r="283" spans="2:2" ht="15.75" customHeight="1">
      <c r="B283" s="193"/>
    </row>
    <row r="284" spans="2:2" ht="15.75" customHeight="1">
      <c r="B284" s="193"/>
    </row>
    <row r="285" spans="2:2" ht="15.75" customHeight="1">
      <c r="B285" s="193"/>
    </row>
    <row r="286" spans="2:2" ht="15.75" customHeight="1">
      <c r="B286" s="193"/>
    </row>
    <row r="287" spans="2:2" ht="15.75" customHeight="1">
      <c r="B287" s="193"/>
    </row>
    <row r="288" spans="2:2" ht="15.75" customHeight="1">
      <c r="B288" s="193"/>
    </row>
    <row r="289" spans="2:2" ht="15.75" customHeight="1">
      <c r="B289" s="193"/>
    </row>
    <row r="290" spans="2:2" ht="15.75" customHeight="1">
      <c r="B290" s="193"/>
    </row>
    <row r="291" spans="2:2" ht="15.75" customHeight="1">
      <c r="B291" s="193"/>
    </row>
    <row r="292" spans="2:2" ht="15.75" customHeight="1">
      <c r="B292" s="193"/>
    </row>
    <row r="293" spans="2:2" ht="15.75" customHeight="1">
      <c r="B293" s="193"/>
    </row>
    <row r="294" spans="2:2" ht="15.75" customHeight="1">
      <c r="B294" s="193"/>
    </row>
    <row r="295" spans="2:2" ht="15.75" customHeight="1">
      <c r="B295" s="193"/>
    </row>
    <row r="296" spans="2:2" ht="15.75" customHeight="1">
      <c r="B296" s="193"/>
    </row>
    <row r="297" spans="2:2" ht="15.75" customHeight="1">
      <c r="B297" s="193"/>
    </row>
    <row r="298" spans="2:2" ht="15.75" customHeight="1">
      <c r="B298" s="193"/>
    </row>
    <row r="299" spans="2:2" ht="15.75" customHeight="1">
      <c r="B299" s="193"/>
    </row>
    <row r="300" spans="2:2" ht="15.75" customHeight="1">
      <c r="B300" s="193"/>
    </row>
    <row r="301" spans="2:2" ht="15.75" customHeight="1">
      <c r="B301" s="193"/>
    </row>
    <row r="302" spans="2:2" ht="15.75" customHeight="1">
      <c r="B302" s="193"/>
    </row>
    <row r="303" spans="2:2" ht="15.75" customHeight="1">
      <c r="B303" s="193"/>
    </row>
    <row r="304" spans="2:2" ht="15.75" customHeight="1">
      <c r="B304" s="193"/>
    </row>
    <row r="305" spans="2:2" ht="15.75" customHeight="1">
      <c r="B305" s="193"/>
    </row>
    <row r="306" spans="2:2" ht="15.75" customHeight="1">
      <c r="B306" s="193"/>
    </row>
    <row r="307" spans="2:2" ht="15.75" customHeight="1">
      <c r="B307" s="193"/>
    </row>
    <row r="308" spans="2:2" ht="15.75" customHeight="1">
      <c r="B308" s="193"/>
    </row>
    <row r="309" spans="2:2" ht="15.75" customHeight="1">
      <c r="B309" s="193"/>
    </row>
    <row r="310" spans="2:2" ht="15.75" customHeight="1">
      <c r="B310" s="193"/>
    </row>
    <row r="311" spans="2:2" ht="15.75" customHeight="1">
      <c r="B311" s="193"/>
    </row>
    <row r="312" spans="2:2" ht="15.75" customHeight="1">
      <c r="B312" s="193"/>
    </row>
    <row r="313" spans="2:2" ht="15.75" customHeight="1">
      <c r="B313" s="193"/>
    </row>
    <row r="314" spans="2:2" ht="15.75" customHeight="1">
      <c r="B314" s="193"/>
    </row>
    <row r="315" spans="2:2" ht="15.75" customHeight="1">
      <c r="B315" s="193"/>
    </row>
    <row r="316" spans="2:2" ht="15.75" customHeight="1">
      <c r="B316" s="193"/>
    </row>
    <row r="317" spans="2:2" ht="15.75" customHeight="1">
      <c r="B317" s="193"/>
    </row>
    <row r="318" spans="2:2" ht="15.75" customHeight="1">
      <c r="B318" s="193"/>
    </row>
    <row r="319" spans="2:2" ht="15.75" customHeight="1">
      <c r="B319" s="193"/>
    </row>
    <row r="320" spans="2:2" ht="15.75" customHeight="1">
      <c r="B320" s="193"/>
    </row>
    <row r="321" spans="2:2" ht="15.75" customHeight="1">
      <c r="B321" s="193"/>
    </row>
    <row r="322" spans="2:2" ht="15.75" customHeight="1">
      <c r="B322" s="193"/>
    </row>
    <row r="323" spans="2:2" ht="15.75" customHeight="1">
      <c r="B323" s="193"/>
    </row>
    <row r="324" spans="2:2" ht="15.75" customHeight="1">
      <c r="B324" s="193"/>
    </row>
    <row r="325" spans="2:2" ht="15.75" customHeight="1">
      <c r="B325" s="193"/>
    </row>
    <row r="326" spans="2:2" ht="15.75" customHeight="1">
      <c r="B326" s="193"/>
    </row>
    <row r="327" spans="2:2" ht="15.75" customHeight="1">
      <c r="B327" s="193"/>
    </row>
    <row r="328" spans="2:2" ht="15.75" customHeight="1">
      <c r="B328" s="193"/>
    </row>
    <row r="329" spans="2:2" ht="15.75" customHeight="1">
      <c r="B329" s="193"/>
    </row>
    <row r="330" spans="2:2" ht="15.75" customHeight="1">
      <c r="B330" s="193"/>
    </row>
    <row r="331" spans="2:2" ht="15.75" customHeight="1">
      <c r="B331" s="193"/>
    </row>
    <row r="332" spans="2:2" ht="15.75" customHeight="1">
      <c r="B332" s="193"/>
    </row>
    <row r="333" spans="2:2" ht="15.75" customHeight="1">
      <c r="B333" s="193"/>
    </row>
    <row r="334" spans="2:2" ht="15.75" customHeight="1">
      <c r="B334" s="193"/>
    </row>
    <row r="335" spans="2:2" ht="15.75" customHeight="1">
      <c r="B335" s="193"/>
    </row>
    <row r="336" spans="2:2" ht="15.75" customHeight="1">
      <c r="B336" s="193"/>
    </row>
    <row r="337" spans="2:2" ht="15.75" customHeight="1">
      <c r="B337" s="193"/>
    </row>
    <row r="338" spans="2:2" ht="15.75" customHeight="1">
      <c r="B338" s="193"/>
    </row>
    <row r="339" spans="2:2" ht="15.75" customHeight="1">
      <c r="B339" s="193"/>
    </row>
    <row r="340" spans="2:2" ht="15.75" customHeight="1">
      <c r="B340" s="193"/>
    </row>
    <row r="341" spans="2:2" ht="15.75" customHeight="1">
      <c r="B341" s="193"/>
    </row>
    <row r="342" spans="2:2" ht="15.75" customHeight="1">
      <c r="B342" s="193"/>
    </row>
    <row r="343" spans="2:2" ht="15.75" customHeight="1">
      <c r="B343" s="193"/>
    </row>
    <row r="344" spans="2:2" ht="15.75" customHeight="1">
      <c r="B344" s="193"/>
    </row>
    <row r="345" spans="2:2" ht="15.75" customHeight="1">
      <c r="B345" s="193"/>
    </row>
    <row r="346" spans="2:2" ht="15.75" customHeight="1">
      <c r="B346" s="193"/>
    </row>
    <row r="347" spans="2:2" ht="15.75" customHeight="1">
      <c r="B347" s="193"/>
    </row>
    <row r="348" spans="2:2" ht="15.75" customHeight="1">
      <c r="B348" s="193"/>
    </row>
    <row r="349" spans="2:2" ht="15.75" customHeight="1">
      <c r="B349" s="193"/>
    </row>
    <row r="350" spans="2:2" ht="15.75" customHeight="1">
      <c r="B350" s="193"/>
    </row>
    <row r="351" spans="2:2" ht="15.75" customHeight="1">
      <c r="B351" s="193"/>
    </row>
    <row r="352" spans="2:2" ht="15.75" customHeight="1">
      <c r="B352" s="193"/>
    </row>
    <row r="353" spans="2:2" ht="15.75" customHeight="1">
      <c r="B353" s="193"/>
    </row>
    <row r="354" spans="2:2" ht="15.75" customHeight="1">
      <c r="B354" s="193"/>
    </row>
    <row r="355" spans="2:2" ht="15.75" customHeight="1">
      <c r="B355" s="193"/>
    </row>
    <row r="356" spans="2:2" ht="15.75" customHeight="1">
      <c r="B356" s="193"/>
    </row>
    <row r="357" spans="2:2" ht="15.75" customHeight="1">
      <c r="B357" s="193"/>
    </row>
    <row r="358" spans="2:2" ht="15.75" customHeight="1">
      <c r="B358" s="193"/>
    </row>
    <row r="359" spans="2:2" ht="15.75" customHeight="1">
      <c r="B359" s="193"/>
    </row>
    <row r="360" spans="2:2" ht="15.75" customHeight="1">
      <c r="B360" s="193"/>
    </row>
    <row r="361" spans="2:2" ht="15.75" customHeight="1">
      <c r="B361" s="193"/>
    </row>
    <row r="362" spans="2:2" ht="15.75" customHeight="1">
      <c r="B362" s="193"/>
    </row>
    <row r="363" spans="2:2" ht="15.75" customHeight="1">
      <c r="B363" s="193"/>
    </row>
    <row r="364" spans="2:2" ht="15.75" customHeight="1">
      <c r="B364" s="193"/>
    </row>
    <row r="365" spans="2:2" ht="15.75" customHeight="1">
      <c r="B365" s="193"/>
    </row>
    <row r="366" spans="2:2" ht="15.75" customHeight="1">
      <c r="B366" s="193"/>
    </row>
    <row r="367" spans="2:2" ht="15.75" customHeight="1">
      <c r="B367" s="193"/>
    </row>
    <row r="368" spans="2:2" ht="15.75" customHeight="1">
      <c r="B368" s="193"/>
    </row>
    <row r="369" spans="2:2" ht="15.75" customHeight="1">
      <c r="B369" s="193"/>
    </row>
    <row r="370" spans="2:2" ht="15.75" customHeight="1">
      <c r="B370" s="193"/>
    </row>
    <row r="371" spans="2:2" ht="15.75" customHeight="1">
      <c r="B371" s="193"/>
    </row>
    <row r="372" spans="2:2" ht="15.75" customHeight="1">
      <c r="B372" s="193"/>
    </row>
    <row r="373" spans="2:2" ht="15.75" customHeight="1">
      <c r="B373" s="193"/>
    </row>
    <row r="374" spans="2:2" ht="15.75" customHeight="1">
      <c r="B374" s="193"/>
    </row>
    <row r="375" spans="2:2" ht="15.75" customHeight="1">
      <c r="B375" s="193"/>
    </row>
    <row r="376" spans="2:2" ht="15.75" customHeight="1">
      <c r="B376" s="193"/>
    </row>
    <row r="377" spans="2:2" ht="15.75" customHeight="1">
      <c r="B377" s="193"/>
    </row>
    <row r="378" spans="2:2" ht="15.75" customHeight="1">
      <c r="B378" s="193"/>
    </row>
    <row r="379" spans="2:2" ht="15.75" customHeight="1">
      <c r="B379" s="193"/>
    </row>
    <row r="380" spans="2:2" ht="15.75" customHeight="1">
      <c r="B380" s="193"/>
    </row>
    <row r="381" spans="2:2" ht="15.75" customHeight="1">
      <c r="B381" s="193"/>
    </row>
    <row r="382" spans="2:2" ht="15.75" customHeight="1">
      <c r="B382" s="193"/>
    </row>
    <row r="383" spans="2:2" ht="15.75" customHeight="1">
      <c r="B383" s="193"/>
    </row>
    <row r="384" spans="2:2" ht="15.75" customHeight="1">
      <c r="B384" s="193"/>
    </row>
    <row r="385" spans="2:2" ht="15.75" customHeight="1">
      <c r="B385" s="193"/>
    </row>
    <row r="386" spans="2:2" ht="15.75" customHeight="1">
      <c r="B386" s="193"/>
    </row>
    <row r="387" spans="2:2" ht="15.75" customHeight="1">
      <c r="B387" s="193"/>
    </row>
    <row r="388" spans="2:2" ht="15.75" customHeight="1">
      <c r="B388" s="193"/>
    </row>
    <row r="389" spans="2:2" ht="15.75" customHeight="1">
      <c r="B389" s="193"/>
    </row>
    <row r="390" spans="2:2" ht="15.75" customHeight="1">
      <c r="B390" s="193"/>
    </row>
    <row r="391" spans="2:2" ht="15.75" customHeight="1">
      <c r="B391" s="193"/>
    </row>
    <row r="392" spans="2:2" ht="15.75" customHeight="1">
      <c r="B392" s="193"/>
    </row>
    <row r="393" spans="2:2" ht="15.75" customHeight="1">
      <c r="B393" s="193"/>
    </row>
    <row r="394" spans="2:2" ht="15.75" customHeight="1">
      <c r="B394" s="193"/>
    </row>
    <row r="395" spans="2:2" ht="15.75" customHeight="1">
      <c r="B395" s="193"/>
    </row>
    <row r="396" spans="2:2" ht="15.75" customHeight="1">
      <c r="B396" s="193"/>
    </row>
    <row r="397" spans="2:2" ht="15.75" customHeight="1">
      <c r="B397" s="193"/>
    </row>
    <row r="398" spans="2:2" ht="15.75" customHeight="1">
      <c r="B398" s="193"/>
    </row>
    <row r="399" spans="2:2" ht="15.75" customHeight="1">
      <c r="B399" s="193"/>
    </row>
    <row r="400" spans="2:2" ht="15.75" customHeight="1">
      <c r="B400" s="193"/>
    </row>
    <row r="401" spans="2:2" ht="15.75" customHeight="1">
      <c r="B401" s="193"/>
    </row>
    <row r="402" spans="2:2" ht="15.75" customHeight="1">
      <c r="B402" s="193"/>
    </row>
    <row r="403" spans="2:2" ht="15.75" customHeight="1">
      <c r="B403" s="193"/>
    </row>
    <row r="404" spans="2:2" ht="15.75" customHeight="1">
      <c r="B404" s="193"/>
    </row>
    <row r="405" spans="2:2" ht="15.75" customHeight="1">
      <c r="B405" s="193"/>
    </row>
    <row r="406" spans="2:2" ht="15.75" customHeight="1">
      <c r="B406" s="193"/>
    </row>
    <row r="407" spans="2:2" ht="15.75" customHeight="1">
      <c r="B407" s="193"/>
    </row>
    <row r="408" spans="2:2" ht="15.75" customHeight="1">
      <c r="B408" s="193"/>
    </row>
    <row r="409" spans="2:2" ht="15.75" customHeight="1">
      <c r="B409" s="193"/>
    </row>
    <row r="410" spans="2:2" ht="15.75" customHeight="1">
      <c r="B410" s="193"/>
    </row>
    <row r="411" spans="2:2" ht="15.75" customHeight="1">
      <c r="B411" s="193"/>
    </row>
    <row r="412" spans="2:2" ht="15.75" customHeight="1">
      <c r="B412" s="193"/>
    </row>
    <row r="413" spans="2:2" ht="15.75" customHeight="1">
      <c r="B413" s="193"/>
    </row>
    <row r="414" spans="2:2" ht="15.75" customHeight="1">
      <c r="B414" s="193"/>
    </row>
    <row r="415" spans="2:2" ht="15.75" customHeight="1">
      <c r="B415" s="193"/>
    </row>
    <row r="416" spans="2:2" ht="15.75" customHeight="1">
      <c r="B416" s="193"/>
    </row>
    <row r="417" spans="2:2" ht="15.75" customHeight="1">
      <c r="B417" s="193"/>
    </row>
    <row r="418" spans="2:2" ht="15.75" customHeight="1">
      <c r="B418" s="193"/>
    </row>
    <row r="419" spans="2:2" ht="15.75" customHeight="1">
      <c r="B419" s="193"/>
    </row>
    <row r="420" spans="2:2" ht="15.75" customHeight="1">
      <c r="B420" s="193"/>
    </row>
    <row r="421" spans="2:2" ht="15.75" customHeight="1">
      <c r="B421" s="193"/>
    </row>
    <row r="422" spans="2:2" ht="15.75" customHeight="1">
      <c r="B422" s="193"/>
    </row>
    <row r="423" spans="2:2" ht="15.75" customHeight="1">
      <c r="B423" s="193"/>
    </row>
    <row r="424" spans="2:2" ht="15.75" customHeight="1">
      <c r="B424" s="193"/>
    </row>
    <row r="425" spans="2:2" ht="15.75" customHeight="1">
      <c r="B425" s="193"/>
    </row>
    <row r="426" spans="2:2" ht="15.75" customHeight="1">
      <c r="B426" s="193"/>
    </row>
    <row r="427" spans="2:2" ht="15.75" customHeight="1">
      <c r="B427" s="193"/>
    </row>
    <row r="428" spans="2:2" ht="15.75" customHeight="1">
      <c r="B428" s="193"/>
    </row>
    <row r="429" spans="2:2" ht="15.75" customHeight="1">
      <c r="B429" s="193"/>
    </row>
    <row r="430" spans="2:2" ht="15.75" customHeight="1">
      <c r="B430" s="193"/>
    </row>
    <row r="431" spans="2:2" ht="15.75" customHeight="1">
      <c r="B431" s="193"/>
    </row>
    <row r="432" spans="2:2" ht="15.75" customHeight="1">
      <c r="B432" s="193"/>
    </row>
    <row r="433" spans="2:2" ht="15.75" customHeight="1">
      <c r="B433" s="193"/>
    </row>
    <row r="434" spans="2:2" ht="15.75" customHeight="1">
      <c r="B434" s="193"/>
    </row>
    <row r="435" spans="2:2" ht="15.75" customHeight="1">
      <c r="B435" s="193"/>
    </row>
    <row r="436" spans="2:2" ht="15.75" customHeight="1">
      <c r="B436" s="193"/>
    </row>
    <row r="437" spans="2:2" ht="15.75" customHeight="1">
      <c r="B437" s="193"/>
    </row>
    <row r="438" spans="2:2" ht="15.75" customHeight="1">
      <c r="B438" s="193"/>
    </row>
    <row r="439" spans="2:2" ht="15.75" customHeight="1">
      <c r="B439" s="193"/>
    </row>
    <row r="440" spans="2:2" ht="15.75" customHeight="1">
      <c r="B440" s="193"/>
    </row>
    <row r="441" spans="2:2" ht="15.75" customHeight="1">
      <c r="B441" s="193"/>
    </row>
    <row r="442" spans="2:2" ht="15.75" customHeight="1">
      <c r="B442" s="193"/>
    </row>
    <row r="443" spans="2:2" ht="15.75" customHeight="1">
      <c r="B443" s="193"/>
    </row>
    <row r="444" spans="2:2" ht="15.75" customHeight="1">
      <c r="B444" s="193"/>
    </row>
    <row r="445" spans="2:2" ht="15.75" customHeight="1">
      <c r="B445" s="193"/>
    </row>
    <row r="446" spans="2:2" ht="15.75" customHeight="1">
      <c r="B446" s="193"/>
    </row>
    <row r="447" spans="2:2" ht="15.75" customHeight="1">
      <c r="B447" s="193"/>
    </row>
    <row r="448" spans="2:2" ht="15.75" customHeight="1">
      <c r="B448" s="193"/>
    </row>
    <row r="449" spans="2:2" ht="15.75" customHeight="1">
      <c r="B449" s="193"/>
    </row>
    <row r="450" spans="2:2" ht="15.75" customHeight="1">
      <c r="B450" s="193"/>
    </row>
    <row r="451" spans="2:2" ht="15.75" customHeight="1">
      <c r="B451" s="193"/>
    </row>
    <row r="452" spans="2:2" ht="15.75" customHeight="1">
      <c r="B452" s="193"/>
    </row>
    <row r="453" spans="2:2" ht="15.75" customHeight="1">
      <c r="B453" s="193"/>
    </row>
    <row r="454" spans="2:2" ht="15.75" customHeight="1">
      <c r="B454" s="193"/>
    </row>
    <row r="455" spans="2:2" ht="15.75" customHeight="1">
      <c r="B455" s="193"/>
    </row>
    <row r="456" spans="2:2" ht="15.75" customHeight="1">
      <c r="B456" s="193"/>
    </row>
    <row r="457" spans="2:2" ht="15.75" customHeight="1">
      <c r="B457" s="193"/>
    </row>
    <row r="458" spans="2:2" ht="15.75" customHeight="1">
      <c r="B458" s="193"/>
    </row>
    <row r="459" spans="2:2" ht="15.75" customHeight="1">
      <c r="B459" s="193"/>
    </row>
    <row r="460" spans="2:2" ht="15.75" customHeight="1">
      <c r="B460" s="193"/>
    </row>
    <row r="461" spans="2:2" ht="15.75" customHeight="1">
      <c r="B461" s="193"/>
    </row>
    <row r="462" spans="2:2" ht="15.75" customHeight="1">
      <c r="B462" s="193"/>
    </row>
    <row r="463" spans="2:2" ht="15.75" customHeight="1">
      <c r="B463" s="193"/>
    </row>
    <row r="464" spans="2:2" ht="15.75" customHeight="1">
      <c r="B464" s="193"/>
    </row>
    <row r="465" spans="2:2" ht="15.75" customHeight="1">
      <c r="B465" s="193"/>
    </row>
    <row r="466" spans="2:2" ht="15.75" customHeight="1">
      <c r="B466" s="193"/>
    </row>
    <row r="467" spans="2:2" ht="15.75" customHeight="1">
      <c r="B467" s="193"/>
    </row>
    <row r="468" spans="2:2" ht="15.75" customHeight="1">
      <c r="B468" s="193"/>
    </row>
    <row r="469" spans="2:2" ht="15.75" customHeight="1">
      <c r="B469" s="193"/>
    </row>
    <row r="470" spans="2:2" ht="15.75" customHeight="1">
      <c r="B470" s="193"/>
    </row>
    <row r="471" spans="2:2" ht="15.75" customHeight="1">
      <c r="B471" s="193"/>
    </row>
    <row r="472" spans="2:2" ht="15.75" customHeight="1">
      <c r="B472" s="193"/>
    </row>
    <row r="473" spans="2:2" ht="15.75" customHeight="1">
      <c r="B473" s="193"/>
    </row>
    <row r="474" spans="2:2" ht="15.75" customHeight="1">
      <c r="B474" s="193"/>
    </row>
    <row r="475" spans="2:2" ht="15.75" customHeight="1">
      <c r="B475" s="193"/>
    </row>
    <row r="476" spans="2:2" ht="15.75" customHeight="1">
      <c r="B476" s="193"/>
    </row>
    <row r="477" spans="2:2" ht="15.75" customHeight="1">
      <c r="B477" s="193"/>
    </row>
    <row r="478" spans="2:2" ht="15.75" customHeight="1">
      <c r="B478" s="193"/>
    </row>
    <row r="479" spans="2:2" ht="15.75" customHeight="1">
      <c r="B479" s="193"/>
    </row>
    <row r="480" spans="2:2" ht="15.75" customHeight="1">
      <c r="B480" s="193"/>
    </row>
    <row r="481" spans="2:2" ht="15.75" customHeight="1">
      <c r="B481" s="193"/>
    </row>
    <row r="482" spans="2:2" ht="15.75" customHeight="1">
      <c r="B482" s="193"/>
    </row>
    <row r="483" spans="2:2" ht="15.75" customHeight="1">
      <c r="B483" s="193"/>
    </row>
    <row r="484" spans="2:2" ht="15.75" customHeight="1">
      <c r="B484" s="193"/>
    </row>
    <row r="485" spans="2:2" ht="15.75" customHeight="1">
      <c r="B485" s="193"/>
    </row>
    <row r="486" spans="2:2" ht="15.75" customHeight="1">
      <c r="B486" s="193"/>
    </row>
    <row r="487" spans="2:2" ht="15.75" customHeight="1">
      <c r="B487" s="193"/>
    </row>
    <row r="488" spans="2:2" ht="15.75" customHeight="1">
      <c r="B488" s="193"/>
    </row>
    <row r="489" spans="2:2" ht="15.75" customHeight="1">
      <c r="B489" s="193"/>
    </row>
    <row r="490" spans="2:2" ht="15.75" customHeight="1">
      <c r="B490" s="193"/>
    </row>
    <row r="491" spans="2:2" ht="15.75" customHeight="1">
      <c r="B491" s="193"/>
    </row>
    <row r="492" spans="2:2" ht="15.75" customHeight="1">
      <c r="B492" s="193"/>
    </row>
    <row r="493" spans="2:2" ht="15.75" customHeight="1">
      <c r="B493" s="193"/>
    </row>
    <row r="494" spans="2:2" ht="15.75" customHeight="1">
      <c r="B494" s="193"/>
    </row>
    <row r="495" spans="2:2" ht="15.75" customHeight="1">
      <c r="B495" s="193"/>
    </row>
    <row r="496" spans="2:2" ht="15.75" customHeight="1">
      <c r="B496" s="193"/>
    </row>
    <row r="497" spans="2:2" ht="15.75" customHeight="1">
      <c r="B497" s="193"/>
    </row>
    <row r="498" spans="2:2" ht="15.75" customHeight="1">
      <c r="B498" s="193"/>
    </row>
    <row r="499" spans="2:2" ht="15.75" customHeight="1">
      <c r="B499" s="193"/>
    </row>
    <row r="500" spans="2:2" ht="15.75" customHeight="1">
      <c r="B500" s="193"/>
    </row>
    <row r="501" spans="2:2" ht="15.75" customHeight="1">
      <c r="B501" s="193"/>
    </row>
    <row r="502" spans="2:2" ht="15.75" customHeight="1">
      <c r="B502" s="193"/>
    </row>
    <row r="503" spans="2:2" ht="15.75" customHeight="1">
      <c r="B503" s="193"/>
    </row>
    <row r="504" spans="2:2" ht="15.75" customHeight="1">
      <c r="B504" s="193"/>
    </row>
    <row r="505" spans="2:2" ht="15.75" customHeight="1">
      <c r="B505" s="193"/>
    </row>
    <row r="506" spans="2:2" ht="15.75" customHeight="1">
      <c r="B506" s="193"/>
    </row>
    <row r="507" spans="2:2" ht="15.75" customHeight="1">
      <c r="B507" s="193"/>
    </row>
    <row r="508" spans="2:2" ht="15.75" customHeight="1">
      <c r="B508" s="193"/>
    </row>
    <row r="509" spans="2:2" ht="15.75" customHeight="1">
      <c r="B509" s="193"/>
    </row>
    <row r="510" spans="2:2" ht="15.75" customHeight="1">
      <c r="B510" s="193"/>
    </row>
    <row r="511" spans="2:2" ht="15.75" customHeight="1">
      <c r="B511" s="193"/>
    </row>
    <row r="512" spans="2:2" ht="15.75" customHeight="1">
      <c r="B512" s="193"/>
    </row>
    <row r="513" spans="2:2" ht="15.75" customHeight="1">
      <c r="B513" s="193"/>
    </row>
    <row r="514" spans="2:2" ht="15.75" customHeight="1">
      <c r="B514" s="193"/>
    </row>
    <row r="515" spans="2:2" ht="15.75" customHeight="1">
      <c r="B515" s="193"/>
    </row>
    <row r="516" spans="2:2" ht="15.75" customHeight="1">
      <c r="B516" s="193"/>
    </row>
    <row r="517" spans="2:2" ht="15.75" customHeight="1">
      <c r="B517" s="193"/>
    </row>
    <row r="518" spans="2:2" ht="15.75" customHeight="1">
      <c r="B518" s="193"/>
    </row>
    <row r="519" spans="2:2" ht="15.75" customHeight="1">
      <c r="B519" s="193"/>
    </row>
    <row r="520" spans="2:2" ht="15.75" customHeight="1">
      <c r="B520" s="193"/>
    </row>
    <row r="521" spans="2:2" ht="15.75" customHeight="1">
      <c r="B521" s="193"/>
    </row>
    <row r="522" spans="2:2" ht="15.75" customHeight="1">
      <c r="B522" s="193"/>
    </row>
    <row r="523" spans="2:2" ht="15.75" customHeight="1">
      <c r="B523" s="193"/>
    </row>
    <row r="524" spans="2:2" ht="15.75" customHeight="1">
      <c r="B524" s="193"/>
    </row>
    <row r="525" spans="2:2" ht="15.75" customHeight="1">
      <c r="B525" s="193"/>
    </row>
    <row r="526" spans="2:2" ht="15.75" customHeight="1">
      <c r="B526" s="193"/>
    </row>
    <row r="527" spans="2:2" ht="15.75" customHeight="1">
      <c r="B527" s="193"/>
    </row>
    <row r="528" spans="2:2" ht="15.75" customHeight="1">
      <c r="B528" s="193"/>
    </row>
    <row r="529" spans="2:2" ht="15.75" customHeight="1">
      <c r="B529" s="193"/>
    </row>
    <row r="530" spans="2:2" ht="15.75" customHeight="1">
      <c r="B530" s="193"/>
    </row>
    <row r="531" spans="2:2" ht="15.75" customHeight="1">
      <c r="B531" s="193"/>
    </row>
    <row r="532" spans="2:2" ht="15.75" customHeight="1">
      <c r="B532" s="193"/>
    </row>
    <row r="533" spans="2:2" ht="15.75" customHeight="1">
      <c r="B533" s="193"/>
    </row>
    <row r="534" spans="2:2" ht="15.75" customHeight="1">
      <c r="B534" s="193"/>
    </row>
    <row r="535" spans="2:2" ht="15.75" customHeight="1">
      <c r="B535" s="193"/>
    </row>
    <row r="536" spans="2:2" ht="15.75" customHeight="1">
      <c r="B536" s="193"/>
    </row>
    <row r="537" spans="2:2" ht="15.75" customHeight="1">
      <c r="B537" s="193"/>
    </row>
    <row r="538" spans="2:2" ht="15.75" customHeight="1">
      <c r="B538" s="193"/>
    </row>
    <row r="539" spans="2:2" ht="15.75" customHeight="1">
      <c r="B539" s="193"/>
    </row>
    <row r="540" spans="2:2" ht="15.75" customHeight="1">
      <c r="B540" s="193"/>
    </row>
    <row r="541" spans="2:2" ht="15.75" customHeight="1">
      <c r="B541" s="193"/>
    </row>
    <row r="542" spans="2:2" ht="15.75" customHeight="1">
      <c r="B542" s="193"/>
    </row>
    <row r="543" spans="2:2" ht="15.75" customHeight="1">
      <c r="B543" s="193"/>
    </row>
    <row r="544" spans="2:2" ht="15.75" customHeight="1">
      <c r="B544" s="193"/>
    </row>
    <row r="545" spans="2:2" ht="15.75" customHeight="1">
      <c r="B545" s="193"/>
    </row>
    <row r="546" spans="2:2" ht="15.75" customHeight="1">
      <c r="B546" s="193"/>
    </row>
    <row r="547" spans="2:2" ht="15.75" customHeight="1">
      <c r="B547" s="193"/>
    </row>
    <row r="548" spans="2:2" ht="15.75" customHeight="1">
      <c r="B548" s="193"/>
    </row>
    <row r="549" spans="2:2" ht="15.75" customHeight="1">
      <c r="B549" s="193"/>
    </row>
    <row r="550" spans="2:2" ht="15.75" customHeight="1">
      <c r="B550" s="193"/>
    </row>
    <row r="551" spans="2:2" ht="15.75" customHeight="1">
      <c r="B551" s="193"/>
    </row>
    <row r="552" spans="2:2" ht="15.75" customHeight="1">
      <c r="B552" s="193"/>
    </row>
    <row r="553" spans="2:2" ht="15.75" customHeight="1">
      <c r="B553" s="193"/>
    </row>
    <row r="554" spans="2:2" ht="15.75" customHeight="1">
      <c r="B554" s="193"/>
    </row>
    <row r="555" spans="2:2" ht="15.75" customHeight="1">
      <c r="B555" s="193"/>
    </row>
    <row r="556" spans="2:2" ht="15.75" customHeight="1">
      <c r="B556" s="193"/>
    </row>
    <row r="557" spans="2:2" ht="15.75" customHeight="1">
      <c r="B557" s="193"/>
    </row>
    <row r="558" spans="2:2" ht="15.75" customHeight="1">
      <c r="B558" s="193"/>
    </row>
    <row r="559" spans="2:2" ht="15.75" customHeight="1">
      <c r="B559" s="193"/>
    </row>
    <row r="560" spans="2:2" ht="15.75" customHeight="1">
      <c r="B560" s="193"/>
    </row>
    <row r="561" spans="2:2" ht="15.75" customHeight="1">
      <c r="B561" s="193"/>
    </row>
    <row r="562" spans="2:2" ht="15.75" customHeight="1">
      <c r="B562" s="193"/>
    </row>
    <row r="563" spans="2:2" ht="15.75" customHeight="1">
      <c r="B563" s="193"/>
    </row>
    <row r="564" spans="2:2" ht="15.75" customHeight="1">
      <c r="B564" s="193"/>
    </row>
    <row r="565" spans="2:2" ht="15.75" customHeight="1">
      <c r="B565" s="193"/>
    </row>
    <row r="566" spans="2:2" ht="15.75" customHeight="1">
      <c r="B566" s="193"/>
    </row>
    <row r="567" spans="2:2" ht="15.75" customHeight="1">
      <c r="B567" s="193"/>
    </row>
    <row r="568" spans="2:2" ht="15.75" customHeight="1">
      <c r="B568" s="193"/>
    </row>
    <row r="569" spans="2:2" ht="15.75" customHeight="1">
      <c r="B569" s="193"/>
    </row>
    <row r="570" spans="2:2" ht="15.75" customHeight="1">
      <c r="B570" s="193"/>
    </row>
    <row r="571" spans="2:2" ht="15.75" customHeight="1">
      <c r="B571" s="193"/>
    </row>
    <row r="572" spans="2:2" ht="15.75" customHeight="1">
      <c r="B572" s="193"/>
    </row>
    <row r="573" spans="2:2" ht="15.75" customHeight="1">
      <c r="B573" s="193"/>
    </row>
    <row r="574" spans="2:2" ht="15.75" customHeight="1">
      <c r="B574" s="193"/>
    </row>
    <row r="575" spans="2:2" ht="15.75" customHeight="1">
      <c r="B575" s="193"/>
    </row>
    <row r="576" spans="2:2" ht="15.75" customHeight="1">
      <c r="B576" s="193"/>
    </row>
    <row r="577" spans="2:2" ht="15.75" customHeight="1">
      <c r="B577" s="193"/>
    </row>
    <row r="578" spans="2:2" ht="15.75" customHeight="1">
      <c r="B578" s="193"/>
    </row>
    <row r="579" spans="2:2" ht="15.75" customHeight="1">
      <c r="B579" s="193"/>
    </row>
    <row r="580" spans="2:2" ht="15.75" customHeight="1">
      <c r="B580" s="193"/>
    </row>
    <row r="581" spans="2:2" ht="15.75" customHeight="1">
      <c r="B581" s="193"/>
    </row>
    <row r="582" spans="2:2" ht="15.75" customHeight="1">
      <c r="B582" s="193"/>
    </row>
    <row r="583" spans="2:2" ht="15.75" customHeight="1">
      <c r="B583" s="193"/>
    </row>
    <row r="584" spans="2:2" ht="15.75" customHeight="1">
      <c r="B584" s="193"/>
    </row>
    <row r="585" spans="2:2" ht="15.75" customHeight="1">
      <c r="B585" s="193"/>
    </row>
    <row r="586" spans="2:2" ht="15.75" customHeight="1">
      <c r="B586" s="193"/>
    </row>
    <row r="587" spans="2:2" ht="15.75" customHeight="1">
      <c r="B587" s="193"/>
    </row>
    <row r="588" spans="2:2" ht="15.75" customHeight="1">
      <c r="B588" s="193"/>
    </row>
    <row r="589" spans="2:2" ht="15.75" customHeight="1">
      <c r="B589" s="193"/>
    </row>
    <row r="590" spans="2:2" ht="15.75" customHeight="1">
      <c r="B590" s="193"/>
    </row>
    <row r="591" spans="2:2" ht="15.75" customHeight="1">
      <c r="B591" s="193"/>
    </row>
    <row r="592" spans="2:2" ht="15.75" customHeight="1">
      <c r="B592" s="193"/>
    </row>
    <row r="593" spans="2:2" ht="15.75" customHeight="1">
      <c r="B593" s="193"/>
    </row>
    <row r="594" spans="2:2" ht="15.75" customHeight="1">
      <c r="B594" s="193"/>
    </row>
    <row r="595" spans="2:2" ht="15.75" customHeight="1">
      <c r="B595" s="193"/>
    </row>
    <row r="596" spans="2:2" ht="15.75" customHeight="1">
      <c r="B596" s="193"/>
    </row>
    <row r="597" spans="2:2" ht="15.75" customHeight="1">
      <c r="B597" s="193"/>
    </row>
    <row r="598" spans="2:2" ht="15.75" customHeight="1">
      <c r="B598" s="193"/>
    </row>
    <row r="599" spans="2:2" ht="15.75" customHeight="1">
      <c r="B599" s="193"/>
    </row>
    <row r="600" spans="2:2" ht="15.75" customHeight="1">
      <c r="B600" s="193"/>
    </row>
    <row r="601" spans="2:2" ht="15.75" customHeight="1">
      <c r="B601" s="193"/>
    </row>
    <row r="602" spans="2:2" ht="15.75" customHeight="1">
      <c r="B602" s="193"/>
    </row>
    <row r="603" spans="2:2" ht="15.75" customHeight="1">
      <c r="B603" s="193"/>
    </row>
    <row r="604" spans="2:2" ht="15.75" customHeight="1">
      <c r="B604" s="193"/>
    </row>
    <row r="605" spans="2:2" ht="15.75" customHeight="1">
      <c r="B605" s="193"/>
    </row>
    <row r="606" spans="2:2" ht="15.75" customHeight="1">
      <c r="B606" s="193"/>
    </row>
    <row r="607" spans="2:2" ht="15.75" customHeight="1">
      <c r="B607" s="193"/>
    </row>
    <row r="608" spans="2:2" ht="15.75" customHeight="1">
      <c r="B608" s="193"/>
    </row>
    <row r="609" spans="2:2" ht="15.75" customHeight="1">
      <c r="B609" s="193"/>
    </row>
    <row r="610" spans="2:2" ht="15.75" customHeight="1">
      <c r="B610" s="193"/>
    </row>
    <row r="611" spans="2:2" ht="15.75" customHeight="1">
      <c r="B611" s="193"/>
    </row>
    <row r="612" spans="2:2" ht="15.75" customHeight="1">
      <c r="B612" s="193"/>
    </row>
    <row r="613" spans="2:2" ht="15.75" customHeight="1">
      <c r="B613" s="193"/>
    </row>
    <row r="614" spans="2:2" ht="15.75" customHeight="1">
      <c r="B614" s="193"/>
    </row>
    <row r="615" spans="2:2" ht="15.75" customHeight="1">
      <c r="B615" s="193"/>
    </row>
    <row r="616" spans="2:2" ht="15.75" customHeight="1">
      <c r="B616" s="193"/>
    </row>
    <row r="617" spans="2:2" ht="15.75" customHeight="1">
      <c r="B617" s="193"/>
    </row>
    <row r="618" spans="2:2" ht="15.75" customHeight="1">
      <c r="B618" s="193"/>
    </row>
    <row r="619" spans="2:2" ht="15.75" customHeight="1">
      <c r="B619" s="193"/>
    </row>
    <row r="620" spans="2:2" ht="15.75" customHeight="1">
      <c r="B620" s="193"/>
    </row>
    <row r="621" spans="2:2" ht="15.75" customHeight="1">
      <c r="B621" s="193"/>
    </row>
    <row r="622" spans="2:2" ht="15.75" customHeight="1">
      <c r="B622" s="193"/>
    </row>
    <row r="623" spans="2:2" ht="15.75" customHeight="1">
      <c r="B623" s="193"/>
    </row>
    <row r="624" spans="2:2" ht="15.75" customHeight="1">
      <c r="B624" s="193"/>
    </row>
    <row r="625" spans="2:2" ht="15.75" customHeight="1">
      <c r="B625" s="193"/>
    </row>
    <row r="626" spans="2:2" ht="15.75" customHeight="1">
      <c r="B626" s="193"/>
    </row>
    <row r="627" spans="2:2" ht="15.75" customHeight="1">
      <c r="B627" s="193"/>
    </row>
    <row r="628" spans="2:2" ht="15.75" customHeight="1">
      <c r="B628" s="193"/>
    </row>
    <row r="629" spans="2:2" ht="15.75" customHeight="1">
      <c r="B629" s="193"/>
    </row>
    <row r="630" spans="2:2" ht="15.75" customHeight="1">
      <c r="B630" s="193"/>
    </row>
    <row r="631" spans="2:2" ht="15.75" customHeight="1">
      <c r="B631" s="193"/>
    </row>
    <row r="632" spans="2:2" ht="15.75" customHeight="1">
      <c r="B632" s="193"/>
    </row>
    <row r="633" spans="2:2" ht="15.75" customHeight="1">
      <c r="B633" s="193"/>
    </row>
    <row r="634" spans="2:2" ht="15.75" customHeight="1">
      <c r="B634" s="193"/>
    </row>
    <row r="635" spans="2:2" ht="15.75" customHeight="1">
      <c r="B635" s="193"/>
    </row>
    <row r="636" spans="2:2" ht="15.75" customHeight="1">
      <c r="B636" s="193"/>
    </row>
    <row r="637" spans="2:2" ht="15.75" customHeight="1">
      <c r="B637" s="193"/>
    </row>
    <row r="638" spans="2:2" ht="15.75" customHeight="1">
      <c r="B638" s="193"/>
    </row>
    <row r="639" spans="2:2" ht="15.75" customHeight="1">
      <c r="B639" s="193"/>
    </row>
    <row r="640" spans="2:2" ht="15.75" customHeight="1">
      <c r="B640" s="193"/>
    </row>
    <row r="641" spans="2:2" ht="15.75" customHeight="1">
      <c r="B641" s="193"/>
    </row>
    <row r="642" spans="2:2" ht="15.75" customHeight="1">
      <c r="B642" s="193"/>
    </row>
    <row r="643" spans="2:2" ht="15.75" customHeight="1">
      <c r="B643" s="193"/>
    </row>
    <row r="644" spans="2:2" ht="15.75" customHeight="1">
      <c r="B644" s="193"/>
    </row>
    <row r="645" spans="2:2" ht="15.75" customHeight="1">
      <c r="B645" s="193"/>
    </row>
    <row r="646" spans="2:2" ht="15.75" customHeight="1">
      <c r="B646" s="193"/>
    </row>
    <row r="647" spans="2:2" ht="15.75" customHeight="1">
      <c r="B647" s="193"/>
    </row>
    <row r="648" spans="2:2" ht="15.75" customHeight="1">
      <c r="B648" s="193"/>
    </row>
    <row r="649" spans="2:2" ht="15.75" customHeight="1">
      <c r="B649" s="193"/>
    </row>
    <row r="650" spans="2:2" ht="15.75" customHeight="1">
      <c r="B650" s="193"/>
    </row>
    <row r="651" spans="2:2" ht="15.75" customHeight="1">
      <c r="B651" s="193"/>
    </row>
    <row r="652" spans="2:2" ht="15.75" customHeight="1">
      <c r="B652" s="193"/>
    </row>
    <row r="653" spans="2:2" ht="15.75" customHeight="1">
      <c r="B653" s="193"/>
    </row>
    <row r="654" spans="2:2" ht="15.75" customHeight="1">
      <c r="B654" s="193"/>
    </row>
    <row r="655" spans="2:2" ht="15.75" customHeight="1">
      <c r="B655" s="193"/>
    </row>
    <row r="656" spans="2:2" ht="15.75" customHeight="1">
      <c r="B656" s="193"/>
    </row>
    <row r="657" spans="2:2" ht="15.75" customHeight="1">
      <c r="B657" s="193"/>
    </row>
    <row r="658" spans="2:2" ht="15.75" customHeight="1">
      <c r="B658" s="193"/>
    </row>
    <row r="659" spans="2:2" ht="15.75" customHeight="1">
      <c r="B659" s="193"/>
    </row>
    <row r="660" spans="2:2" ht="15.75" customHeight="1">
      <c r="B660" s="193"/>
    </row>
    <row r="661" spans="2:2" ht="15.75" customHeight="1">
      <c r="B661" s="193"/>
    </row>
    <row r="662" spans="2:2" ht="15.75" customHeight="1">
      <c r="B662" s="193"/>
    </row>
    <row r="663" spans="2:2" ht="15.75" customHeight="1">
      <c r="B663" s="193"/>
    </row>
    <row r="664" spans="2:2" ht="15.75" customHeight="1">
      <c r="B664" s="193"/>
    </row>
    <row r="665" spans="2:2" ht="15.75" customHeight="1">
      <c r="B665" s="193"/>
    </row>
    <row r="666" spans="2:2" ht="15.75" customHeight="1">
      <c r="B666" s="193"/>
    </row>
    <row r="667" spans="2:2" ht="15.75" customHeight="1">
      <c r="B667" s="193"/>
    </row>
    <row r="668" spans="2:2" ht="15.75" customHeight="1">
      <c r="B668" s="193"/>
    </row>
    <row r="669" spans="2:2" ht="15.75" customHeight="1">
      <c r="B669" s="193"/>
    </row>
    <row r="670" spans="2:2" ht="15.75" customHeight="1">
      <c r="B670" s="193"/>
    </row>
    <row r="671" spans="2:2" ht="15.75" customHeight="1">
      <c r="B671" s="193"/>
    </row>
    <row r="672" spans="2:2" ht="15.75" customHeight="1">
      <c r="B672" s="193"/>
    </row>
    <row r="673" spans="2:2" ht="15.75" customHeight="1">
      <c r="B673" s="193"/>
    </row>
    <row r="674" spans="2:2" ht="15.75" customHeight="1">
      <c r="B674" s="193"/>
    </row>
    <row r="675" spans="2:2" ht="15.75" customHeight="1">
      <c r="B675" s="193"/>
    </row>
    <row r="676" spans="2:2" ht="15.75" customHeight="1">
      <c r="B676" s="193"/>
    </row>
    <row r="677" spans="2:2" ht="15.75" customHeight="1">
      <c r="B677" s="193"/>
    </row>
    <row r="678" spans="2:2" ht="15.75" customHeight="1">
      <c r="B678" s="193"/>
    </row>
    <row r="679" spans="2:2" ht="15.75" customHeight="1">
      <c r="B679" s="193"/>
    </row>
    <row r="680" spans="2:2" ht="15.75" customHeight="1">
      <c r="B680" s="193"/>
    </row>
    <row r="681" spans="2:2" ht="15.75" customHeight="1">
      <c r="B681" s="193"/>
    </row>
    <row r="682" spans="2:2" ht="15.75" customHeight="1">
      <c r="B682" s="193"/>
    </row>
    <row r="683" spans="2:2" ht="15.75" customHeight="1">
      <c r="B683" s="193"/>
    </row>
    <row r="684" spans="2:2" ht="15.75" customHeight="1">
      <c r="B684" s="193"/>
    </row>
    <row r="685" spans="2:2" ht="15.75" customHeight="1">
      <c r="B685" s="193"/>
    </row>
    <row r="686" spans="2:2" ht="15.75" customHeight="1">
      <c r="B686" s="193"/>
    </row>
    <row r="687" spans="2:2" ht="15.75" customHeight="1">
      <c r="B687" s="193"/>
    </row>
    <row r="688" spans="2:2" ht="15.75" customHeight="1">
      <c r="B688" s="193"/>
    </row>
    <row r="689" spans="2:2" ht="15.75" customHeight="1">
      <c r="B689" s="193"/>
    </row>
    <row r="690" spans="2:2" ht="15.75" customHeight="1">
      <c r="B690" s="193"/>
    </row>
    <row r="691" spans="2:2" ht="15.75" customHeight="1">
      <c r="B691" s="193"/>
    </row>
    <row r="692" spans="2:2" ht="15.75" customHeight="1">
      <c r="B692" s="193"/>
    </row>
    <row r="693" spans="2:2" ht="15.75" customHeight="1">
      <c r="B693" s="193"/>
    </row>
    <row r="694" spans="2:2" ht="15.75" customHeight="1">
      <c r="B694" s="193"/>
    </row>
    <row r="695" spans="2:2" ht="15.75" customHeight="1">
      <c r="B695" s="193"/>
    </row>
    <row r="696" spans="2:2" ht="15.75" customHeight="1">
      <c r="B696" s="193"/>
    </row>
    <row r="697" spans="2:2" ht="15.75" customHeight="1">
      <c r="B697" s="193"/>
    </row>
    <row r="698" spans="2:2" ht="15.75" customHeight="1">
      <c r="B698" s="193"/>
    </row>
    <row r="699" spans="2:2" ht="15.75" customHeight="1">
      <c r="B699" s="193"/>
    </row>
    <row r="700" spans="2:2" ht="15.75" customHeight="1">
      <c r="B700" s="193"/>
    </row>
    <row r="701" spans="2:2" ht="15.75" customHeight="1">
      <c r="B701" s="193"/>
    </row>
    <row r="702" spans="2:2" ht="15.75" customHeight="1">
      <c r="B702" s="193"/>
    </row>
    <row r="703" spans="2:2" ht="15.75" customHeight="1">
      <c r="B703" s="193"/>
    </row>
    <row r="704" spans="2:2" ht="15.75" customHeight="1">
      <c r="B704" s="193"/>
    </row>
    <row r="705" spans="2:2" ht="15.75" customHeight="1">
      <c r="B705" s="193"/>
    </row>
    <row r="706" spans="2:2" ht="15.75" customHeight="1">
      <c r="B706" s="193"/>
    </row>
    <row r="707" spans="2:2" ht="15.75" customHeight="1">
      <c r="B707" s="193"/>
    </row>
    <row r="708" spans="2:2" ht="15.75" customHeight="1">
      <c r="B708" s="193"/>
    </row>
    <row r="709" spans="2:2" ht="15.75" customHeight="1">
      <c r="B709" s="193"/>
    </row>
    <row r="710" spans="2:2" ht="15.75" customHeight="1">
      <c r="B710" s="193"/>
    </row>
    <row r="711" spans="2:2" ht="15.75" customHeight="1">
      <c r="B711" s="193"/>
    </row>
    <row r="712" spans="2:2" ht="15.75" customHeight="1">
      <c r="B712" s="193"/>
    </row>
    <row r="713" spans="2:2" ht="15.75" customHeight="1">
      <c r="B713" s="193"/>
    </row>
    <row r="714" spans="2:2" ht="15.75" customHeight="1">
      <c r="B714" s="193"/>
    </row>
    <row r="715" spans="2:2" ht="15.75" customHeight="1">
      <c r="B715" s="193"/>
    </row>
    <row r="716" spans="2:2" ht="15.75" customHeight="1">
      <c r="B716" s="193"/>
    </row>
    <row r="717" spans="2:2" ht="15.75" customHeight="1">
      <c r="B717" s="193"/>
    </row>
    <row r="718" spans="2:2" ht="15.75" customHeight="1">
      <c r="B718" s="193"/>
    </row>
    <row r="719" spans="2:2" ht="15.75" customHeight="1">
      <c r="B719" s="193"/>
    </row>
    <row r="720" spans="2:2" ht="15.75" customHeight="1">
      <c r="B720" s="193"/>
    </row>
    <row r="721" spans="2:2" ht="15.75" customHeight="1">
      <c r="B721" s="193"/>
    </row>
    <row r="722" spans="2:2" ht="15.75" customHeight="1">
      <c r="B722" s="193"/>
    </row>
    <row r="723" spans="2:2" ht="15.75" customHeight="1">
      <c r="B723" s="193"/>
    </row>
    <row r="724" spans="2:2" ht="15.75" customHeight="1">
      <c r="B724" s="193"/>
    </row>
    <row r="725" spans="2:2" ht="15.75" customHeight="1">
      <c r="B725" s="193"/>
    </row>
    <row r="726" spans="2:2" ht="15.75" customHeight="1">
      <c r="B726" s="193"/>
    </row>
    <row r="727" spans="2:2" ht="15.75" customHeight="1">
      <c r="B727" s="193"/>
    </row>
    <row r="728" spans="2:2" ht="15.75" customHeight="1">
      <c r="B728" s="193"/>
    </row>
    <row r="729" spans="2:2" ht="15.75" customHeight="1">
      <c r="B729" s="193"/>
    </row>
    <row r="730" spans="2:2" ht="15.75" customHeight="1">
      <c r="B730" s="193"/>
    </row>
    <row r="731" spans="2:2" ht="15.75" customHeight="1">
      <c r="B731" s="193"/>
    </row>
    <row r="732" spans="2:2" ht="15.75" customHeight="1">
      <c r="B732" s="193"/>
    </row>
    <row r="733" spans="2:2" ht="15.75" customHeight="1">
      <c r="B733" s="193"/>
    </row>
    <row r="734" spans="2:2" ht="15.75" customHeight="1">
      <c r="B734" s="193"/>
    </row>
    <row r="735" spans="2:2" ht="15.75" customHeight="1">
      <c r="B735" s="193"/>
    </row>
    <row r="736" spans="2:2" ht="15.75" customHeight="1">
      <c r="B736" s="193"/>
    </row>
    <row r="737" spans="2:2" ht="15.75" customHeight="1">
      <c r="B737" s="193"/>
    </row>
    <row r="738" spans="2:2" ht="15.75" customHeight="1">
      <c r="B738" s="193"/>
    </row>
    <row r="739" spans="2:2" ht="15.75" customHeight="1">
      <c r="B739" s="193"/>
    </row>
    <row r="740" spans="2:2" ht="15.75" customHeight="1">
      <c r="B740" s="193"/>
    </row>
    <row r="741" spans="2:2" ht="15.75" customHeight="1">
      <c r="B741" s="193"/>
    </row>
    <row r="742" spans="2:2" ht="15.75" customHeight="1">
      <c r="B742" s="193"/>
    </row>
    <row r="743" spans="2:2" ht="15.75" customHeight="1">
      <c r="B743" s="193"/>
    </row>
    <row r="744" spans="2:2" ht="15.75" customHeight="1">
      <c r="B744" s="193"/>
    </row>
    <row r="745" spans="2:2" ht="15.75" customHeight="1">
      <c r="B745" s="193"/>
    </row>
    <row r="746" spans="2:2" ht="15.75" customHeight="1">
      <c r="B746" s="193"/>
    </row>
    <row r="747" spans="2:2" ht="15.75" customHeight="1">
      <c r="B747" s="193"/>
    </row>
    <row r="748" spans="2:2" ht="15.75" customHeight="1">
      <c r="B748" s="193"/>
    </row>
    <row r="749" spans="2:2" ht="15.75" customHeight="1">
      <c r="B749" s="193"/>
    </row>
    <row r="750" spans="2:2" ht="15.75" customHeight="1">
      <c r="B750" s="193"/>
    </row>
    <row r="751" spans="2:2" ht="15.75" customHeight="1">
      <c r="B751" s="193"/>
    </row>
    <row r="752" spans="2:2" ht="15.75" customHeight="1">
      <c r="B752" s="193"/>
    </row>
    <row r="753" spans="2:2" ht="15.75" customHeight="1">
      <c r="B753" s="193"/>
    </row>
    <row r="754" spans="2:2" ht="15.75" customHeight="1">
      <c r="B754" s="193"/>
    </row>
    <row r="755" spans="2:2" ht="15.75" customHeight="1">
      <c r="B755" s="193"/>
    </row>
    <row r="756" spans="2:2" ht="15.75" customHeight="1">
      <c r="B756" s="193"/>
    </row>
    <row r="757" spans="2:2" ht="15.75" customHeight="1">
      <c r="B757" s="193"/>
    </row>
    <row r="758" spans="2:2" ht="15.75" customHeight="1">
      <c r="B758" s="193"/>
    </row>
    <row r="759" spans="2:2" ht="15.75" customHeight="1">
      <c r="B759" s="193"/>
    </row>
    <row r="760" spans="2:2" ht="15.75" customHeight="1">
      <c r="B760" s="193"/>
    </row>
    <row r="761" spans="2:2" ht="15.75" customHeight="1">
      <c r="B761" s="193"/>
    </row>
    <row r="762" spans="2:2" ht="15.75" customHeight="1">
      <c r="B762" s="193"/>
    </row>
    <row r="763" spans="2:2" ht="15.75" customHeight="1">
      <c r="B763" s="193"/>
    </row>
    <row r="764" spans="2:2" ht="15.75" customHeight="1">
      <c r="B764" s="193"/>
    </row>
    <row r="765" spans="2:2" ht="15.75" customHeight="1">
      <c r="B765" s="193"/>
    </row>
    <row r="766" spans="2:2" ht="15.75" customHeight="1">
      <c r="B766" s="193"/>
    </row>
    <row r="767" spans="2:2" ht="15.75" customHeight="1">
      <c r="B767" s="193"/>
    </row>
    <row r="768" spans="2:2" ht="15.75" customHeight="1">
      <c r="B768" s="193"/>
    </row>
    <row r="769" spans="2:2" ht="15.75" customHeight="1">
      <c r="B769" s="193"/>
    </row>
    <row r="770" spans="2:2" ht="15.75" customHeight="1">
      <c r="B770" s="193"/>
    </row>
    <row r="771" spans="2:2" ht="15.75" customHeight="1">
      <c r="B771" s="193"/>
    </row>
    <row r="772" spans="2:2" ht="15.75" customHeight="1">
      <c r="B772" s="193"/>
    </row>
    <row r="773" spans="2:2" ht="15.75" customHeight="1">
      <c r="B773" s="193"/>
    </row>
    <row r="774" spans="2:2" ht="15.75" customHeight="1">
      <c r="B774" s="193"/>
    </row>
    <row r="775" spans="2:2" ht="15.75" customHeight="1">
      <c r="B775" s="193"/>
    </row>
    <row r="776" spans="2:2" ht="15.75" customHeight="1">
      <c r="B776" s="193"/>
    </row>
    <row r="777" spans="2:2" ht="15.75" customHeight="1">
      <c r="B777" s="193"/>
    </row>
    <row r="778" spans="2:2" ht="15.75" customHeight="1">
      <c r="B778" s="193"/>
    </row>
    <row r="779" spans="2:2" ht="15.75" customHeight="1">
      <c r="B779" s="193"/>
    </row>
    <row r="780" spans="2:2" ht="15.75" customHeight="1">
      <c r="B780" s="193"/>
    </row>
    <row r="781" spans="2:2" ht="15.75" customHeight="1">
      <c r="B781" s="193"/>
    </row>
    <row r="782" spans="2:2" ht="15.75" customHeight="1">
      <c r="B782" s="193"/>
    </row>
    <row r="783" spans="2:2" ht="15.75" customHeight="1">
      <c r="B783" s="193"/>
    </row>
    <row r="784" spans="2:2" ht="15.75" customHeight="1">
      <c r="B784" s="193"/>
    </row>
    <row r="785" spans="2:2" ht="15.75" customHeight="1">
      <c r="B785" s="193"/>
    </row>
    <row r="786" spans="2:2" ht="15.75" customHeight="1">
      <c r="B786" s="193"/>
    </row>
    <row r="787" spans="2:2" ht="15.75" customHeight="1">
      <c r="B787" s="193"/>
    </row>
    <row r="788" spans="2:2" ht="15.75" customHeight="1">
      <c r="B788" s="193"/>
    </row>
    <row r="789" spans="2:2" ht="15.75" customHeight="1">
      <c r="B789" s="193"/>
    </row>
    <row r="790" spans="2:2" ht="15.75" customHeight="1">
      <c r="B790" s="193"/>
    </row>
    <row r="791" spans="2:2" ht="15.75" customHeight="1">
      <c r="B791" s="193"/>
    </row>
    <row r="792" spans="2:2" ht="15.75" customHeight="1">
      <c r="B792" s="193"/>
    </row>
    <row r="793" spans="2:2" ht="15.75" customHeight="1">
      <c r="B793" s="193"/>
    </row>
    <row r="794" spans="2:2" ht="15.75" customHeight="1">
      <c r="B794" s="193"/>
    </row>
    <row r="795" spans="2:2" ht="15.75" customHeight="1">
      <c r="B795" s="193"/>
    </row>
    <row r="796" spans="2:2" ht="15.75" customHeight="1">
      <c r="B796" s="193"/>
    </row>
    <row r="797" spans="2:2" ht="15.75" customHeight="1">
      <c r="B797" s="193"/>
    </row>
    <row r="798" spans="2:2" ht="15.75" customHeight="1">
      <c r="B798" s="193"/>
    </row>
    <row r="799" spans="2:2" ht="15.75" customHeight="1">
      <c r="B799" s="193"/>
    </row>
    <row r="800" spans="2:2" ht="15.75" customHeight="1">
      <c r="B800" s="193"/>
    </row>
    <row r="801" spans="2:2" ht="15.75" customHeight="1">
      <c r="B801" s="193"/>
    </row>
    <row r="802" spans="2:2" ht="15.75" customHeight="1">
      <c r="B802" s="193"/>
    </row>
    <row r="803" spans="2:2" ht="15.75" customHeight="1">
      <c r="B803" s="193"/>
    </row>
    <row r="804" spans="2:2" ht="15.75" customHeight="1">
      <c r="B804" s="193"/>
    </row>
    <row r="805" spans="2:2" ht="15.75" customHeight="1">
      <c r="B805" s="193"/>
    </row>
    <row r="806" spans="2:2" ht="15.75" customHeight="1">
      <c r="B806" s="193"/>
    </row>
    <row r="807" spans="2:2" ht="15.75" customHeight="1">
      <c r="B807" s="193"/>
    </row>
    <row r="808" spans="2:2" ht="15.75" customHeight="1">
      <c r="B808" s="193"/>
    </row>
    <row r="809" spans="2:2" ht="15.75" customHeight="1">
      <c r="B809" s="193"/>
    </row>
    <row r="810" spans="2:2" ht="15.75" customHeight="1">
      <c r="B810" s="193"/>
    </row>
    <row r="811" spans="2:2" ht="15.75" customHeight="1">
      <c r="B811" s="193"/>
    </row>
    <row r="812" spans="2:2" ht="15.75" customHeight="1">
      <c r="B812" s="193"/>
    </row>
    <row r="813" spans="2:2" ht="15.75" customHeight="1">
      <c r="B813" s="193"/>
    </row>
    <row r="814" spans="2:2" ht="15.75" customHeight="1">
      <c r="B814" s="193"/>
    </row>
    <row r="815" spans="2:2" ht="15.75" customHeight="1">
      <c r="B815" s="193"/>
    </row>
    <row r="816" spans="2:2" ht="15.75" customHeight="1">
      <c r="B816" s="193"/>
    </row>
    <row r="817" spans="2:2" ht="15.75" customHeight="1">
      <c r="B817" s="193"/>
    </row>
    <row r="818" spans="2:2" ht="15.75" customHeight="1">
      <c r="B818" s="193"/>
    </row>
    <row r="819" spans="2:2" ht="15.75" customHeight="1">
      <c r="B819" s="193"/>
    </row>
    <row r="820" spans="2:2" ht="15.75" customHeight="1">
      <c r="B820" s="193"/>
    </row>
    <row r="821" spans="2:2" ht="15.75" customHeight="1">
      <c r="B821" s="193"/>
    </row>
    <row r="822" spans="2:2" ht="15.75" customHeight="1">
      <c r="B822" s="193"/>
    </row>
    <row r="823" spans="2:2" ht="15.75" customHeight="1">
      <c r="B823" s="193"/>
    </row>
    <row r="824" spans="2:2" ht="15.75" customHeight="1">
      <c r="B824" s="193"/>
    </row>
    <row r="825" spans="2:2" ht="15.75" customHeight="1">
      <c r="B825" s="193"/>
    </row>
    <row r="826" spans="2:2" ht="15.75" customHeight="1">
      <c r="B826" s="193"/>
    </row>
    <row r="827" spans="2:2" ht="15.75" customHeight="1">
      <c r="B827" s="193"/>
    </row>
    <row r="828" spans="2:2" ht="15.75" customHeight="1">
      <c r="B828" s="193"/>
    </row>
    <row r="829" spans="2:2" ht="15.75" customHeight="1">
      <c r="B829" s="193"/>
    </row>
    <row r="830" spans="2:2" ht="15.75" customHeight="1">
      <c r="B830" s="193"/>
    </row>
    <row r="831" spans="2:2" ht="15.75" customHeight="1">
      <c r="B831" s="193"/>
    </row>
    <row r="832" spans="2:2" ht="15.75" customHeight="1">
      <c r="B832" s="193"/>
    </row>
    <row r="833" spans="2:2" ht="15.75" customHeight="1">
      <c r="B833" s="193"/>
    </row>
    <row r="834" spans="2:2" ht="15.75" customHeight="1">
      <c r="B834" s="193"/>
    </row>
    <row r="835" spans="2:2" ht="15.75" customHeight="1">
      <c r="B835" s="193"/>
    </row>
    <row r="836" spans="2:2" ht="15.75" customHeight="1">
      <c r="B836" s="193"/>
    </row>
    <row r="837" spans="2:2" ht="15.75" customHeight="1">
      <c r="B837" s="193"/>
    </row>
    <row r="838" spans="2:2" ht="15.75" customHeight="1">
      <c r="B838" s="193"/>
    </row>
    <row r="839" spans="2:2" ht="15.75" customHeight="1">
      <c r="B839" s="193"/>
    </row>
    <row r="840" spans="2:2" ht="15.75" customHeight="1">
      <c r="B840" s="193"/>
    </row>
    <row r="841" spans="2:2" ht="15.75" customHeight="1">
      <c r="B841" s="193"/>
    </row>
    <row r="842" spans="2:2" ht="15.75" customHeight="1">
      <c r="B842" s="193"/>
    </row>
    <row r="843" spans="2:2" ht="15.75" customHeight="1">
      <c r="B843" s="193"/>
    </row>
    <row r="844" spans="2:2" ht="15.75" customHeight="1">
      <c r="B844" s="193"/>
    </row>
    <row r="845" spans="2:2" ht="15.75" customHeight="1">
      <c r="B845" s="193"/>
    </row>
    <row r="846" spans="2:2" ht="15.75" customHeight="1">
      <c r="B846" s="193"/>
    </row>
    <row r="847" spans="2:2" ht="15.75" customHeight="1">
      <c r="B847" s="193"/>
    </row>
    <row r="848" spans="2:2" ht="15.75" customHeight="1">
      <c r="B848" s="193"/>
    </row>
    <row r="849" spans="2:2" ht="15.75" customHeight="1">
      <c r="B849" s="193"/>
    </row>
    <row r="850" spans="2:2" ht="15.75" customHeight="1">
      <c r="B850" s="193"/>
    </row>
    <row r="851" spans="2:2" ht="15.75" customHeight="1">
      <c r="B851" s="193"/>
    </row>
    <row r="852" spans="2:2" ht="15.75" customHeight="1">
      <c r="B852" s="193"/>
    </row>
    <row r="853" spans="2:2" ht="15.75" customHeight="1">
      <c r="B853" s="193"/>
    </row>
    <row r="854" spans="2:2" ht="15.75" customHeight="1">
      <c r="B854" s="193"/>
    </row>
    <row r="855" spans="2:2" ht="15.75" customHeight="1">
      <c r="B855" s="193"/>
    </row>
    <row r="856" spans="2:2" ht="15.75" customHeight="1">
      <c r="B856" s="193"/>
    </row>
    <row r="857" spans="2:2" ht="15.75" customHeight="1">
      <c r="B857" s="193"/>
    </row>
    <row r="858" spans="2:2" ht="15.75" customHeight="1">
      <c r="B858" s="193"/>
    </row>
    <row r="859" spans="2:2" ht="15.75" customHeight="1">
      <c r="B859" s="193"/>
    </row>
    <row r="860" spans="2:2" ht="15.75" customHeight="1">
      <c r="B860" s="193"/>
    </row>
    <row r="861" spans="2:2" ht="15.75" customHeight="1">
      <c r="B861" s="193"/>
    </row>
    <row r="862" spans="2:2" ht="15.75" customHeight="1">
      <c r="B862" s="193"/>
    </row>
    <row r="863" spans="2:2" ht="15.75" customHeight="1">
      <c r="B863" s="193"/>
    </row>
    <row r="864" spans="2:2" ht="15.75" customHeight="1">
      <c r="B864" s="193"/>
    </row>
    <row r="865" spans="2:2" ht="15.75" customHeight="1">
      <c r="B865" s="193"/>
    </row>
    <row r="866" spans="2:2" ht="15.75" customHeight="1">
      <c r="B866" s="193"/>
    </row>
    <row r="867" spans="2:2" ht="15.75" customHeight="1">
      <c r="B867" s="193"/>
    </row>
    <row r="868" spans="2:2" ht="15.75" customHeight="1">
      <c r="B868" s="193"/>
    </row>
    <row r="869" spans="2:2" ht="15.75" customHeight="1">
      <c r="B869" s="193"/>
    </row>
    <row r="870" spans="2:2" ht="15.75" customHeight="1">
      <c r="B870" s="193"/>
    </row>
    <row r="871" spans="2:2" ht="15.75" customHeight="1">
      <c r="B871" s="193"/>
    </row>
    <row r="872" spans="2:2" ht="15.75" customHeight="1">
      <c r="B872" s="193"/>
    </row>
    <row r="873" spans="2:2" ht="15.75" customHeight="1">
      <c r="B873" s="193"/>
    </row>
    <row r="874" spans="2:2" ht="15.75" customHeight="1">
      <c r="B874" s="193"/>
    </row>
    <row r="875" spans="2:2" ht="15.75" customHeight="1">
      <c r="B875" s="193"/>
    </row>
    <row r="876" spans="2:2" ht="15.75" customHeight="1">
      <c r="B876" s="193"/>
    </row>
    <row r="877" spans="2:2" ht="15.75" customHeight="1">
      <c r="B877" s="193"/>
    </row>
    <row r="878" spans="2:2" ht="15.75" customHeight="1">
      <c r="B878" s="193"/>
    </row>
    <row r="879" spans="2:2" ht="15.75" customHeight="1">
      <c r="B879" s="193"/>
    </row>
    <row r="880" spans="2:2" ht="15.75" customHeight="1">
      <c r="B880" s="193"/>
    </row>
    <row r="881" spans="2:2" ht="15.75" customHeight="1">
      <c r="B881" s="193"/>
    </row>
    <row r="882" spans="2:2" ht="15.75" customHeight="1">
      <c r="B882" s="193"/>
    </row>
    <row r="883" spans="2:2" ht="15.75" customHeight="1">
      <c r="B883" s="193"/>
    </row>
    <row r="884" spans="2:2" ht="15.75" customHeight="1">
      <c r="B884" s="193"/>
    </row>
    <row r="885" spans="2:2" ht="15.75" customHeight="1">
      <c r="B885" s="193"/>
    </row>
    <row r="886" spans="2:2" ht="15.75" customHeight="1">
      <c r="B886" s="193"/>
    </row>
    <row r="887" spans="2:2" ht="15.75" customHeight="1">
      <c r="B887" s="193"/>
    </row>
    <row r="888" spans="2:2" ht="15.75" customHeight="1">
      <c r="B888" s="193"/>
    </row>
    <row r="889" spans="2:2" ht="15.75" customHeight="1">
      <c r="B889" s="193"/>
    </row>
    <row r="890" spans="2:2" ht="15.75" customHeight="1">
      <c r="B890" s="193"/>
    </row>
    <row r="891" spans="2:2" ht="15.75" customHeight="1">
      <c r="B891" s="193"/>
    </row>
    <row r="892" spans="2:2" ht="15.75" customHeight="1">
      <c r="B892" s="193"/>
    </row>
    <row r="893" spans="2:2" ht="15.75" customHeight="1">
      <c r="B893" s="193"/>
    </row>
    <row r="894" spans="2:2" ht="15.75" customHeight="1">
      <c r="B894" s="193"/>
    </row>
    <row r="895" spans="2:2" ht="15.75" customHeight="1">
      <c r="B895" s="193"/>
    </row>
    <row r="896" spans="2:2" ht="15.75" customHeight="1">
      <c r="B896" s="193"/>
    </row>
    <row r="897" spans="2:2" ht="15.75" customHeight="1">
      <c r="B897" s="193"/>
    </row>
    <row r="898" spans="2:2" ht="15.75" customHeight="1">
      <c r="B898" s="193"/>
    </row>
    <row r="899" spans="2:2" ht="15.75" customHeight="1">
      <c r="B899" s="193"/>
    </row>
    <row r="900" spans="2:2" ht="15.75" customHeight="1">
      <c r="B900" s="193"/>
    </row>
    <row r="901" spans="2:2" ht="15.75" customHeight="1">
      <c r="B901" s="193"/>
    </row>
    <row r="902" spans="2:2" ht="15.75" customHeight="1">
      <c r="B902" s="193"/>
    </row>
    <row r="903" spans="2:2" ht="15.75" customHeight="1">
      <c r="B903" s="193"/>
    </row>
    <row r="904" spans="2:2" ht="15.75" customHeight="1">
      <c r="B904" s="193"/>
    </row>
    <row r="905" spans="2:2" ht="15.75" customHeight="1">
      <c r="B905" s="193"/>
    </row>
    <row r="906" spans="2:2" ht="15.75" customHeight="1">
      <c r="B906" s="193"/>
    </row>
    <row r="907" spans="2:2" ht="15.75" customHeight="1">
      <c r="B907" s="193"/>
    </row>
    <row r="908" spans="2:2" ht="15.75" customHeight="1">
      <c r="B908" s="193"/>
    </row>
    <row r="909" spans="2:2" ht="15.75" customHeight="1">
      <c r="B909" s="193"/>
    </row>
    <row r="910" spans="2:2" ht="15.75" customHeight="1">
      <c r="B910" s="193"/>
    </row>
    <row r="911" spans="2:2" ht="15.75" customHeight="1">
      <c r="B911" s="193"/>
    </row>
    <row r="912" spans="2:2" ht="15.75" customHeight="1">
      <c r="B912" s="193"/>
    </row>
    <row r="913" spans="2:2" ht="15.75" customHeight="1">
      <c r="B913" s="193"/>
    </row>
    <row r="914" spans="2:2" ht="15.75" customHeight="1">
      <c r="B914" s="193"/>
    </row>
    <row r="915" spans="2:2" ht="15.75" customHeight="1">
      <c r="B915" s="193"/>
    </row>
    <row r="916" spans="2:2" ht="15.75" customHeight="1">
      <c r="B916" s="193"/>
    </row>
    <row r="917" spans="2:2" ht="15.75" customHeight="1">
      <c r="B917" s="193"/>
    </row>
    <row r="918" spans="2:2" ht="15.75" customHeight="1">
      <c r="B918" s="193"/>
    </row>
    <row r="919" spans="2:2" ht="15.75" customHeight="1">
      <c r="B919" s="193"/>
    </row>
    <row r="920" spans="2:2" ht="15.75" customHeight="1">
      <c r="B920" s="193"/>
    </row>
    <row r="921" spans="2:2" ht="15.75" customHeight="1">
      <c r="B921" s="193"/>
    </row>
    <row r="922" spans="2:2" ht="15.75" customHeight="1">
      <c r="B922" s="193"/>
    </row>
    <row r="923" spans="2:2" ht="15.75" customHeight="1">
      <c r="B923" s="193"/>
    </row>
    <row r="924" spans="2:2" ht="15.75" customHeight="1">
      <c r="B924" s="193"/>
    </row>
    <row r="925" spans="2:2" ht="15.75" customHeight="1">
      <c r="B925" s="193"/>
    </row>
    <row r="926" spans="2:2" ht="15.75" customHeight="1">
      <c r="B926" s="193"/>
    </row>
    <row r="927" spans="2:2" ht="15.75" customHeight="1">
      <c r="B927" s="193"/>
    </row>
    <row r="928" spans="2:2" ht="15.75" customHeight="1">
      <c r="B928" s="193"/>
    </row>
    <row r="929" spans="2:2" ht="15.75" customHeight="1">
      <c r="B929" s="193"/>
    </row>
    <row r="930" spans="2:2" ht="15.75" customHeight="1">
      <c r="B930" s="193"/>
    </row>
    <row r="931" spans="2:2" ht="15.75" customHeight="1">
      <c r="B931" s="193"/>
    </row>
    <row r="932" spans="2:2" ht="15.75" customHeight="1">
      <c r="B932" s="193"/>
    </row>
    <row r="933" spans="2:2" ht="15.75" customHeight="1">
      <c r="B933" s="193"/>
    </row>
    <row r="934" spans="2:2" ht="15.75" customHeight="1">
      <c r="B934" s="193"/>
    </row>
    <row r="935" spans="2:2" ht="15.75" customHeight="1">
      <c r="B935" s="193"/>
    </row>
    <row r="936" spans="2:2" ht="15.75" customHeight="1">
      <c r="B936" s="193"/>
    </row>
    <row r="937" spans="2:2" ht="15.75" customHeight="1">
      <c r="B937" s="193"/>
    </row>
    <row r="938" spans="2:2" ht="15.75" customHeight="1">
      <c r="B938" s="193"/>
    </row>
    <row r="939" spans="2:2" ht="15.75" customHeight="1">
      <c r="B939" s="193"/>
    </row>
    <row r="940" spans="2:2" ht="15.75" customHeight="1">
      <c r="B940" s="193"/>
    </row>
    <row r="941" spans="2:2" ht="15.75" customHeight="1">
      <c r="B941" s="193"/>
    </row>
    <row r="942" spans="2:2" ht="15.75" customHeight="1">
      <c r="B942" s="193"/>
    </row>
    <row r="943" spans="2:2" ht="15.75" customHeight="1">
      <c r="B943" s="193"/>
    </row>
    <row r="944" spans="2:2" ht="15.75" customHeight="1">
      <c r="B944" s="193"/>
    </row>
    <row r="945" spans="2:2" ht="15.75" customHeight="1">
      <c r="B945" s="193"/>
    </row>
    <row r="946" spans="2:2" ht="15.75" customHeight="1">
      <c r="B946" s="193"/>
    </row>
    <row r="947" spans="2:2" ht="15.75" customHeight="1">
      <c r="B947" s="193"/>
    </row>
    <row r="948" spans="2:2" ht="15.75" customHeight="1">
      <c r="B948" s="193"/>
    </row>
    <row r="949" spans="2:2" ht="15.75" customHeight="1">
      <c r="B949" s="193"/>
    </row>
    <row r="950" spans="2:2" ht="15.75" customHeight="1">
      <c r="B950" s="193"/>
    </row>
    <row r="951" spans="2:2" ht="15.75" customHeight="1">
      <c r="B951" s="193"/>
    </row>
    <row r="952" spans="2:2" ht="15.75" customHeight="1">
      <c r="B952" s="193"/>
    </row>
    <row r="953" spans="2:2" ht="15.75" customHeight="1">
      <c r="B953" s="193"/>
    </row>
    <row r="954" spans="2:2" ht="15.75" customHeight="1">
      <c r="B954" s="193"/>
    </row>
    <row r="955" spans="2:2" ht="15.75" customHeight="1">
      <c r="B955" s="193"/>
    </row>
    <row r="956" spans="2:2" ht="15.75" customHeight="1">
      <c r="B956" s="193"/>
    </row>
    <row r="957" spans="2:2" ht="15.75" customHeight="1">
      <c r="B957" s="193"/>
    </row>
    <row r="958" spans="2:2" ht="15.75" customHeight="1">
      <c r="B958" s="193"/>
    </row>
    <row r="959" spans="2:2" ht="15.75" customHeight="1">
      <c r="B959" s="193"/>
    </row>
    <row r="960" spans="2:2" ht="15.75" customHeight="1">
      <c r="B960" s="193"/>
    </row>
    <row r="961" spans="2:2" ht="15.75" customHeight="1">
      <c r="B961" s="193"/>
    </row>
    <row r="962" spans="2:2" ht="15.75" customHeight="1">
      <c r="B962" s="193"/>
    </row>
    <row r="963" spans="2:2" ht="15.75" customHeight="1">
      <c r="B963" s="193"/>
    </row>
    <row r="964" spans="2:2" ht="15.75" customHeight="1">
      <c r="B964" s="193"/>
    </row>
    <row r="965" spans="2:2" ht="15.75" customHeight="1">
      <c r="B965" s="193"/>
    </row>
    <row r="966" spans="2:2" ht="15.75" customHeight="1">
      <c r="B966" s="193"/>
    </row>
    <row r="967" spans="2:2" ht="15.75" customHeight="1">
      <c r="B967" s="193"/>
    </row>
    <row r="968" spans="2:2" ht="15.75" customHeight="1">
      <c r="B968" s="193"/>
    </row>
    <row r="969" spans="2:2" ht="15.75" customHeight="1">
      <c r="B969" s="193"/>
    </row>
    <row r="970" spans="2:2" ht="15.75" customHeight="1">
      <c r="B970" s="193"/>
    </row>
    <row r="971" spans="2:2" ht="15.75" customHeight="1">
      <c r="B971" s="193"/>
    </row>
    <row r="972" spans="2:2" ht="15.75" customHeight="1">
      <c r="B972" s="193"/>
    </row>
    <row r="973" spans="2:2" ht="15.75" customHeight="1">
      <c r="B973" s="193"/>
    </row>
    <row r="974" spans="2:2" ht="15.75" customHeight="1">
      <c r="B974" s="193"/>
    </row>
    <row r="975" spans="2:2" ht="15.75" customHeight="1">
      <c r="B975" s="193"/>
    </row>
    <row r="976" spans="2:2" ht="15.75" customHeight="1">
      <c r="B976" s="193"/>
    </row>
    <row r="977" spans="2:2" ht="15.75" customHeight="1">
      <c r="B977" s="193"/>
    </row>
    <row r="978" spans="2:2" ht="15.75" customHeight="1">
      <c r="B978" s="193"/>
    </row>
    <row r="979" spans="2:2" ht="15.75" customHeight="1">
      <c r="B979" s="193"/>
    </row>
    <row r="980" spans="2:2" ht="15.75" customHeight="1">
      <c r="B980" s="193"/>
    </row>
    <row r="981" spans="2:2" ht="15.75" customHeight="1">
      <c r="B981" s="193"/>
    </row>
    <row r="982" spans="2:2" ht="15.75" customHeight="1">
      <c r="B982" s="193"/>
    </row>
    <row r="983" spans="2:2" ht="15.75" customHeight="1">
      <c r="B983" s="193"/>
    </row>
    <row r="984" spans="2:2" ht="15.75" customHeight="1">
      <c r="B984" s="193"/>
    </row>
    <row r="985" spans="2:2" ht="15.75" customHeight="1">
      <c r="B985" s="193"/>
    </row>
    <row r="986" spans="2:2" ht="15.75" customHeight="1">
      <c r="B986" s="193"/>
    </row>
    <row r="987" spans="2:2" ht="15.75" customHeight="1">
      <c r="B987" s="193"/>
    </row>
    <row r="988" spans="2:2" ht="15.75" customHeight="1">
      <c r="B988" s="193"/>
    </row>
    <row r="989" spans="2:2" ht="15.75" customHeight="1">
      <c r="B989" s="193"/>
    </row>
    <row r="990" spans="2:2" ht="15.75" customHeight="1">
      <c r="B990" s="193"/>
    </row>
    <row r="991" spans="2:2" ht="15.75" customHeight="1">
      <c r="B991" s="193"/>
    </row>
    <row r="992" spans="2:2" ht="15.75" customHeight="1">
      <c r="B992" s="193"/>
    </row>
    <row r="993" spans="2:2" ht="15.75" customHeight="1">
      <c r="B993" s="193"/>
    </row>
    <row r="994" spans="2:2" ht="15.75" customHeight="1">
      <c r="B994" s="193"/>
    </row>
    <row r="995" spans="2:2" ht="15.75" customHeight="1">
      <c r="B995" s="193"/>
    </row>
    <row r="996" spans="2:2" ht="15.75" customHeight="1">
      <c r="B996" s="193"/>
    </row>
    <row r="997" spans="2:2" ht="15.75" customHeight="1">
      <c r="B997" s="193"/>
    </row>
    <row r="998" spans="2:2" ht="15.75" customHeight="1">
      <c r="B998" s="193"/>
    </row>
    <row r="999" spans="2:2" ht="15.75" customHeight="1">
      <c r="B999" s="193"/>
    </row>
    <row r="1000" spans="2:2" ht="15.75" customHeight="1">
      <c r="B1000" s="193"/>
    </row>
  </sheetData>
  <mergeCells count="5">
    <mergeCell ref="B1:F3"/>
    <mergeCell ref="G1:Y3"/>
    <mergeCell ref="AC1:AF1"/>
    <mergeCell ref="AC2:AF2"/>
    <mergeCell ref="AC3:AF3"/>
  </mergeCells>
  <conditionalFormatting sqref="AC35:AE41">
    <cfRule type="cellIs" dxfId="11" priority="1" operator="equal">
      <formula>"Insignificante"</formula>
    </cfRule>
  </conditionalFormatting>
  <conditionalFormatting sqref="AC35:AE41">
    <cfRule type="cellIs" dxfId="10" priority="2" operator="equal">
      <formula>"Menor"</formula>
    </cfRule>
  </conditionalFormatting>
  <conditionalFormatting sqref="AC35:AE41">
    <cfRule type="cellIs" dxfId="9" priority="3" operator="equal">
      <formula>"Moderado"</formula>
    </cfRule>
  </conditionalFormatting>
  <conditionalFormatting sqref="AC35:AE41">
    <cfRule type="cellIs" dxfId="8" priority="4" operator="equal">
      <formula>"Mayor"</formula>
    </cfRule>
  </conditionalFormatting>
  <conditionalFormatting sqref="AC35:AE41">
    <cfRule type="cellIs" dxfId="7" priority="5" operator="equal">
      <formula>"Catastrofico"</formula>
    </cfRule>
  </conditionalFormatting>
  <conditionalFormatting sqref="AE6:AE41">
    <cfRule type="cellIs" dxfId="6" priority="6" operator="lessThan">
      <formula>$W$8</formula>
    </cfRule>
  </conditionalFormatting>
  <dataValidations count="1">
    <dataValidation type="list" allowBlank="1" showErrorMessage="1" sqref="E6:W41">
      <formula1>$AS$4:$AS$7</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FORMULAS!$S$3:$S$6</xm:f>
          </x14:formula1>
          <xm:sqref>AF6:AF41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12" width="19.140625" customWidth="1"/>
    <col min="13" max="14" width="16.42578125" hidden="1" customWidth="1"/>
    <col min="15" max="16" width="5.28515625" hidden="1" customWidth="1"/>
    <col min="17" max="17" width="4.5703125" hidden="1" customWidth="1"/>
    <col min="18" max="20" width="11" customWidth="1"/>
    <col min="21" max="21" width="30.85546875" customWidth="1"/>
    <col min="25" max="25" width="14.42578125" hidden="1"/>
  </cols>
  <sheetData>
    <row r="1" spans="1:34" ht="42" customHeight="1">
      <c r="A1" s="166"/>
      <c r="B1" s="333"/>
      <c r="C1" s="296"/>
      <c r="D1" s="336" t="s">
        <v>598</v>
      </c>
      <c r="E1" s="264"/>
      <c r="F1" s="264"/>
      <c r="G1" s="264"/>
      <c r="H1" s="264"/>
      <c r="I1" s="264"/>
      <c r="J1" s="264"/>
      <c r="K1" s="264"/>
      <c r="L1" s="264"/>
      <c r="M1" s="264"/>
      <c r="N1" s="296"/>
      <c r="O1" s="167"/>
      <c r="P1" s="167"/>
      <c r="Q1" s="167"/>
      <c r="R1" s="335" t="s">
        <v>599</v>
      </c>
      <c r="S1" s="255"/>
      <c r="T1" s="255"/>
      <c r="U1" s="299"/>
      <c r="V1" s="168"/>
      <c r="W1" s="168"/>
      <c r="X1" s="168"/>
      <c r="Y1" s="168"/>
      <c r="Z1" s="168"/>
      <c r="AA1" s="168"/>
      <c r="AB1" s="168"/>
      <c r="AC1" s="168"/>
      <c r="AD1" s="168"/>
      <c r="AE1" s="168"/>
      <c r="AF1" s="168"/>
      <c r="AG1" s="168"/>
      <c r="AH1" s="168"/>
    </row>
    <row r="2" spans="1:34" ht="42" customHeight="1">
      <c r="A2" s="166"/>
      <c r="B2" s="293"/>
      <c r="C2" s="304"/>
      <c r="D2" s="293"/>
      <c r="E2" s="288"/>
      <c r="F2" s="288"/>
      <c r="G2" s="288"/>
      <c r="H2" s="288"/>
      <c r="I2" s="288"/>
      <c r="J2" s="288"/>
      <c r="K2" s="288"/>
      <c r="L2" s="288"/>
      <c r="M2" s="288"/>
      <c r="N2" s="304"/>
      <c r="O2" s="167"/>
      <c r="P2" s="167"/>
      <c r="Q2" s="167"/>
      <c r="R2" s="335" t="s">
        <v>600</v>
      </c>
      <c r="S2" s="255"/>
      <c r="T2" s="255"/>
      <c r="U2" s="299"/>
      <c r="V2" s="168"/>
      <c r="W2" s="168"/>
      <c r="X2" s="168"/>
      <c r="Y2" s="168"/>
      <c r="Z2" s="168"/>
      <c r="AA2" s="168"/>
      <c r="AB2" s="168"/>
      <c r="AC2" s="168"/>
      <c r="AD2" s="168"/>
      <c r="AE2" s="168"/>
      <c r="AF2" s="168"/>
      <c r="AG2" s="168"/>
      <c r="AH2" s="168"/>
    </row>
    <row r="3" spans="1:34" ht="42" customHeight="1">
      <c r="A3" s="166"/>
      <c r="B3" s="294"/>
      <c r="C3" s="298"/>
      <c r="D3" s="294"/>
      <c r="E3" s="297"/>
      <c r="F3" s="297"/>
      <c r="G3" s="297"/>
      <c r="H3" s="297"/>
      <c r="I3" s="297"/>
      <c r="J3" s="297"/>
      <c r="K3" s="297"/>
      <c r="L3" s="297"/>
      <c r="M3" s="297"/>
      <c r="N3" s="298"/>
      <c r="O3" s="167"/>
      <c r="P3" s="167"/>
      <c r="Q3" s="167"/>
      <c r="R3" s="335" t="s">
        <v>601</v>
      </c>
      <c r="S3" s="255"/>
      <c r="T3" s="255"/>
      <c r="U3" s="299"/>
      <c r="V3" s="168"/>
      <c r="W3" s="168"/>
      <c r="X3" s="168"/>
      <c r="Y3" s="168"/>
      <c r="Z3" s="168"/>
      <c r="AA3" s="168"/>
      <c r="AB3" s="168"/>
      <c r="AC3" s="168"/>
      <c r="AD3" s="168"/>
      <c r="AE3" s="168"/>
      <c r="AF3" s="168"/>
      <c r="AG3" s="168"/>
      <c r="AH3" s="168"/>
    </row>
    <row r="4" spans="1:34" ht="15.75" customHeight="1">
      <c r="A4" s="169"/>
      <c r="B4" s="170"/>
      <c r="C4" s="170"/>
      <c r="D4" s="171"/>
      <c r="E4" s="171"/>
      <c r="F4" s="169"/>
      <c r="G4" s="169"/>
      <c r="H4" s="169"/>
      <c r="I4" s="169"/>
      <c r="J4" s="169"/>
      <c r="K4" s="169"/>
      <c r="L4" s="169"/>
      <c r="M4" s="169"/>
      <c r="N4" s="169"/>
      <c r="O4" s="169"/>
      <c r="P4" s="169"/>
      <c r="Q4" s="169"/>
      <c r="AH4" s="172" t="s">
        <v>602</v>
      </c>
    </row>
    <row r="5" spans="1:34" ht="111.75" customHeight="1">
      <c r="A5" s="169"/>
      <c r="B5" s="173" t="s">
        <v>603</v>
      </c>
      <c r="C5" s="174" t="s">
        <v>95</v>
      </c>
      <c r="D5" s="174" t="s">
        <v>97</v>
      </c>
      <c r="E5" s="175" t="s">
        <v>606</v>
      </c>
      <c r="F5" s="175" t="s">
        <v>607</v>
      </c>
      <c r="G5" s="175" t="s">
        <v>608</v>
      </c>
      <c r="H5" s="175" t="s">
        <v>609</v>
      </c>
      <c r="I5" s="175" t="s">
        <v>610</v>
      </c>
      <c r="J5" s="175" t="s">
        <v>611</v>
      </c>
      <c r="K5" s="175" t="s">
        <v>612</v>
      </c>
      <c r="L5" s="175" t="s">
        <v>613</v>
      </c>
      <c r="M5" s="176" t="s">
        <v>205</v>
      </c>
      <c r="N5" s="177" t="s">
        <v>210</v>
      </c>
      <c r="O5" s="178" t="s">
        <v>119</v>
      </c>
      <c r="P5" s="178" t="s">
        <v>121</v>
      </c>
      <c r="Q5" s="178" t="s">
        <v>123</v>
      </c>
      <c r="R5" s="178" t="s">
        <v>119</v>
      </c>
      <c r="S5" s="178" t="s">
        <v>121</v>
      </c>
      <c r="T5" s="178" t="s">
        <v>123</v>
      </c>
      <c r="U5" s="179" t="s">
        <v>125</v>
      </c>
      <c r="V5" s="180"/>
      <c r="W5" s="180"/>
      <c r="X5" s="180"/>
      <c r="Y5" s="180"/>
      <c r="Z5" s="180"/>
      <c r="AA5" s="180"/>
      <c r="AB5" s="180"/>
      <c r="AC5" s="180"/>
      <c r="AD5" s="180"/>
      <c r="AE5" s="180"/>
      <c r="AF5" s="180"/>
      <c r="AG5" s="180"/>
      <c r="AH5" s="180" t="s">
        <v>205</v>
      </c>
    </row>
    <row r="6" spans="1:34" ht="78" customHeight="1">
      <c r="A6" s="169"/>
      <c r="B6" s="181">
        <v>1</v>
      </c>
      <c r="C6" s="182" t="str">
        <f>VLOOKUP(B6,'Mapa Corrupcion'!$A$7:$B$167,2,TRUE)</f>
        <v>8. Servicio al Ciudadano</v>
      </c>
      <c r="D6" s="182" t="e">
        <f>VLOOKUP(B6,'Mapa Corrupcion'!$A$7:$G$167,9,1)</f>
        <v>#REF!</v>
      </c>
      <c r="E6" s="183" t="s">
        <v>205</v>
      </c>
      <c r="F6" s="183" t="s">
        <v>205</v>
      </c>
      <c r="G6" s="183" t="s">
        <v>205</v>
      </c>
      <c r="H6" s="183" t="s">
        <v>205</v>
      </c>
      <c r="I6" s="183" t="s">
        <v>205</v>
      </c>
      <c r="J6" s="183" t="s">
        <v>205</v>
      </c>
      <c r="K6" s="183" t="s">
        <v>210</v>
      </c>
      <c r="L6" s="183" t="s">
        <v>210</v>
      </c>
      <c r="M6" s="184">
        <f t="shared" ref="M6:M41" si="0">COUNTIF(E6:L6,"SI")</f>
        <v>6</v>
      </c>
      <c r="N6" s="185">
        <f t="shared" ref="N6:N41" si="1">COUNTIF(E6:M6,"NO")</f>
        <v>2</v>
      </c>
      <c r="O6" s="186">
        <f t="shared" ref="O6:O41" si="2">+IF((M6&lt;=20)*AND(M6&gt;=12),19,0)</f>
        <v>0</v>
      </c>
      <c r="P6" s="186">
        <f t="shared" ref="P6:P41" si="3">+IF((M6&lt;=12)*AND(M6&gt;=6),11,0)</f>
        <v>11</v>
      </c>
      <c r="Q6" s="186">
        <f t="shared" ref="Q6:Q41" si="4">+IF((M6&lt;6),5,0)</f>
        <v>0</v>
      </c>
      <c r="R6" s="187" t="str">
        <f t="shared" ref="R6:R41" si="5">IF(COUNTIF(O6,"=19"),"Catastrófico"," ")</f>
        <v xml:space="preserve"> </v>
      </c>
      <c r="S6" s="187" t="str">
        <f t="shared" ref="S6:S41" si="6">IF(COUNTIF(P6,"=11"),"Mayor"," ")</f>
        <v>Mayor</v>
      </c>
      <c r="T6" s="187" t="str">
        <f t="shared" ref="T6:T41" si="7">IF(COUNTIF(Q6,"=5"),"Moderado"," ")</f>
        <v xml:space="preserve"> </v>
      </c>
      <c r="U6" s="188" t="s">
        <v>121</v>
      </c>
      <c r="X6" s="189"/>
      <c r="Y6" s="172" t="s">
        <v>604</v>
      </c>
      <c r="AH6" s="189" t="s">
        <v>210</v>
      </c>
    </row>
    <row r="7" spans="1:34" ht="78" customHeight="1">
      <c r="A7" s="169"/>
      <c r="B7" s="190">
        <v>2</v>
      </c>
      <c r="C7" s="182" t="str">
        <f>VLOOKUP(B7,'Mapa Corrupcion'!$A$7:$B$167,2,TRUE)</f>
        <v>13. Adquisición de Bienes y Servicios</v>
      </c>
      <c r="D7" s="182" t="e">
        <f>VLOOKUP(B7,'Mapa Corrupcion'!$A$7:$G$167,9,1)</f>
        <v>#REF!</v>
      </c>
      <c r="E7" s="183" t="s">
        <v>205</v>
      </c>
      <c r="F7" s="183" t="s">
        <v>205</v>
      </c>
      <c r="G7" s="183" t="s">
        <v>205</v>
      </c>
      <c r="H7" s="183" t="s">
        <v>205</v>
      </c>
      <c r="I7" s="183" t="s">
        <v>205</v>
      </c>
      <c r="J7" s="183" t="s">
        <v>205</v>
      </c>
      <c r="K7" s="183" t="s">
        <v>210</v>
      </c>
      <c r="L7" s="183" t="s">
        <v>210</v>
      </c>
      <c r="M7" s="184">
        <f t="shared" si="0"/>
        <v>6</v>
      </c>
      <c r="N7" s="185">
        <f t="shared" si="1"/>
        <v>2</v>
      </c>
      <c r="O7" s="186">
        <f t="shared" si="2"/>
        <v>0</v>
      </c>
      <c r="P7" s="186">
        <f t="shared" si="3"/>
        <v>11</v>
      </c>
      <c r="Q7" s="186">
        <f t="shared" si="4"/>
        <v>0</v>
      </c>
      <c r="R7" s="187" t="str">
        <f t="shared" si="5"/>
        <v xml:space="preserve"> </v>
      </c>
      <c r="S7" s="187" t="str">
        <f t="shared" si="6"/>
        <v>Mayor</v>
      </c>
      <c r="T7" s="187" t="str">
        <f t="shared" si="7"/>
        <v xml:space="preserve"> </v>
      </c>
      <c r="U7" s="188" t="s">
        <v>121</v>
      </c>
      <c r="X7" s="189"/>
      <c r="Y7" s="172" t="s">
        <v>205</v>
      </c>
    </row>
    <row r="8" spans="1:34" ht="78" customHeight="1">
      <c r="A8" s="169"/>
      <c r="B8" s="190">
        <v>3</v>
      </c>
      <c r="C8" s="182" t="str">
        <f>VLOOKUP(B8,'Mapa Corrupcion'!$A$7:$B$167,2,TRUE)</f>
        <v>13. Adquisición de Bienes y Servicios</v>
      </c>
      <c r="D8" s="182" t="e">
        <f>VLOOKUP(B8,'Mapa Corrupcion'!$A$7:$G$167,9,1)</f>
        <v>#REF!</v>
      </c>
      <c r="E8" s="183" t="s">
        <v>205</v>
      </c>
      <c r="F8" s="183" t="s">
        <v>205</v>
      </c>
      <c r="G8" s="183" t="s">
        <v>205</v>
      </c>
      <c r="H8" s="183" t="s">
        <v>205</v>
      </c>
      <c r="I8" s="183" t="s">
        <v>205</v>
      </c>
      <c r="J8" s="183" t="s">
        <v>205</v>
      </c>
      <c r="K8" s="183" t="s">
        <v>210</v>
      </c>
      <c r="L8" s="183" t="s">
        <v>210</v>
      </c>
      <c r="M8" s="184">
        <f t="shared" si="0"/>
        <v>6</v>
      </c>
      <c r="N8" s="185">
        <f t="shared" si="1"/>
        <v>2</v>
      </c>
      <c r="O8" s="186">
        <f t="shared" si="2"/>
        <v>0</v>
      </c>
      <c r="P8" s="186">
        <f t="shared" si="3"/>
        <v>11</v>
      </c>
      <c r="Q8" s="186">
        <f t="shared" si="4"/>
        <v>0</v>
      </c>
      <c r="R8" s="187" t="str">
        <f t="shared" si="5"/>
        <v xml:space="preserve"> </v>
      </c>
      <c r="S8" s="187" t="str">
        <f t="shared" si="6"/>
        <v>Mayor</v>
      </c>
      <c r="T8" s="187" t="str">
        <f t="shared" si="7"/>
        <v xml:space="preserve"> </v>
      </c>
      <c r="U8" s="188" t="s">
        <v>121</v>
      </c>
      <c r="X8" s="189"/>
      <c r="Y8" s="172" t="s">
        <v>205</v>
      </c>
    </row>
    <row r="9" spans="1:34" ht="78" customHeight="1">
      <c r="A9" s="169"/>
      <c r="B9" s="190">
        <v>4</v>
      </c>
      <c r="C9" s="182" t="str">
        <f>VLOOKUP(B9,'Mapa Corrupcion'!$A$7:$B$167,2,TRUE)</f>
        <v xml:space="preserve">6. Mejoramiento de Barrios </v>
      </c>
      <c r="D9" s="182" t="e">
        <f>VLOOKUP(B9,'Mapa Corrupcion'!$A$7:$G$167,9,1)</f>
        <v>#REF!</v>
      </c>
      <c r="E9" s="183" t="s">
        <v>205</v>
      </c>
      <c r="F9" s="183" t="s">
        <v>205</v>
      </c>
      <c r="G9" s="183" t="s">
        <v>205</v>
      </c>
      <c r="H9" s="183" t="s">
        <v>205</v>
      </c>
      <c r="I9" s="183" t="s">
        <v>205</v>
      </c>
      <c r="J9" s="183" t="s">
        <v>205</v>
      </c>
      <c r="K9" s="183" t="s">
        <v>210</v>
      </c>
      <c r="L9" s="183" t="s">
        <v>210</v>
      </c>
      <c r="M9" s="184">
        <f t="shared" si="0"/>
        <v>6</v>
      </c>
      <c r="N9" s="185">
        <f t="shared" si="1"/>
        <v>2</v>
      </c>
      <c r="O9" s="186">
        <f t="shared" si="2"/>
        <v>0</v>
      </c>
      <c r="P9" s="186">
        <f t="shared" si="3"/>
        <v>11</v>
      </c>
      <c r="Q9" s="186">
        <f t="shared" si="4"/>
        <v>0</v>
      </c>
      <c r="R9" s="187" t="str">
        <f t="shared" si="5"/>
        <v xml:space="preserve"> </v>
      </c>
      <c r="S9" s="187" t="str">
        <f t="shared" si="6"/>
        <v>Mayor</v>
      </c>
      <c r="T9" s="187" t="str">
        <f t="shared" si="7"/>
        <v xml:space="preserve"> </v>
      </c>
      <c r="U9" s="188" t="s">
        <v>121</v>
      </c>
      <c r="X9" s="189"/>
    </row>
    <row r="10" spans="1:34" ht="78" customHeight="1">
      <c r="A10" s="169"/>
      <c r="B10" s="190">
        <v>5</v>
      </c>
      <c r="C10" s="182" t="str">
        <f>VLOOKUP(B10,'Mapa Corrupcion'!$A$7:$B$167,2,TRUE)</f>
        <v xml:space="preserve">6. Mejoramiento de Barrios </v>
      </c>
      <c r="D10" s="182" t="e">
        <f>VLOOKUP(B10,'Mapa Corrupcion'!$A$7:$G$167,9,1)</f>
        <v>#REF!</v>
      </c>
      <c r="E10" s="183" t="s">
        <v>205</v>
      </c>
      <c r="F10" s="183" t="s">
        <v>205</v>
      </c>
      <c r="G10" s="183" t="s">
        <v>205</v>
      </c>
      <c r="H10" s="183" t="s">
        <v>205</v>
      </c>
      <c r="I10" s="183" t="s">
        <v>205</v>
      </c>
      <c r="J10" s="183" t="s">
        <v>205</v>
      </c>
      <c r="K10" s="183" t="s">
        <v>210</v>
      </c>
      <c r="L10" s="183" t="s">
        <v>210</v>
      </c>
      <c r="M10" s="184">
        <f t="shared" si="0"/>
        <v>6</v>
      </c>
      <c r="N10" s="185">
        <f t="shared" si="1"/>
        <v>2</v>
      </c>
      <c r="O10" s="186">
        <f t="shared" si="2"/>
        <v>0</v>
      </c>
      <c r="P10" s="186">
        <f t="shared" si="3"/>
        <v>11</v>
      </c>
      <c r="Q10" s="186">
        <f t="shared" si="4"/>
        <v>0</v>
      </c>
      <c r="R10" s="187" t="str">
        <f t="shared" si="5"/>
        <v xml:space="preserve"> </v>
      </c>
      <c r="S10" s="187" t="str">
        <f t="shared" si="6"/>
        <v>Mayor</v>
      </c>
      <c r="T10" s="187" t="str">
        <f t="shared" si="7"/>
        <v xml:space="preserve"> </v>
      </c>
      <c r="U10" s="188" t="s">
        <v>121</v>
      </c>
      <c r="X10" s="189"/>
    </row>
    <row r="11" spans="1:34" ht="78" customHeight="1">
      <c r="A11" s="169"/>
      <c r="B11" s="190">
        <v>6</v>
      </c>
      <c r="C11" s="182" t="str">
        <f>VLOOKUP(B11,'Mapa Corrupcion'!$A$7:$B$167,2,TRUE)</f>
        <v>5. Mejoramiento de Vivienda</v>
      </c>
      <c r="D11" s="182" t="e">
        <f>VLOOKUP(B11,'Mapa Corrupcion'!$A$7:$G$167,9,1)</f>
        <v>#REF!</v>
      </c>
      <c r="E11" s="183" t="s">
        <v>205</v>
      </c>
      <c r="F11" s="183" t="s">
        <v>205</v>
      </c>
      <c r="G11" s="183" t="s">
        <v>205</v>
      </c>
      <c r="H11" s="183" t="s">
        <v>205</v>
      </c>
      <c r="I11" s="183" t="s">
        <v>205</v>
      </c>
      <c r="J11" s="183" t="s">
        <v>205</v>
      </c>
      <c r="K11" s="183" t="s">
        <v>210</v>
      </c>
      <c r="L11" s="183" t="s">
        <v>210</v>
      </c>
      <c r="M11" s="184">
        <f t="shared" si="0"/>
        <v>6</v>
      </c>
      <c r="N11" s="185">
        <f t="shared" si="1"/>
        <v>2</v>
      </c>
      <c r="O11" s="186">
        <f t="shared" si="2"/>
        <v>0</v>
      </c>
      <c r="P11" s="186">
        <f t="shared" si="3"/>
        <v>11</v>
      </c>
      <c r="Q11" s="186">
        <f t="shared" si="4"/>
        <v>0</v>
      </c>
      <c r="R11" s="187" t="str">
        <f t="shared" si="5"/>
        <v xml:space="preserve"> </v>
      </c>
      <c r="S11" s="187" t="str">
        <f t="shared" si="6"/>
        <v>Mayor</v>
      </c>
      <c r="T11" s="187" t="str">
        <f t="shared" si="7"/>
        <v xml:space="preserve"> </v>
      </c>
      <c r="U11" s="188" t="s">
        <v>121</v>
      </c>
      <c r="X11" s="189"/>
    </row>
    <row r="12" spans="1:34" ht="78" customHeight="1">
      <c r="A12" s="169"/>
      <c r="B12" s="190">
        <v>7</v>
      </c>
      <c r="C12" s="182" t="str">
        <f>VLOOKUP(B12,'Mapa Corrupcion'!$A$7:$B$167,2,TRUE)</f>
        <v>5. Mejoramiento de Vivienda</v>
      </c>
      <c r="D12" s="182" t="e">
        <f>VLOOKUP(B12,'Mapa Corrupcion'!$A$7:$G$167,9,1)</f>
        <v>#REF!</v>
      </c>
      <c r="E12" s="183" t="s">
        <v>205</v>
      </c>
      <c r="F12" s="183" t="s">
        <v>205</v>
      </c>
      <c r="G12" s="183" t="s">
        <v>205</v>
      </c>
      <c r="H12" s="183" t="s">
        <v>205</v>
      </c>
      <c r="I12" s="183" t="s">
        <v>205</v>
      </c>
      <c r="J12" s="183" t="s">
        <v>205</v>
      </c>
      <c r="K12" s="183" t="s">
        <v>210</v>
      </c>
      <c r="L12" s="183" t="s">
        <v>210</v>
      </c>
      <c r="M12" s="184">
        <f t="shared" si="0"/>
        <v>6</v>
      </c>
      <c r="N12" s="185">
        <f t="shared" si="1"/>
        <v>2</v>
      </c>
      <c r="O12" s="186">
        <f t="shared" si="2"/>
        <v>0</v>
      </c>
      <c r="P12" s="186">
        <f t="shared" si="3"/>
        <v>11</v>
      </c>
      <c r="Q12" s="186">
        <f t="shared" si="4"/>
        <v>0</v>
      </c>
      <c r="R12" s="187" t="str">
        <f t="shared" si="5"/>
        <v xml:space="preserve"> </v>
      </c>
      <c r="S12" s="187" t="str">
        <f t="shared" si="6"/>
        <v>Mayor</v>
      </c>
      <c r="T12" s="187" t="str">
        <f t="shared" si="7"/>
        <v xml:space="preserve"> </v>
      </c>
      <c r="U12" s="188" t="s">
        <v>121</v>
      </c>
    </row>
    <row r="13" spans="1:34" ht="78" customHeight="1">
      <c r="A13" s="169"/>
      <c r="B13" s="190">
        <v>8</v>
      </c>
      <c r="C13" s="182" t="str">
        <f>VLOOKUP(B13,'Mapa Corrupcion'!$A$7:$B$167,2,TRUE)</f>
        <v>5. Mejoramiento de Vivienda</v>
      </c>
      <c r="D13" s="182" t="e">
        <f>VLOOKUP(B13,'Mapa Corrupcion'!$A$7:$G$167,9,1)</f>
        <v>#REF!</v>
      </c>
      <c r="E13" s="183" t="s">
        <v>205</v>
      </c>
      <c r="F13" s="183" t="s">
        <v>205</v>
      </c>
      <c r="G13" s="183" t="s">
        <v>205</v>
      </c>
      <c r="H13" s="183" t="s">
        <v>205</v>
      </c>
      <c r="I13" s="183" t="s">
        <v>205</v>
      </c>
      <c r="J13" s="183" t="s">
        <v>205</v>
      </c>
      <c r="K13" s="183" t="s">
        <v>210</v>
      </c>
      <c r="L13" s="183" t="s">
        <v>210</v>
      </c>
      <c r="M13" s="184">
        <f t="shared" si="0"/>
        <v>6</v>
      </c>
      <c r="N13" s="185">
        <f t="shared" si="1"/>
        <v>2</v>
      </c>
      <c r="O13" s="186">
        <f t="shared" si="2"/>
        <v>0</v>
      </c>
      <c r="P13" s="186">
        <f t="shared" si="3"/>
        <v>11</v>
      </c>
      <c r="Q13" s="186">
        <f t="shared" si="4"/>
        <v>0</v>
      </c>
      <c r="R13" s="187" t="str">
        <f t="shared" si="5"/>
        <v xml:space="preserve"> </v>
      </c>
      <c r="S13" s="187" t="str">
        <f t="shared" si="6"/>
        <v>Mayor</v>
      </c>
      <c r="T13" s="187" t="str">
        <f t="shared" si="7"/>
        <v xml:space="preserve"> </v>
      </c>
      <c r="U13" s="188" t="s">
        <v>121</v>
      </c>
    </row>
    <row r="14" spans="1:34" ht="78" customHeight="1">
      <c r="A14" s="169"/>
      <c r="B14" s="190">
        <v>9</v>
      </c>
      <c r="C14" s="182" t="str">
        <f>VLOOKUP(B14,'Mapa Corrupcion'!$A$7:$B$167,2,TRUE)</f>
        <v>5. Mejoramiento de Vivienda</v>
      </c>
      <c r="D14" s="182" t="e">
        <f>VLOOKUP(B14,'Mapa Corrupcion'!$A$7:$G$167,9,1)</f>
        <v>#REF!</v>
      </c>
      <c r="E14" s="183" t="s">
        <v>205</v>
      </c>
      <c r="F14" s="183" t="s">
        <v>205</v>
      </c>
      <c r="G14" s="183" t="s">
        <v>205</v>
      </c>
      <c r="H14" s="183" t="s">
        <v>205</v>
      </c>
      <c r="I14" s="183" t="s">
        <v>205</v>
      </c>
      <c r="J14" s="183" t="s">
        <v>205</v>
      </c>
      <c r="K14" s="183" t="s">
        <v>210</v>
      </c>
      <c r="L14" s="183" t="s">
        <v>210</v>
      </c>
      <c r="M14" s="184">
        <f t="shared" si="0"/>
        <v>6</v>
      </c>
      <c r="N14" s="185">
        <f t="shared" si="1"/>
        <v>2</v>
      </c>
      <c r="O14" s="186">
        <f t="shared" si="2"/>
        <v>0</v>
      </c>
      <c r="P14" s="186">
        <f t="shared" si="3"/>
        <v>11</v>
      </c>
      <c r="Q14" s="186">
        <f t="shared" si="4"/>
        <v>0</v>
      </c>
      <c r="R14" s="187" t="str">
        <f t="shared" si="5"/>
        <v xml:space="preserve"> </v>
      </c>
      <c r="S14" s="187" t="str">
        <f t="shared" si="6"/>
        <v>Mayor</v>
      </c>
      <c r="T14" s="187" t="str">
        <f t="shared" si="7"/>
        <v xml:space="preserve"> </v>
      </c>
      <c r="U14" s="188" t="s">
        <v>121</v>
      </c>
    </row>
    <row r="15" spans="1:34" ht="78" customHeight="1">
      <c r="A15" s="169"/>
      <c r="B15" s="190">
        <v>10</v>
      </c>
      <c r="C15" s="182" t="str">
        <f>VLOOKUP(B15,'Mapa Corrupcion'!$A$7:$B$167,2,TRUE)</f>
        <v>12. Gestión del Talento Humano</v>
      </c>
      <c r="D15" s="182" t="e">
        <f>VLOOKUP(B15,'Mapa Corrupcion'!$A$7:$G$167,9,1)</f>
        <v>#REF!</v>
      </c>
      <c r="E15" s="183" t="s">
        <v>205</v>
      </c>
      <c r="F15" s="183" t="s">
        <v>205</v>
      </c>
      <c r="G15" s="183" t="s">
        <v>205</v>
      </c>
      <c r="H15" s="183" t="s">
        <v>205</v>
      </c>
      <c r="I15" s="183" t="s">
        <v>205</v>
      </c>
      <c r="J15" s="183" t="s">
        <v>205</v>
      </c>
      <c r="K15" s="183" t="s">
        <v>210</v>
      </c>
      <c r="L15" s="183" t="s">
        <v>210</v>
      </c>
      <c r="M15" s="184">
        <f t="shared" si="0"/>
        <v>6</v>
      </c>
      <c r="N15" s="185">
        <f t="shared" si="1"/>
        <v>2</v>
      </c>
      <c r="O15" s="186">
        <f t="shared" si="2"/>
        <v>0</v>
      </c>
      <c r="P15" s="186">
        <f t="shared" si="3"/>
        <v>11</v>
      </c>
      <c r="Q15" s="186">
        <f t="shared" si="4"/>
        <v>0</v>
      </c>
      <c r="R15" s="187" t="str">
        <f t="shared" si="5"/>
        <v xml:space="preserve"> </v>
      </c>
      <c r="S15" s="187" t="str">
        <f t="shared" si="6"/>
        <v>Mayor</v>
      </c>
      <c r="T15" s="187" t="str">
        <f t="shared" si="7"/>
        <v xml:space="preserve"> </v>
      </c>
      <c r="U15" s="188" t="s">
        <v>121</v>
      </c>
    </row>
    <row r="16" spans="1:34" ht="78" customHeight="1">
      <c r="A16" s="169"/>
      <c r="B16" s="190">
        <v>11</v>
      </c>
      <c r="C16" s="182" t="str">
        <f>VLOOKUP(B16,'Mapa Corrupcion'!$A$7:$B$167,2,TRUE)</f>
        <v>12. Gestión del Talento Humano</v>
      </c>
      <c r="D16" s="182" t="e">
        <f>VLOOKUP(B16,'Mapa Corrupcion'!$A$7:$G$167,9,1)</f>
        <v>#REF!</v>
      </c>
      <c r="E16" s="183" t="s">
        <v>210</v>
      </c>
      <c r="F16" s="183" t="s">
        <v>210</v>
      </c>
      <c r="G16" s="183" t="s">
        <v>205</v>
      </c>
      <c r="H16" s="183" t="s">
        <v>205</v>
      </c>
      <c r="I16" s="183" t="s">
        <v>210</v>
      </c>
      <c r="J16" s="183" t="s">
        <v>210</v>
      </c>
      <c r="K16" s="183" t="s">
        <v>210</v>
      </c>
      <c r="L16" s="183" t="s">
        <v>210</v>
      </c>
      <c r="M16" s="184">
        <f t="shared" si="0"/>
        <v>2</v>
      </c>
      <c r="N16" s="185">
        <f t="shared" si="1"/>
        <v>6</v>
      </c>
      <c r="O16" s="186">
        <f t="shared" si="2"/>
        <v>0</v>
      </c>
      <c r="P16" s="186">
        <f t="shared" si="3"/>
        <v>0</v>
      </c>
      <c r="Q16" s="186">
        <f t="shared" si="4"/>
        <v>5</v>
      </c>
      <c r="R16" s="187" t="str">
        <f t="shared" si="5"/>
        <v xml:space="preserve"> </v>
      </c>
      <c r="S16" s="187" t="str">
        <f t="shared" si="6"/>
        <v xml:space="preserve"> </v>
      </c>
      <c r="T16" s="187" t="str">
        <f t="shared" si="7"/>
        <v>Moderado</v>
      </c>
      <c r="U16" s="188" t="s">
        <v>123</v>
      </c>
    </row>
    <row r="17" spans="1:21" ht="78" customHeight="1">
      <c r="A17" s="169"/>
      <c r="B17" s="190">
        <v>12</v>
      </c>
      <c r="C17" s="182" t="str">
        <f>VLOOKUP(B17,'Mapa Corrupcion'!$A$7:$B$167,2,TRUE)</f>
        <v>11. Gestión Documental</v>
      </c>
      <c r="D17" s="182" t="e">
        <f>VLOOKUP(B17,'Mapa Corrupcion'!$A$7:$G$167,9,1)</f>
        <v>#REF!</v>
      </c>
      <c r="E17" s="183" t="s">
        <v>210</v>
      </c>
      <c r="F17" s="183" t="s">
        <v>210</v>
      </c>
      <c r="G17" s="183" t="s">
        <v>205</v>
      </c>
      <c r="H17" s="183" t="s">
        <v>205</v>
      </c>
      <c r="I17" s="183" t="s">
        <v>210</v>
      </c>
      <c r="J17" s="183" t="s">
        <v>210</v>
      </c>
      <c r="K17" s="183" t="s">
        <v>210</v>
      </c>
      <c r="L17" s="183" t="s">
        <v>210</v>
      </c>
      <c r="M17" s="184">
        <f t="shared" si="0"/>
        <v>2</v>
      </c>
      <c r="N17" s="185">
        <f t="shared" si="1"/>
        <v>6</v>
      </c>
      <c r="O17" s="186">
        <f t="shared" si="2"/>
        <v>0</v>
      </c>
      <c r="P17" s="186">
        <f t="shared" si="3"/>
        <v>0</v>
      </c>
      <c r="Q17" s="186">
        <f t="shared" si="4"/>
        <v>5</v>
      </c>
      <c r="R17" s="187" t="str">
        <f t="shared" si="5"/>
        <v xml:space="preserve"> </v>
      </c>
      <c r="S17" s="187" t="str">
        <f t="shared" si="6"/>
        <v xml:space="preserve"> </v>
      </c>
      <c r="T17" s="187" t="str">
        <f t="shared" si="7"/>
        <v>Moderado</v>
      </c>
      <c r="U17" s="188" t="s">
        <v>123</v>
      </c>
    </row>
    <row r="18" spans="1:21" ht="78" customHeight="1">
      <c r="A18" s="169"/>
      <c r="B18" s="190">
        <v>13</v>
      </c>
      <c r="C18" s="182" t="str">
        <f>VLOOKUP(B18,'Mapa Corrupcion'!$A$7:$B$167,2,TRUE)</f>
        <v>9.Gestión_Administrativa</v>
      </c>
      <c r="D18" s="182" t="e">
        <f>VLOOKUP(B18,'Mapa Corrupcion'!$A$7:$G$167,9,1)</f>
        <v>#REF!</v>
      </c>
      <c r="E18" s="183" t="s">
        <v>205</v>
      </c>
      <c r="F18" s="183" t="s">
        <v>205</v>
      </c>
      <c r="G18" s="183" t="s">
        <v>205</v>
      </c>
      <c r="H18" s="183" t="s">
        <v>205</v>
      </c>
      <c r="I18" s="183" t="s">
        <v>205</v>
      </c>
      <c r="J18" s="183" t="s">
        <v>205</v>
      </c>
      <c r="K18" s="183" t="s">
        <v>210</v>
      </c>
      <c r="L18" s="183" t="s">
        <v>210</v>
      </c>
      <c r="M18" s="184">
        <f t="shared" si="0"/>
        <v>6</v>
      </c>
      <c r="N18" s="185">
        <f t="shared" si="1"/>
        <v>2</v>
      </c>
      <c r="O18" s="186">
        <f t="shared" si="2"/>
        <v>0</v>
      </c>
      <c r="P18" s="186">
        <f t="shared" si="3"/>
        <v>11</v>
      </c>
      <c r="Q18" s="186">
        <f t="shared" si="4"/>
        <v>0</v>
      </c>
      <c r="R18" s="187" t="str">
        <f t="shared" si="5"/>
        <v xml:space="preserve"> </v>
      </c>
      <c r="S18" s="187" t="str">
        <f t="shared" si="6"/>
        <v>Mayor</v>
      </c>
      <c r="T18" s="187" t="str">
        <f t="shared" si="7"/>
        <v xml:space="preserve"> </v>
      </c>
      <c r="U18" s="188" t="s">
        <v>121</v>
      </c>
    </row>
    <row r="19" spans="1:21" ht="78" customHeight="1">
      <c r="A19" s="169"/>
      <c r="B19" s="190">
        <v>14</v>
      </c>
      <c r="C19" s="182" t="str">
        <f>VLOOKUP(B19,'Mapa Corrupcion'!$A$7:$B$167,2,TRUE)</f>
        <v>9.Gestión_Administrativa</v>
      </c>
      <c r="D19" s="182" t="e">
        <f>VLOOKUP(B19,'Mapa Corrupcion'!$A$7:$G$167,9,1)</f>
        <v>#REF!</v>
      </c>
      <c r="E19" s="183" t="s">
        <v>205</v>
      </c>
      <c r="F19" s="183" t="s">
        <v>205</v>
      </c>
      <c r="G19" s="183" t="s">
        <v>205</v>
      </c>
      <c r="H19" s="183" t="s">
        <v>205</v>
      </c>
      <c r="I19" s="183" t="s">
        <v>205</v>
      </c>
      <c r="J19" s="183" t="s">
        <v>205</v>
      </c>
      <c r="K19" s="183" t="s">
        <v>210</v>
      </c>
      <c r="L19" s="183" t="s">
        <v>210</v>
      </c>
      <c r="M19" s="184">
        <f t="shared" si="0"/>
        <v>6</v>
      </c>
      <c r="N19" s="185">
        <f t="shared" si="1"/>
        <v>2</v>
      </c>
      <c r="O19" s="186">
        <f t="shared" si="2"/>
        <v>0</v>
      </c>
      <c r="P19" s="186">
        <f t="shared" si="3"/>
        <v>11</v>
      </c>
      <c r="Q19" s="186">
        <f t="shared" si="4"/>
        <v>0</v>
      </c>
      <c r="R19" s="187" t="str">
        <f t="shared" si="5"/>
        <v xml:space="preserve"> </v>
      </c>
      <c r="S19" s="187" t="str">
        <f t="shared" si="6"/>
        <v>Mayor</v>
      </c>
      <c r="T19" s="187" t="str">
        <f t="shared" si="7"/>
        <v xml:space="preserve"> </v>
      </c>
      <c r="U19" s="188" t="s">
        <v>121</v>
      </c>
    </row>
    <row r="20" spans="1:21" ht="78" customHeight="1">
      <c r="A20" s="169"/>
      <c r="B20" s="190">
        <v>15</v>
      </c>
      <c r="C20" s="182" t="str">
        <f>VLOOKUP(B20,'Mapa Corrupcion'!$A$7:$B$167,2,TRUE)</f>
        <v>16. Evaluación de la Gestión</v>
      </c>
      <c r="D20" s="182" t="e">
        <f>VLOOKUP(B20,'Mapa Corrupcion'!$A$7:$G$167,9,1)</f>
        <v>#REF!</v>
      </c>
      <c r="E20" s="183" t="s">
        <v>205</v>
      </c>
      <c r="F20" s="183" t="s">
        <v>205</v>
      </c>
      <c r="G20" s="183" t="s">
        <v>205</v>
      </c>
      <c r="H20" s="183" t="s">
        <v>205</v>
      </c>
      <c r="I20" s="183" t="s">
        <v>205</v>
      </c>
      <c r="J20" s="183" t="s">
        <v>205</v>
      </c>
      <c r="K20" s="183" t="s">
        <v>210</v>
      </c>
      <c r="L20" s="183" t="s">
        <v>210</v>
      </c>
      <c r="M20" s="184">
        <f t="shared" si="0"/>
        <v>6</v>
      </c>
      <c r="N20" s="185">
        <f t="shared" si="1"/>
        <v>2</v>
      </c>
      <c r="O20" s="186">
        <f t="shared" si="2"/>
        <v>0</v>
      </c>
      <c r="P20" s="186">
        <f t="shared" si="3"/>
        <v>11</v>
      </c>
      <c r="Q20" s="186">
        <f t="shared" si="4"/>
        <v>0</v>
      </c>
      <c r="R20" s="187" t="str">
        <f t="shared" si="5"/>
        <v xml:space="preserve"> </v>
      </c>
      <c r="S20" s="187" t="str">
        <f t="shared" si="6"/>
        <v>Mayor</v>
      </c>
      <c r="T20" s="187" t="str">
        <f t="shared" si="7"/>
        <v xml:space="preserve"> </v>
      </c>
      <c r="U20" s="188" t="s">
        <v>121</v>
      </c>
    </row>
    <row r="21" spans="1:21" ht="78" customHeight="1">
      <c r="A21" s="169"/>
      <c r="B21" s="190">
        <v>16</v>
      </c>
      <c r="C21" s="182" t="str">
        <f>VLOOKUP(B21,'Mapa Corrupcion'!$A$7:$B$167,2,TRUE)</f>
        <v>10. Gestión Financiera</v>
      </c>
      <c r="D21" s="182" t="e">
        <f>VLOOKUP(B21,'Mapa Corrupcion'!$A$7:$G$167,9,1)</f>
        <v>#REF!</v>
      </c>
      <c r="E21" s="183" t="s">
        <v>205</v>
      </c>
      <c r="F21" s="183" t="s">
        <v>205</v>
      </c>
      <c r="G21" s="183" t="s">
        <v>205</v>
      </c>
      <c r="H21" s="183" t="s">
        <v>205</v>
      </c>
      <c r="I21" s="183" t="s">
        <v>205</v>
      </c>
      <c r="J21" s="183" t="s">
        <v>205</v>
      </c>
      <c r="K21" s="183" t="s">
        <v>210</v>
      </c>
      <c r="L21" s="183" t="s">
        <v>210</v>
      </c>
      <c r="M21" s="184">
        <f t="shared" si="0"/>
        <v>6</v>
      </c>
      <c r="N21" s="185">
        <f t="shared" si="1"/>
        <v>2</v>
      </c>
      <c r="O21" s="186">
        <f t="shared" si="2"/>
        <v>0</v>
      </c>
      <c r="P21" s="186">
        <f t="shared" si="3"/>
        <v>11</v>
      </c>
      <c r="Q21" s="186">
        <f t="shared" si="4"/>
        <v>0</v>
      </c>
      <c r="R21" s="187" t="str">
        <f t="shared" si="5"/>
        <v xml:space="preserve"> </v>
      </c>
      <c r="S21" s="187" t="str">
        <f t="shared" si="6"/>
        <v>Mayor</v>
      </c>
      <c r="T21" s="187" t="str">
        <f t="shared" si="7"/>
        <v xml:space="preserve"> </v>
      </c>
      <c r="U21" s="188" t="s">
        <v>121</v>
      </c>
    </row>
    <row r="22" spans="1:21" ht="78" customHeight="1">
      <c r="A22" s="169"/>
      <c r="B22" s="190">
        <v>17</v>
      </c>
      <c r="C22" s="182" t="str">
        <f>VLOOKUP(B22,'Mapa Corrupcion'!$A$7:$B$167,2,TRUE)</f>
        <v>10. Gestión Financiera</v>
      </c>
      <c r="D22" s="182" t="e">
        <f>VLOOKUP(B22,'Mapa Corrupcion'!$A$7:$G$167,9,1)</f>
        <v>#REF!</v>
      </c>
      <c r="E22" s="183" t="s">
        <v>210</v>
      </c>
      <c r="F22" s="183" t="s">
        <v>210</v>
      </c>
      <c r="G22" s="183" t="s">
        <v>205</v>
      </c>
      <c r="H22" s="183" t="s">
        <v>205</v>
      </c>
      <c r="I22" s="183" t="s">
        <v>210</v>
      </c>
      <c r="J22" s="183" t="s">
        <v>210</v>
      </c>
      <c r="K22" s="183" t="s">
        <v>210</v>
      </c>
      <c r="L22" s="183" t="s">
        <v>210</v>
      </c>
      <c r="M22" s="184">
        <f t="shared" si="0"/>
        <v>2</v>
      </c>
      <c r="N22" s="185">
        <f t="shared" si="1"/>
        <v>6</v>
      </c>
      <c r="O22" s="186">
        <f t="shared" si="2"/>
        <v>0</v>
      </c>
      <c r="P22" s="186">
        <f t="shared" si="3"/>
        <v>0</v>
      </c>
      <c r="Q22" s="186">
        <f t="shared" si="4"/>
        <v>5</v>
      </c>
      <c r="R22" s="187" t="str">
        <f t="shared" si="5"/>
        <v xml:space="preserve"> </v>
      </c>
      <c r="S22" s="187" t="str">
        <f t="shared" si="6"/>
        <v xml:space="preserve"> </v>
      </c>
      <c r="T22" s="187" t="str">
        <f t="shared" si="7"/>
        <v>Moderado</v>
      </c>
      <c r="U22" s="188" t="s">
        <v>123</v>
      </c>
    </row>
    <row r="23" spans="1:21" ht="78" customHeight="1">
      <c r="A23" s="169"/>
      <c r="B23" s="190">
        <v>18</v>
      </c>
      <c r="C23" s="182" t="str">
        <f>VLOOKUP(B23,'Mapa Corrupcion'!$A$7:$B$167,2,TRUE)</f>
        <v>10. Gestión Financiera</v>
      </c>
      <c r="D23" s="182" t="e">
        <f>VLOOKUP(B23,'Mapa Corrupcion'!$A$7:$G$167,9,1)</f>
        <v>#REF!</v>
      </c>
      <c r="E23" s="183" t="s">
        <v>210</v>
      </c>
      <c r="F23" s="183" t="s">
        <v>210</v>
      </c>
      <c r="G23" s="183" t="s">
        <v>205</v>
      </c>
      <c r="H23" s="183" t="s">
        <v>205</v>
      </c>
      <c r="I23" s="183" t="s">
        <v>210</v>
      </c>
      <c r="J23" s="183" t="s">
        <v>210</v>
      </c>
      <c r="K23" s="183" t="s">
        <v>210</v>
      </c>
      <c r="L23" s="183" t="s">
        <v>210</v>
      </c>
      <c r="M23" s="184">
        <f t="shared" si="0"/>
        <v>2</v>
      </c>
      <c r="N23" s="185">
        <f t="shared" si="1"/>
        <v>6</v>
      </c>
      <c r="O23" s="186">
        <f t="shared" si="2"/>
        <v>0</v>
      </c>
      <c r="P23" s="186">
        <f t="shared" si="3"/>
        <v>0</v>
      </c>
      <c r="Q23" s="186">
        <f t="shared" si="4"/>
        <v>5</v>
      </c>
      <c r="R23" s="187" t="str">
        <f t="shared" si="5"/>
        <v xml:space="preserve"> </v>
      </c>
      <c r="S23" s="187" t="str">
        <f t="shared" si="6"/>
        <v xml:space="preserve"> </v>
      </c>
      <c r="T23" s="187" t="str">
        <f t="shared" si="7"/>
        <v>Moderado</v>
      </c>
      <c r="U23" s="188" t="s">
        <v>123</v>
      </c>
    </row>
    <row r="24" spans="1:21" ht="78" customHeight="1">
      <c r="A24" s="169"/>
      <c r="B24" s="190">
        <v>19</v>
      </c>
      <c r="C24" s="182" t="str">
        <f>VLOOKUP(B24,'Mapa Corrupcion'!$A$7:$B$167,2,TRUE)</f>
        <v>3. Prevención del Daño Antijurídico y Representación Judicial</v>
      </c>
      <c r="D24" s="182" t="e">
        <f>VLOOKUP(B24,'Mapa Corrupcion'!$A$7:$G$167,9,1)</f>
        <v>#REF!</v>
      </c>
      <c r="E24" s="183" t="s">
        <v>205</v>
      </c>
      <c r="F24" s="183" t="s">
        <v>205</v>
      </c>
      <c r="G24" s="183" t="s">
        <v>205</v>
      </c>
      <c r="H24" s="183" t="s">
        <v>205</v>
      </c>
      <c r="I24" s="183" t="s">
        <v>205</v>
      </c>
      <c r="J24" s="183" t="s">
        <v>205</v>
      </c>
      <c r="K24" s="183" t="s">
        <v>210</v>
      </c>
      <c r="L24" s="183" t="s">
        <v>210</v>
      </c>
      <c r="M24" s="184">
        <f t="shared" si="0"/>
        <v>6</v>
      </c>
      <c r="N24" s="185">
        <f t="shared" si="1"/>
        <v>2</v>
      </c>
      <c r="O24" s="186">
        <f t="shared" si="2"/>
        <v>0</v>
      </c>
      <c r="P24" s="186">
        <f t="shared" si="3"/>
        <v>11</v>
      </c>
      <c r="Q24" s="186">
        <f t="shared" si="4"/>
        <v>0</v>
      </c>
      <c r="R24" s="187" t="str">
        <f t="shared" si="5"/>
        <v xml:space="preserve"> </v>
      </c>
      <c r="S24" s="187" t="str">
        <f t="shared" si="6"/>
        <v>Mayor</v>
      </c>
      <c r="T24" s="187" t="str">
        <f t="shared" si="7"/>
        <v xml:space="preserve"> </v>
      </c>
      <c r="U24" s="188" t="s">
        <v>121</v>
      </c>
    </row>
    <row r="25" spans="1:21" ht="78" customHeight="1">
      <c r="A25" s="169"/>
      <c r="B25" s="190">
        <v>20</v>
      </c>
      <c r="C25" s="182" t="str">
        <f>VLOOKUP(B25,'Mapa Corrupcion'!$A$7:$B$167,2,TRUE)</f>
        <v xml:space="preserve">15. Gestión del Control Disciplinario Interno </v>
      </c>
      <c r="D25" s="182" t="e">
        <f>VLOOKUP(B25,'Mapa Corrupcion'!$A$7:$G$167,9,1)</f>
        <v>#REF!</v>
      </c>
      <c r="E25" s="183" t="s">
        <v>205</v>
      </c>
      <c r="F25" s="183" t="s">
        <v>205</v>
      </c>
      <c r="G25" s="183" t="s">
        <v>205</v>
      </c>
      <c r="H25" s="183" t="s">
        <v>205</v>
      </c>
      <c r="I25" s="183" t="s">
        <v>205</v>
      </c>
      <c r="J25" s="183" t="s">
        <v>205</v>
      </c>
      <c r="K25" s="183" t="s">
        <v>210</v>
      </c>
      <c r="L25" s="183" t="s">
        <v>210</v>
      </c>
      <c r="M25" s="184">
        <f t="shared" si="0"/>
        <v>6</v>
      </c>
      <c r="N25" s="185">
        <f t="shared" si="1"/>
        <v>2</v>
      </c>
      <c r="O25" s="186">
        <f t="shared" si="2"/>
        <v>0</v>
      </c>
      <c r="P25" s="186">
        <f t="shared" si="3"/>
        <v>11</v>
      </c>
      <c r="Q25" s="186">
        <f t="shared" si="4"/>
        <v>0</v>
      </c>
      <c r="R25" s="187" t="str">
        <f t="shared" si="5"/>
        <v xml:space="preserve"> </v>
      </c>
      <c r="S25" s="187" t="str">
        <f t="shared" si="6"/>
        <v>Mayor</v>
      </c>
      <c r="T25" s="187" t="str">
        <f t="shared" si="7"/>
        <v xml:space="preserve"> </v>
      </c>
      <c r="U25" s="188" t="s">
        <v>121</v>
      </c>
    </row>
    <row r="26" spans="1:21" ht="78" customHeight="1">
      <c r="A26" s="169"/>
      <c r="B26" s="190">
        <v>21</v>
      </c>
      <c r="C26" s="182" t="str">
        <f>VLOOKUP(B26,'Mapa Corrupcion'!$A$7:$B$167,2,TRUE)</f>
        <v xml:space="preserve">15. Gestión del Control Disciplinario Interno </v>
      </c>
      <c r="D26" s="182" t="e">
        <f>VLOOKUP(B26,'Mapa Corrupcion'!$A$7:$G$167,9,1)</f>
        <v>#REF!</v>
      </c>
      <c r="E26" s="183" t="s">
        <v>205</v>
      </c>
      <c r="F26" s="183" t="s">
        <v>205</v>
      </c>
      <c r="G26" s="183" t="s">
        <v>205</v>
      </c>
      <c r="H26" s="183" t="s">
        <v>205</v>
      </c>
      <c r="I26" s="183" t="s">
        <v>205</v>
      </c>
      <c r="J26" s="183" t="s">
        <v>205</v>
      </c>
      <c r="K26" s="183" t="s">
        <v>210</v>
      </c>
      <c r="L26" s="183" t="s">
        <v>210</v>
      </c>
      <c r="M26" s="184">
        <f t="shared" si="0"/>
        <v>6</v>
      </c>
      <c r="N26" s="185">
        <f t="shared" si="1"/>
        <v>2</v>
      </c>
      <c r="O26" s="186">
        <f t="shared" si="2"/>
        <v>0</v>
      </c>
      <c r="P26" s="186">
        <f t="shared" si="3"/>
        <v>11</v>
      </c>
      <c r="Q26" s="186">
        <f t="shared" si="4"/>
        <v>0</v>
      </c>
      <c r="R26" s="187" t="str">
        <f t="shared" si="5"/>
        <v xml:space="preserve"> </v>
      </c>
      <c r="S26" s="187" t="str">
        <f t="shared" si="6"/>
        <v>Mayor</v>
      </c>
      <c r="T26" s="187" t="str">
        <f t="shared" si="7"/>
        <v xml:space="preserve"> </v>
      </c>
      <c r="U26" s="188" t="s">
        <v>121</v>
      </c>
    </row>
    <row r="27" spans="1:21" ht="78" customHeight="1">
      <c r="A27" s="169"/>
      <c r="B27" s="190">
        <v>22</v>
      </c>
      <c r="C27" s="182" t="str">
        <f>VLOOKUP(B27,'Mapa Corrupcion'!$A$7:$B$167,2,TRUE)</f>
        <v>14. Gestión Tecnología de la Información y Comunicaciones</v>
      </c>
      <c r="D27" s="182" t="e">
        <f>VLOOKUP(B27,'Mapa Corrupcion'!$A$7:$G$167,9,1)</f>
        <v>#REF!</v>
      </c>
      <c r="E27" s="183" t="s">
        <v>210</v>
      </c>
      <c r="F27" s="183" t="s">
        <v>210</v>
      </c>
      <c r="G27" s="183" t="s">
        <v>205</v>
      </c>
      <c r="H27" s="183" t="s">
        <v>205</v>
      </c>
      <c r="I27" s="183" t="s">
        <v>210</v>
      </c>
      <c r="J27" s="183" t="s">
        <v>210</v>
      </c>
      <c r="K27" s="183" t="s">
        <v>210</v>
      </c>
      <c r="L27" s="183" t="s">
        <v>210</v>
      </c>
      <c r="M27" s="184">
        <f t="shared" si="0"/>
        <v>2</v>
      </c>
      <c r="N27" s="185">
        <f t="shared" si="1"/>
        <v>6</v>
      </c>
      <c r="O27" s="186">
        <f t="shared" si="2"/>
        <v>0</v>
      </c>
      <c r="P27" s="186">
        <f t="shared" si="3"/>
        <v>0</v>
      </c>
      <c r="Q27" s="186">
        <f t="shared" si="4"/>
        <v>5</v>
      </c>
      <c r="R27" s="187" t="str">
        <f t="shared" si="5"/>
        <v xml:space="preserve"> </v>
      </c>
      <c r="S27" s="187" t="str">
        <f t="shared" si="6"/>
        <v xml:space="preserve"> </v>
      </c>
      <c r="T27" s="187" t="str">
        <f t="shared" si="7"/>
        <v>Moderado</v>
      </c>
      <c r="U27" s="188" t="s">
        <v>123</v>
      </c>
    </row>
    <row r="28" spans="1:21" ht="78" customHeight="1">
      <c r="A28" s="169"/>
      <c r="B28" s="190">
        <v>23</v>
      </c>
      <c r="C28" s="182" t="str">
        <f>VLOOKUP(B28,'Mapa Corrupcion'!$A$7:$B$167,2,TRUE)</f>
        <v>4. Reasentamientos</v>
      </c>
      <c r="D28" s="182" t="e">
        <f>VLOOKUP(B28,'Mapa Corrupcion'!$A$7:$G$167,9,1)</f>
        <v>#REF!</v>
      </c>
      <c r="E28" s="183" t="s">
        <v>210</v>
      </c>
      <c r="F28" s="183" t="s">
        <v>210</v>
      </c>
      <c r="G28" s="183" t="s">
        <v>205</v>
      </c>
      <c r="H28" s="183" t="s">
        <v>205</v>
      </c>
      <c r="I28" s="183" t="s">
        <v>210</v>
      </c>
      <c r="J28" s="183" t="s">
        <v>210</v>
      </c>
      <c r="K28" s="183" t="s">
        <v>210</v>
      </c>
      <c r="L28" s="183" t="s">
        <v>210</v>
      </c>
      <c r="M28" s="184">
        <f t="shared" si="0"/>
        <v>2</v>
      </c>
      <c r="N28" s="185">
        <f t="shared" si="1"/>
        <v>6</v>
      </c>
      <c r="O28" s="186">
        <f t="shared" si="2"/>
        <v>0</v>
      </c>
      <c r="P28" s="186">
        <f t="shared" si="3"/>
        <v>0</v>
      </c>
      <c r="Q28" s="186">
        <f t="shared" si="4"/>
        <v>5</v>
      </c>
      <c r="R28" s="187" t="str">
        <f t="shared" si="5"/>
        <v xml:space="preserve"> </v>
      </c>
      <c r="S28" s="187" t="str">
        <f t="shared" si="6"/>
        <v xml:space="preserve"> </v>
      </c>
      <c r="T28" s="187" t="str">
        <f t="shared" si="7"/>
        <v>Moderado</v>
      </c>
      <c r="U28" s="188" t="s">
        <v>123</v>
      </c>
    </row>
    <row r="29" spans="1:21" ht="78" customHeight="1">
      <c r="A29" s="169"/>
      <c r="B29" s="190">
        <v>24</v>
      </c>
      <c r="C29" s="182" t="str">
        <f>VLOOKUP(B29,'Mapa Corrupcion'!$A$7:$B$167,2,TRUE)</f>
        <v>7. Urbanizaciones y Titulación</v>
      </c>
      <c r="D29" s="182" t="e">
        <f>VLOOKUP(B29,'Mapa Corrupcion'!$A$7:$G$167,9,1)</f>
        <v>#REF!</v>
      </c>
      <c r="E29" s="183" t="s">
        <v>210</v>
      </c>
      <c r="F29" s="183" t="s">
        <v>210</v>
      </c>
      <c r="G29" s="183" t="s">
        <v>205</v>
      </c>
      <c r="H29" s="183" t="s">
        <v>205</v>
      </c>
      <c r="I29" s="183" t="s">
        <v>210</v>
      </c>
      <c r="J29" s="183" t="s">
        <v>210</v>
      </c>
      <c r="K29" s="183" t="s">
        <v>210</v>
      </c>
      <c r="L29" s="183" t="s">
        <v>210</v>
      </c>
      <c r="M29" s="184">
        <f t="shared" si="0"/>
        <v>2</v>
      </c>
      <c r="N29" s="185">
        <f t="shared" si="1"/>
        <v>6</v>
      </c>
      <c r="O29" s="186">
        <f t="shared" si="2"/>
        <v>0</v>
      </c>
      <c r="P29" s="186">
        <f t="shared" si="3"/>
        <v>0</v>
      </c>
      <c r="Q29" s="186">
        <f t="shared" si="4"/>
        <v>5</v>
      </c>
      <c r="R29" s="187" t="str">
        <f t="shared" si="5"/>
        <v xml:space="preserve"> </v>
      </c>
      <c r="S29" s="187" t="str">
        <f t="shared" si="6"/>
        <v xml:space="preserve"> </v>
      </c>
      <c r="T29" s="187" t="str">
        <f t="shared" si="7"/>
        <v>Moderado</v>
      </c>
      <c r="U29" s="188" t="s">
        <v>123</v>
      </c>
    </row>
    <row r="30" spans="1:21" ht="34.5" customHeight="1">
      <c r="A30" s="169"/>
      <c r="B30" s="191"/>
      <c r="C30" s="192" t="e">
        <f>VLOOKUP(B30,'Mapa Corrupcion'!$A$7:$B$167,2,TRUE)</f>
        <v>#N/A</v>
      </c>
      <c r="D30" s="192" t="e">
        <f>VLOOKUP(B30,'Mapa Corrupcion'!$A$7:$G$167,9,1)</f>
        <v>#N/A</v>
      </c>
      <c r="E30" s="183" t="s">
        <v>602</v>
      </c>
      <c r="F30" s="183" t="s">
        <v>602</v>
      </c>
      <c r="G30" s="183" t="s">
        <v>602</v>
      </c>
      <c r="H30" s="183" t="s">
        <v>602</v>
      </c>
      <c r="I30" s="183" t="s">
        <v>602</v>
      </c>
      <c r="J30" s="183" t="s">
        <v>602</v>
      </c>
      <c r="K30" s="183" t="s">
        <v>602</v>
      </c>
      <c r="L30" s="183" t="s">
        <v>602</v>
      </c>
      <c r="M30" s="184">
        <f t="shared" si="0"/>
        <v>0</v>
      </c>
      <c r="N30" s="185">
        <f t="shared" si="1"/>
        <v>0</v>
      </c>
      <c r="O30" s="186">
        <f t="shared" si="2"/>
        <v>0</v>
      </c>
      <c r="P30" s="186">
        <f t="shared" si="3"/>
        <v>0</v>
      </c>
      <c r="Q30" s="186">
        <f t="shared" si="4"/>
        <v>5</v>
      </c>
      <c r="R30" s="187" t="str">
        <f t="shared" si="5"/>
        <v xml:space="preserve"> </v>
      </c>
      <c r="S30" s="187" t="str">
        <f t="shared" si="6"/>
        <v xml:space="preserve"> </v>
      </c>
      <c r="T30" s="187" t="str">
        <f t="shared" si="7"/>
        <v>Moderado</v>
      </c>
      <c r="U30" s="188" t="s">
        <v>605</v>
      </c>
    </row>
    <row r="31" spans="1:21" ht="34.5" customHeight="1">
      <c r="A31" s="169"/>
      <c r="B31" s="191"/>
      <c r="C31" s="192" t="e">
        <f>VLOOKUP(B31,'Mapa Corrupcion'!$A$7:$B$167,2,TRUE)</f>
        <v>#N/A</v>
      </c>
      <c r="D31" s="192" t="e">
        <f>VLOOKUP(B31,'Mapa Corrupcion'!$A$7:$G$167,9,1)</f>
        <v>#N/A</v>
      </c>
      <c r="E31" s="183" t="s">
        <v>602</v>
      </c>
      <c r="F31" s="183" t="s">
        <v>602</v>
      </c>
      <c r="G31" s="183" t="s">
        <v>602</v>
      </c>
      <c r="H31" s="183" t="s">
        <v>602</v>
      </c>
      <c r="I31" s="183" t="s">
        <v>602</v>
      </c>
      <c r="J31" s="183" t="s">
        <v>602</v>
      </c>
      <c r="K31" s="183" t="s">
        <v>602</v>
      </c>
      <c r="L31" s="183" t="s">
        <v>602</v>
      </c>
      <c r="M31" s="184">
        <f t="shared" si="0"/>
        <v>0</v>
      </c>
      <c r="N31" s="185">
        <f t="shared" si="1"/>
        <v>0</v>
      </c>
      <c r="O31" s="186">
        <f t="shared" si="2"/>
        <v>0</v>
      </c>
      <c r="P31" s="186">
        <f t="shared" si="3"/>
        <v>0</v>
      </c>
      <c r="Q31" s="186">
        <f t="shared" si="4"/>
        <v>5</v>
      </c>
      <c r="R31" s="187" t="str">
        <f t="shared" si="5"/>
        <v xml:space="preserve"> </v>
      </c>
      <c r="S31" s="187" t="str">
        <f t="shared" si="6"/>
        <v xml:space="preserve"> </v>
      </c>
      <c r="T31" s="187" t="str">
        <f t="shared" si="7"/>
        <v>Moderado</v>
      </c>
      <c r="U31" s="188" t="s">
        <v>605</v>
      </c>
    </row>
    <row r="32" spans="1:21" ht="34.5" customHeight="1">
      <c r="A32" s="169"/>
      <c r="B32" s="191"/>
      <c r="C32" s="192" t="e">
        <f>VLOOKUP(B32,'Mapa Corrupcion'!$A$7:$B$167,2,TRUE)</f>
        <v>#N/A</v>
      </c>
      <c r="D32" s="192" t="e">
        <f>VLOOKUP(B32,'Mapa Corrupcion'!$A$7:$G$167,9,1)</f>
        <v>#N/A</v>
      </c>
      <c r="E32" s="183" t="s">
        <v>602</v>
      </c>
      <c r="F32" s="183" t="s">
        <v>602</v>
      </c>
      <c r="G32" s="183" t="s">
        <v>602</v>
      </c>
      <c r="H32" s="183" t="s">
        <v>602</v>
      </c>
      <c r="I32" s="183" t="s">
        <v>602</v>
      </c>
      <c r="J32" s="183" t="s">
        <v>602</v>
      </c>
      <c r="K32" s="183" t="s">
        <v>602</v>
      </c>
      <c r="L32" s="183" t="s">
        <v>602</v>
      </c>
      <c r="M32" s="184">
        <f t="shared" si="0"/>
        <v>0</v>
      </c>
      <c r="N32" s="185">
        <f t="shared" si="1"/>
        <v>0</v>
      </c>
      <c r="O32" s="186">
        <f t="shared" si="2"/>
        <v>0</v>
      </c>
      <c r="P32" s="186">
        <f t="shared" si="3"/>
        <v>0</v>
      </c>
      <c r="Q32" s="186">
        <f t="shared" si="4"/>
        <v>5</v>
      </c>
      <c r="R32" s="187" t="str">
        <f t="shared" si="5"/>
        <v xml:space="preserve"> </v>
      </c>
      <c r="S32" s="187" t="str">
        <f t="shared" si="6"/>
        <v xml:space="preserve"> </v>
      </c>
      <c r="T32" s="187" t="str">
        <f t="shared" si="7"/>
        <v>Moderado</v>
      </c>
      <c r="U32" s="188" t="s">
        <v>605</v>
      </c>
    </row>
    <row r="33" spans="1:21" ht="34.5" customHeight="1">
      <c r="A33" s="169"/>
      <c r="B33" s="191"/>
      <c r="C33" s="192" t="e">
        <f>VLOOKUP(B33,'Mapa Corrupcion'!$A$7:$B$167,2,TRUE)</f>
        <v>#N/A</v>
      </c>
      <c r="D33" s="192" t="e">
        <f>VLOOKUP(B33,'Mapa Corrupcion'!$A$7:$G$167,9,1)</f>
        <v>#N/A</v>
      </c>
      <c r="E33" s="183" t="s">
        <v>602</v>
      </c>
      <c r="F33" s="183" t="s">
        <v>602</v>
      </c>
      <c r="G33" s="183" t="s">
        <v>602</v>
      </c>
      <c r="H33" s="183" t="s">
        <v>602</v>
      </c>
      <c r="I33" s="183" t="s">
        <v>602</v>
      </c>
      <c r="J33" s="183" t="s">
        <v>602</v>
      </c>
      <c r="K33" s="183" t="s">
        <v>602</v>
      </c>
      <c r="L33" s="183" t="s">
        <v>602</v>
      </c>
      <c r="M33" s="184">
        <f t="shared" si="0"/>
        <v>0</v>
      </c>
      <c r="N33" s="185">
        <f t="shared" si="1"/>
        <v>0</v>
      </c>
      <c r="O33" s="186">
        <f t="shared" si="2"/>
        <v>0</v>
      </c>
      <c r="P33" s="186">
        <f t="shared" si="3"/>
        <v>0</v>
      </c>
      <c r="Q33" s="186">
        <f t="shared" si="4"/>
        <v>5</v>
      </c>
      <c r="R33" s="187" t="str">
        <f t="shared" si="5"/>
        <v xml:space="preserve"> </v>
      </c>
      <c r="S33" s="187" t="str">
        <f t="shared" si="6"/>
        <v xml:space="preserve"> </v>
      </c>
      <c r="T33" s="187" t="str">
        <f t="shared" si="7"/>
        <v>Moderado</v>
      </c>
      <c r="U33" s="188" t="s">
        <v>605</v>
      </c>
    </row>
    <row r="34" spans="1:21" ht="34.5" customHeight="1">
      <c r="A34" s="169"/>
      <c r="B34" s="191"/>
      <c r="C34" s="192" t="e">
        <f>VLOOKUP(B34,'Mapa Corrupcion'!$A$7:$B$167,2,TRUE)</f>
        <v>#N/A</v>
      </c>
      <c r="D34" s="192" t="e">
        <f>VLOOKUP(B34,'Mapa Corrupcion'!$A$7:$G$167,9,1)</f>
        <v>#N/A</v>
      </c>
      <c r="E34" s="183" t="s">
        <v>602</v>
      </c>
      <c r="F34" s="183" t="s">
        <v>602</v>
      </c>
      <c r="G34" s="183" t="s">
        <v>602</v>
      </c>
      <c r="H34" s="183" t="s">
        <v>602</v>
      </c>
      <c r="I34" s="183" t="s">
        <v>602</v>
      </c>
      <c r="J34" s="183" t="s">
        <v>602</v>
      </c>
      <c r="K34" s="183" t="s">
        <v>602</v>
      </c>
      <c r="L34" s="183" t="s">
        <v>602</v>
      </c>
      <c r="M34" s="184">
        <f t="shared" si="0"/>
        <v>0</v>
      </c>
      <c r="N34" s="185">
        <f t="shared" si="1"/>
        <v>0</v>
      </c>
      <c r="O34" s="186">
        <f t="shared" si="2"/>
        <v>0</v>
      </c>
      <c r="P34" s="186">
        <f t="shared" si="3"/>
        <v>0</v>
      </c>
      <c r="Q34" s="186">
        <f t="shared" si="4"/>
        <v>5</v>
      </c>
      <c r="R34" s="187" t="str">
        <f t="shared" si="5"/>
        <v xml:space="preserve"> </v>
      </c>
      <c r="S34" s="187" t="str">
        <f t="shared" si="6"/>
        <v xml:space="preserve"> </v>
      </c>
      <c r="T34" s="187" t="str">
        <f t="shared" si="7"/>
        <v>Moderado</v>
      </c>
      <c r="U34" s="188" t="s">
        <v>605</v>
      </c>
    </row>
    <row r="35" spans="1:21" ht="34.5" customHeight="1">
      <c r="A35" s="169"/>
      <c r="B35" s="191"/>
      <c r="C35" s="192" t="e">
        <f>VLOOKUP(B35,'Mapa Corrupcion'!$A$7:$B$167,2,TRUE)</f>
        <v>#N/A</v>
      </c>
      <c r="D35" s="192" t="e">
        <f>VLOOKUP(B35,'Mapa Corrupcion'!$A$7:$G$167,9,1)</f>
        <v>#N/A</v>
      </c>
      <c r="E35" s="183" t="s">
        <v>602</v>
      </c>
      <c r="F35" s="183" t="s">
        <v>602</v>
      </c>
      <c r="G35" s="183" t="s">
        <v>602</v>
      </c>
      <c r="H35" s="183" t="s">
        <v>602</v>
      </c>
      <c r="I35" s="183" t="s">
        <v>602</v>
      </c>
      <c r="J35" s="183" t="s">
        <v>602</v>
      </c>
      <c r="K35" s="183" t="s">
        <v>602</v>
      </c>
      <c r="L35" s="183" t="s">
        <v>602</v>
      </c>
      <c r="M35" s="184">
        <f t="shared" si="0"/>
        <v>0</v>
      </c>
      <c r="N35" s="185">
        <f t="shared" si="1"/>
        <v>0</v>
      </c>
      <c r="O35" s="186">
        <f t="shared" si="2"/>
        <v>0</v>
      </c>
      <c r="P35" s="186">
        <f t="shared" si="3"/>
        <v>0</v>
      </c>
      <c r="Q35" s="186">
        <f t="shared" si="4"/>
        <v>5</v>
      </c>
      <c r="R35" s="187" t="str">
        <f t="shared" si="5"/>
        <v xml:space="preserve"> </v>
      </c>
      <c r="S35" s="187" t="str">
        <f t="shared" si="6"/>
        <v xml:space="preserve"> </v>
      </c>
      <c r="T35" s="187" t="str">
        <f t="shared" si="7"/>
        <v>Moderado</v>
      </c>
      <c r="U35" s="188" t="s">
        <v>605</v>
      </c>
    </row>
    <row r="36" spans="1:21" ht="34.5" customHeight="1">
      <c r="A36" s="169"/>
      <c r="B36" s="191"/>
      <c r="C36" s="192" t="e">
        <f>VLOOKUP(B36,'Mapa Corrupcion'!$A$7:$B$167,2,TRUE)</f>
        <v>#N/A</v>
      </c>
      <c r="D36" s="192" t="e">
        <f>VLOOKUP(B36,'Mapa Corrupcion'!$A$7:$G$167,9,1)</f>
        <v>#N/A</v>
      </c>
      <c r="E36" s="183" t="s">
        <v>602</v>
      </c>
      <c r="F36" s="183" t="s">
        <v>602</v>
      </c>
      <c r="G36" s="183" t="s">
        <v>602</v>
      </c>
      <c r="H36" s="183" t="s">
        <v>602</v>
      </c>
      <c r="I36" s="183" t="s">
        <v>602</v>
      </c>
      <c r="J36" s="183" t="s">
        <v>602</v>
      </c>
      <c r="K36" s="183" t="s">
        <v>602</v>
      </c>
      <c r="L36" s="183" t="s">
        <v>602</v>
      </c>
      <c r="M36" s="184">
        <f t="shared" si="0"/>
        <v>0</v>
      </c>
      <c r="N36" s="185">
        <f t="shared" si="1"/>
        <v>0</v>
      </c>
      <c r="O36" s="186">
        <f t="shared" si="2"/>
        <v>0</v>
      </c>
      <c r="P36" s="186">
        <f t="shared" si="3"/>
        <v>0</v>
      </c>
      <c r="Q36" s="186">
        <f t="shared" si="4"/>
        <v>5</v>
      </c>
      <c r="R36" s="187" t="str">
        <f t="shared" si="5"/>
        <v xml:space="preserve"> </v>
      </c>
      <c r="S36" s="187" t="str">
        <f t="shared" si="6"/>
        <v xml:space="preserve"> </v>
      </c>
      <c r="T36" s="187" t="str">
        <f t="shared" si="7"/>
        <v>Moderado</v>
      </c>
      <c r="U36" s="188" t="s">
        <v>605</v>
      </c>
    </row>
    <row r="37" spans="1:21" ht="34.5" customHeight="1">
      <c r="A37" s="169"/>
      <c r="B37" s="191"/>
      <c r="C37" s="192" t="e">
        <f>VLOOKUP(B37,'Mapa Corrupcion'!$A$7:$B$167,2,TRUE)</f>
        <v>#N/A</v>
      </c>
      <c r="D37" s="192" t="e">
        <f>VLOOKUP(B37,'Mapa Corrupcion'!$A$7:$G$167,9,1)</f>
        <v>#N/A</v>
      </c>
      <c r="E37" s="183" t="s">
        <v>602</v>
      </c>
      <c r="F37" s="183" t="s">
        <v>602</v>
      </c>
      <c r="G37" s="183" t="s">
        <v>602</v>
      </c>
      <c r="H37" s="183" t="s">
        <v>602</v>
      </c>
      <c r="I37" s="183" t="s">
        <v>602</v>
      </c>
      <c r="J37" s="183" t="s">
        <v>602</v>
      </c>
      <c r="K37" s="183" t="s">
        <v>602</v>
      </c>
      <c r="L37" s="183" t="s">
        <v>602</v>
      </c>
      <c r="M37" s="184">
        <f t="shared" si="0"/>
        <v>0</v>
      </c>
      <c r="N37" s="185">
        <f t="shared" si="1"/>
        <v>0</v>
      </c>
      <c r="O37" s="186">
        <f t="shared" si="2"/>
        <v>0</v>
      </c>
      <c r="P37" s="186">
        <f t="shared" si="3"/>
        <v>0</v>
      </c>
      <c r="Q37" s="186">
        <f t="shared" si="4"/>
        <v>5</v>
      </c>
      <c r="R37" s="187" t="str">
        <f t="shared" si="5"/>
        <v xml:space="preserve"> </v>
      </c>
      <c r="S37" s="187" t="str">
        <f t="shared" si="6"/>
        <v xml:space="preserve"> </v>
      </c>
      <c r="T37" s="187" t="str">
        <f t="shared" si="7"/>
        <v>Moderado</v>
      </c>
      <c r="U37" s="188" t="s">
        <v>605</v>
      </c>
    </row>
    <row r="38" spans="1:21" ht="34.5" customHeight="1">
      <c r="A38" s="169"/>
      <c r="B38" s="191"/>
      <c r="C38" s="192" t="e">
        <f>VLOOKUP(B38,'Mapa Corrupcion'!$A$7:$B$167,2,TRUE)</f>
        <v>#N/A</v>
      </c>
      <c r="D38" s="192" t="e">
        <f>VLOOKUP(B38,'Mapa Corrupcion'!$A$7:$G$167,9,1)</f>
        <v>#N/A</v>
      </c>
      <c r="E38" s="183" t="s">
        <v>602</v>
      </c>
      <c r="F38" s="183" t="s">
        <v>602</v>
      </c>
      <c r="G38" s="183" t="s">
        <v>602</v>
      </c>
      <c r="H38" s="183" t="s">
        <v>602</v>
      </c>
      <c r="I38" s="183" t="s">
        <v>602</v>
      </c>
      <c r="J38" s="183" t="s">
        <v>602</v>
      </c>
      <c r="K38" s="183" t="s">
        <v>602</v>
      </c>
      <c r="L38" s="183" t="s">
        <v>602</v>
      </c>
      <c r="M38" s="184">
        <f t="shared" si="0"/>
        <v>0</v>
      </c>
      <c r="N38" s="185">
        <f t="shared" si="1"/>
        <v>0</v>
      </c>
      <c r="O38" s="186">
        <f t="shared" si="2"/>
        <v>0</v>
      </c>
      <c r="P38" s="186">
        <f t="shared" si="3"/>
        <v>0</v>
      </c>
      <c r="Q38" s="186">
        <f t="shared" si="4"/>
        <v>5</v>
      </c>
      <c r="R38" s="187" t="str">
        <f t="shared" si="5"/>
        <v xml:space="preserve"> </v>
      </c>
      <c r="S38" s="187" t="str">
        <f t="shared" si="6"/>
        <v xml:space="preserve"> </v>
      </c>
      <c r="T38" s="187" t="str">
        <f t="shared" si="7"/>
        <v>Moderado</v>
      </c>
      <c r="U38" s="188" t="s">
        <v>605</v>
      </c>
    </row>
    <row r="39" spans="1:21" ht="34.5" customHeight="1">
      <c r="A39" s="169"/>
      <c r="B39" s="191"/>
      <c r="C39" s="192" t="e">
        <f>VLOOKUP(B39,'Mapa Corrupcion'!$A$7:$B$167,2,TRUE)</f>
        <v>#N/A</v>
      </c>
      <c r="D39" s="192" t="e">
        <f>VLOOKUP(B39,'Mapa Corrupcion'!$A$7:$G$167,9,1)</f>
        <v>#N/A</v>
      </c>
      <c r="E39" s="183" t="s">
        <v>602</v>
      </c>
      <c r="F39" s="183" t="s">
        <v>602</v>
      </c>
      <c r="G39" s="183" t="s">
        <v>602</v>
      </c>
      <c r="H39" s="183" t="s">
        <v>602</v>
      </c>
      <c r="I39" s="183" t="s">
        <v>602</v>
      </c>
      <c r="J39" s="183" t="s">
        <v>602</v>
      </c>
      <c r="K39" s="183" t="s">
        <v>602</v>
      </c>
      <c r="L39" s="183" t="s">
        <v>602</v>
      </c>
      <c r="M39" s="184">
        <f t="shared" si="0"/>
        <v>0</v>
      </c>
      <c r="N39" s="185">
        <f t="shared" si="1"/>
        <v>0</v>
      </c>
      <c r="O39" s="186">
        <f t="shared" si="2"/>
        <v>0</v>
      </c>
      <c r="P39" s="186">
        <f t="shared" si="3"/>
        <v>0</v>
      </c>
      <c r="Q39" s="186">
        <f t="shared" si="4"/>
        <v>5</v>
      </c>
      <c r="R39" s="187" t="str">
        <f t="shared" si="5"/>
        <v xml:space="preserve"> </v>
      </c>
      <c r="S39" s="187" t="str">
        <f t="shared" si="6"/>
        <v xml:space="preserve"> </v>
      </c>
      <c r="T39" s="187" t="str">
        <f t="shared" si="7"/>
        <v>Moderado</v>
      </c>
      <c r="U39" s="188" t="s">
        <v>605</v>
      </c>
    </row>
    <row r="40" spans="1:21" ht="34.5" customHeight="1">
      <c r="A40" s="169"/>
      <c r="B40" s="191"/>
      <c r="C40" s="192" t="e">
        <f>VLOOKUP(B40,'Mapa Corrupcion'!$A$7:$B$167,2,TRUE)</f>
        <v>#N/A</v>
      </c>
      <c r="D40" s="192" t="e">
        <f>VLOOKUP(B40,'Mapa Corrupcion'!$A$7:$G$167,9,1)</f>
        <v>#N/A</v>
      </c>
      <c r="E40" s="183" t="s">
        <v>602</v>
      </c>
      <c r="F40" s="183" t="s">
        <v>602</v>
      </c>
      <c r="G40" s="183" t="s">
        <v>602</v>
      </c>
      <c r="H40" s="183" t="s">
        <v>602</v>
      </c>
      <c r="I40" s="183" t="s">
        <v>602</v>
      </c>
      <c r="J40" s="183" t="s">
        <v>602</v>
      </c>
      <c r="K40" s="183" t="s">
        <v>602</v>
      </c>
      <c r="L40" s="183" t="s">
        <v>602</v>
      </c>
      <c r="M40" s="184">
        <f t="shared" si="0"/>
        <v>0</v>
      </c>
      <c r="N40" s="185">
        <f t="shared" si="1"/>
        <v>0</v>
      </c>
      <c r="O40" s="186">
        <f t="shared" si="2"/>
        <v>0</v>
      </c>
      <c r="P40" s="186">
        <f t="shared" si="3"/>
        <v>0</v>
      </c>
      <c r="Q40" s="186">
        <f t="shared" si="4"/>
        <v>5</v>
      </c>
      <c r="R40" s="187" t="str">
        <f t="shared" si="5"/>
        <v xml:space="preserve"> </v>
      </c>
      <c r="S40" s="187" t="str">
        <f t="shared" si="6"/>
        <v xml:space="preserve"> </v>
      </c>
      <c r="T40" s="187" t="str">
        <f t="shared" si="7"/>
        <v>Moderado</v>
      </c>
      <c r="U40" s="188" t="s">
        <v>605</v>
      </c>
    </row>
    <row r="41" spans="1:21" ht="34.5" customHeight="1">
      <c r="A41" s="169"/>
      <c r="B41" s="191"/>
      <c r="C41" s="192" t="e">
        <f>VLOOKUP(B41,'Mapa Corrupcion'!$A$7:$B$167,2,TRUE)</f>
        <v>#N/A</v>
      </c>
      <c r="D41" s="192" t="e">
        <f>VLOOKUP(B41,'Mapa Corrupcion'!$A$7:$G$167,9,1)</f>
        <v>#N/A</v>
      </c>
      <c r="E41" s="183" t="s">
        <v>602</v>
      </c>
      <c r="F41" s="183" t="s">
        <v>602</v>
      </c>
      <c r="G41" s="183" t="s">
        <v>602</v>
      </c>
      <c r="H41" s="183" t="s">
        <v>602</v>
      </c>
      <c r="I41" s="183" t="s">
        <v>602</v>
      </c>
      <c r="J41" s="183" t="s">
        <v>602</v>
      </c>
      <c r="K41" s="183" t="s">
        <v>602</v>
      </c>
      <c r="L41" s="183" t="s">
        <v>602</v>
      </c>
      <c r="M41" s="184">
        <f t="shared" si="0"/>
        <v>0</v>
      </c>
      <c r="N41" s="185">
        <f t="shared" si="1"/>
        <v>0</v>
      </c>
      <c r="O41" s="186">
        <f t="shared" si="2"/>
        <v>0</v>
      </c>
      <c r="P41" s="186">
        <f t="shared" si="3"/>
        <v>0</v>
      </c>
      <c r="Q41" s="186">
        <f t="shared" si="4"/>
        <v>5</v>
      </c>
      <c r="R41" s="187" t="str">
        <f t="shared" si="5"/>
        <v xml:space="preserve"> </v>
      </c>
      <c r="S41" s="187" t="str">
        <f t="shared" si="6"/>
        <v xml:space="preserve"> </v>
      </c>
      <c r="T41" s="187" t="str">
        <f t="shared" si="7"/>
        <v>Moderado</v>
      </c>
      <c r="U41" s="188" t="s">
        <v>605</v>
      </c>
    </row>
    <row r="42" spans="1:21" ht="15.75" customHeight="1">
      <c r="A42" s="169"/>
      <c r="B42" s="170"/>
      <c r="C42" s="192" t="e">
        <f>VLOOKUP(B42,'Mapa Corrupcion'!$A$7:$B$167,2,TRUE)</f>
        <v>#N/A</v>
      </c>
      <c r="D42" s="192" t="e">
        <f>VLOOKUP(B42,'Mapa Corrupcion'!$A$7:$G$167,9,1)</f>
        <v>#N/A</v>
      </c>
      <c r="E42" s="171"/>
      <c r="F42" s="169"/>
      <c r="G42" s="169"/>
      <c r="H42" s="169"/>
      <c r="I42" s="169"/>
      <c r="J42" s="169"/>
      <c r="K42" s="169"/>
      <c r="L42" s="169"/>
      <c r="M42" s="169"/>
      <c r="N42" s="169"/>
      <c r="O42" s="169"/>
      <c r="P42" s="169"/>
      <c r="Q42" s="169"/>
    </row>
    <row r="43" spans="1:21" ht="15.75" customHeight="1">
      <c r="A43" s="169"/>
      <c r="B43" s="170"/>
      <c r="C43" s="170"/>
      <c r="D43" s="171"/>
      <c r="E43" s="171"/>
      <c r="F43" s="169"/>
      <c r="G43" s="169"/>
      <c r="H43" s="169"/>
      <c r="I43" s="169"/>
      <c r="J43" s="169"/>
      <c r="K43" s="169"/>
      <c r="L43" s="169"/>
      <c r="M43" s="169"/>
      <c r="N43" s="169"/>
      <c r="O43" s="169"/>
      <c r="P43" s="169"/>
      <c r="Q43" s="169"/>
    </row>
    <row r="44" spans="1:21" ht="15.75" customHeight="1">
      <c r="A44" s="169"/>
      <c r="B44" s="170"/>
      <c r="C44" s="170"/>
      <c r="D44" s="171"/>
      <c r="E44" s="171"/>
      <c r="F44" s="169"/>
      <c r="G44" s="169"/>
      <c r="H44" s="169"/>
      <c r="I44" s="169"/>
      <c r="J44" s="169"/>
      <c r="K44" s="169"/>
      <c r="L44" s="169"/>
      <c r="M44" s="169"/>
      <c r="N44" s="169"/>
      <c r="O44" s="169"/>
      <c r="P44" s="169"/>
      <c r="Q44" s="169"/>
    </row>
    <row r="45" spans="1:21" ht="15.75" customHeight="1">
      <c r="A45" s="169"/>
      <c r="B45" s="170"/>
      <c r="C45" s="170"/>
      <c r="D45" s="171"/>
      <c r="E45" s="171"/>
      <c r="F45" s="169"/>
      <c r="G45" s="169"/>
      <c r="H45" s="169"/>
      <c r="I45" s="169"/>
      <c r="J45" s="169"/>
      <c r="K45" s="169"/>
      <c r="L45" s="169"/>
      <c r="M45" s="169"/>
      <c r="N45" s="169"/>
      <c r="O45" s="169"/>
      <c r="P45" s="169"/>
      <c r="Q45" s="169"/>
    </row>
    <row r="46" spans="1:21" ht="15.75" customHeight="1">
      <c r="A46" s="169"/>
      <c r="B46" s="170"/>
      <c r="C46" s="170"/>
      <c r="D46" s="171"/>
      <c r="E46" s="171"/>
      <c r="F46" s="169"/>
      <c r="G46" s="169"/>
      <c r="H46" s="169"/>
      <c r="I46" s="169"/>
      <c r="J46" s="169"/>
      <c r="K46" s="169"/>
      <c r="L46" s="169"/>
      <c r="M46" s="169"/>
      <c r="N46" s="169"/>
      <c r="O46" s="169"/>
      <c r="P46" s="169"/>
      <c r="Q46" s="169"/>
    </row>
    <row r="47" spans="1:21" ht="15.75" customHeight="1">
      <c r="A47" s="169"/>
      <c r="B47" s="170"/>
      <c r="C47" s="170"/>
      <c r="D47" s="171"/>
      <c r="E47" s="171"/>
      <c r="F47" s="169"/>
      <c r="G47" s="169"/>
      <c r="H47" s="169"/>
      <c r="I47" s="169"/>
      <c r="J47" s="169"/>
      <c r="K47" s="169"/>
      <c r="L47" s="169"/>
      <c r="M47" s="169"/>
      <c r="N47" s="169"/>
      <c r="O47" s="169"/>
      <c r="P47" s="169"/>
      <c r="Q47" s="169"/>
    </row>
    <row r="48" spans="1:21" ht="15.75" customHeight="1">
      <c r="A48" s="169"/>
      <c r="B48" s="170"/>
      <c r="C48" s="170"/>
      <c r="D48" s="171"/>
      <c r="E48" s="171"/>
      <c r="F48" s="169"/>
      <c r="G48" s="169"/>
      <c r="H48" s="169"/>
      <c r="I48" s="169"/>
      <c r="J48" s="169"/>
      <c r="K48" s="169"/>
      <c r="L48" s="169"/>
      <c r="M48" s="169"/>
      <c r="N48" s="169"/>
      <c r="O48" s="169"/>
      <c r="P48" s="169"/>
      <c r="Q48" s="169"/>
    </row>
    <row r="49" spans="1:17" ht="15.75" customHeight="1">
      <c r="A49" s="169"/>
      <c r="B49" s="170"/>
      <c r="C49" s="170"/>
      <c r="D49" s="171"/>
      <c r="E49" s="171"/>
      <c r="F49" s="169"/>
      <c r="G49" s="169"/>
      <c r="H49" s="169"/>
      <c r="I49" s="169"/>
      <c r="J49" s="169"/>
      <c r="K49" s="169"/>
      <c r="L49" s="169"/>
      <c r="M49" s="169"/>
      <c r="N49" s="169"/>
      <c r="O49" s="169"/>
      <c r="P49" s="169"/>
      <c r="Q49" s="169"/>
    </row>
    <row r="50" spans="1:17" ht="15.75" customHeight="1">
      <c r="A50" s="169"/>
      <c r="B50" s="170"/>
      <c r="C50" s="170"/>
      <c r="D50" s="171"/>
      <c r="E50" s="171"/>
      <c r="F50" s="169"/>
      <c r="G50" s="169"/>
      <c r="H50" s="169"/>
      <c r="I50" s="169"/>
      <c r="J50" s="169"/>
      <c r="K50" s="169"/>
      <c r="L50" s="169"/>
      <c r="M50" s="169"/>
      <c r="N50" s="169"/>
      <c r="O50" s="169"/>
      <c r="P50" s="169"/>
      <c r="Q50" s="169"/>
    </row>
    <row r="51" spans="1:17" ht="15.75" customHeight="1">
      <c r="A51" s="169"/>
      <c r="B51" s="170"/>
      <c r="C51" s="170"/>
      <c r="D51" s="171"/>
      <c r="E51" s="171"/>
      <c r="F51" s="169"/>
      <c r="G51" s="169"/>
      <c r="H51" s="169"/>
      <c r="I51" s="169"/>
      <c r="J51" s="169"/>
      <c r="K51" s="169"/>
      <c r="L51" s="169"/>
      <c r="M51" s="169"/>
      <c r="N51" s="169"/>
      <c r="O51" s="169"/>
      <c r="P51" s="169"/>
      <c r="Q51" s="169"/>
    </row>
    <row r="52" spans="1:17" ht="15.75" customHeight="1">
      <c r="A52" s="169"/>
      <c r="B52" s="170"/>
      <c r="C52" s="170"/>
      <c r="D52" s="171"/>
      <c r="E52" s="171"/>
      <c r="F52" s="169"/>
      <c r="G52" s="169"/>
      <c r="H52" s="169"/>
      <c r="I52" s="169"/>
      <c r="J52" s="169"/>
      <c r="K52" s="169"/>
      <c r="L52" s="169"/>
      <c r="M52" s="169"/>
      <c r="N52" s="169"/>
      <c r="O52" s="169"/>
      <c r="P52" s="169"/>
      <c r="Q52" s="169"/>
    </row>
    <row r="53" spans="1:17" ht="15.75" customHeight="1">
      <c r="A53" s="169"/>
      <c r="B53" s="170"/>
      <c r="C53" s="170"/>
      <c r="D53" s="171"/>
      <c r="E53" s="171"/>
      <c r="F53" s="169"/>
      <c r="G53" s="169"/>
      <c r="H53" s="169"/>
      <c r="I53" s="169"/>
      <c r="J53" s="169"/>
      <c r="K53" s="169"/>
      <c r="L53" s="169"/>
      <c r="M53" s="169"/>
      <c r="N53" s="169"/>
      <c r="O53" s="169"/>
      <c r="P53" s="169"/>
      <c r="Q53" s="169"/>
    </row>
    <row r="54" spans="1:17" ht="15.75" customHeight="1">
      <c r="A54" s="169"/>
      <c r="B54" s="170"/>
      <c r="C54" s="170"/>
      <c r="D54" s="171"/>
      <c r="E54" s="171"/>
      <c r="F54" s="169"/>
      <c r="G54" s="169"/>
      <c r="H54" s="169"/>
      <c r="I54" s="169"/>
      <c r="J54" s="169"/>
      <c r="K54" s="169"/>
      <c r="L54" s="169"/>
      <c r="M54" s="169"/>
      <c r="N54" s="169"/>
      <c r="O54" s="169"/>
      <c r="P54" s="169"/>
      <c r="Q54" s="169"/>
    </row>
    <row r="55" spans="1:17" ht="15.75" customHeight="1">
      <c r="A55" s="169"/>
      <c r="B55" s="170"/>
      <c r="C55" s="170"/>
      <c r="D55" s="171"/>
      <c r="E55" s="171"/>
      <c r="F55" s="169"/>
      <c r="G55" s="169"/>
      <c r="H55" s="169"/>
      <c r="I55" s="169"/>
      <c r="J55" s="169"/>
      <c r="K55" s="169"/>
      <c r="L55" s="169"/>
      <c r="M55" s="169"/>
      <c r="N55" s="169"/>
      <c r="O55" s="169"/>
      <c r="P55" s="169"/>
      <c r="Q55" s="169"/>
    </row>
    <row r="56" spans="1:17" ht="15.75" customHeight="1">
      <c r="A56" s="169"/>
      <c r="B56" s="170"/>
      <c r="C56" s="170"/>
      <c r="D56" s="171"/>
      <c r="E56" s="171"/>
      <c r="F56" s="169"/>
      <c r="G56" s="169"/>
      <c r="H56" s="169"/>
      <c r="I56" s="169"/>
      <c r="J56" s="169"/>
      <c r="K56" s="169"/>
      <c r="L56" s="169"/>
      <c r="M56" s="169"/>
      <c r="N56" s="169"/>
      <c r="O56" s="169"/>
      <c r="P56" s="169"/>
      <c r="Q56" s="169"/>
    </row>
    <row r="57" spans="1:17" ht="15.75" customHeight="1">
      <c r="A57" s="169"/>
      <c r="B57" s="170"/>
      <c r="C57" s="170"/>
      <c r="D57" s="171"/>
      <c r="E57" s="171"/>
      <c r="F57" s="169"/>
      <c r="G57" s="169"/>
      <c r="H57" s="169"/>
      <c r="I57" s="169"/>
      <c r="J57" s="169"/>
      <c r="K57" s="169"/>
      <c r="L57" s="169"/>
      <c r="M57" s="169"/>
      <c r="N57" s="169"/>
      <c r="O57" s="169"/>
      <c r="P57" s="169"/>
      <c r="Q57" s="169"/>
    </row>
    <row r="58" spans="1:17" ht="15.75" customHeight="1">
      <c r="A58" s="169"/>
      <c r="B58" s="170"/>
      <c r="C58" s="170"/>
      <c r="D58" s="171"/>
      <c r="E58" s="171"/>
      <c r="F58" s="169"/>
      <c r="G58" s="169"/>
      <c r="H58" s="169"/>
      <c r="I58" s="169"/>
      <c r="J58" s="169"/>
      <c r="K58" s="169"/>
      <c r="L58" s="169"/>
      <c r="M58" s="169"/>
      <c r="N58" s="169"/>
      <c r="O58" s="169"/>
      <c r="P58" s="169"/>
      <c r="Q58" s="169"/>
    </row>
    <row r="59" spans="1:17" ht="15.75" customHeight="1">
      <c r="A59" s="169"/>
      <c r="B59" s="170"/>
      <c r="C59" s="170"/>
      <c r="D59" s="171"/>
      <c r="E59" s="171"/>
      <c r="F59" s="169"/>
      <c r="G59" s="169"/>
      <c r="H59" s="169"/>
      <c r="I59" s="169"/>
      <c r="J59" s="169"/>
      <c r="K59" s="169"/>
      <c r="L59" s="169"/>
      <c r="M59" s="169"/>
      <c r="N59" s="169"/>
      <c r="O59" s="169"/>
      <c r="P59" s="169"/>
      <c r="Q59" s="169"/>
    </row>
    <row r="60" spans="1:17" ht="15.75" customHeight="1">
      <c r="A60" s="169"/>
      <c r="B60" s="170"/>
      <c r="C60" s="170"/>
      <c r="D60" s="171"/>
      <c r="E60" s="171"/>
      <c r="F60" s="169"/>
      <c r="G60" s="169"/>
      <c r="H60" s="169"/>
      <c r="I60" s="169"/>
      <c r="J60" s="169"/>
      <c r="K60" s="169"/>
      <c r="L60" s="169"/>
      <c r="M60" s="169"/>
      <c r="N60" s="169"/>
      <c r="O60" s="169"/>
      <c r="P60" s="169"/>
      <c r="Q60" s="169"/>
    </row>
    <row r="61" spans="1:17" ht="15.75" customHeight="1">
      <c r="A61" s="169"/>
      <c r="B61" s="170"/>
      <c r="C61" s="170"/>
      <c r="D61" s="171"/>
      <c r="E61" s="171"/>
      <c r="F61" s="169"/>
      <c r="G61" s="169"/>
      <c r="H61" s="169"/>
      <c r="I61" s="169"/>
      <c r="J61" s="169"/>
      <c r="K61" s="169"/>
      <c r="L61" s="169"/>
      <c r="M61" s="169"/>
      <c r="N61" s="169"/>
      <c r="O61" s="169"/>
      <c r="P61" s="169"/>
      <c r="Q61" s="169"/>
    </row>
    <row r="62" spans="1:17" ht="15.75" customHeight="1">
      <c r="A62" s="169"/>
      <c r="B62" s="170"/>
      <c r="C62" s="170"/>
      <c r="D62" s="171"/>
      <c r="E62" s="171"/>
      <c r="F62" s="169"/>
      <c r="G62" s="169"/>
      <c r="H62" s="169"/>
      <c r="I62" s="169"/>
      <c r="J62" s="169"/>
      <c r="K62" s="169"/>
      <c r="L62" s="169"/>
      <c r="M62" s="169"/>
      <c r="N62" s="169"/>
      <c r="O62" s="169"/>
      <c r="P62" s="169"/>
      <c r="Q62" s="169"/>
    </row>
    <row r="63" spans="1:17" ht="15.75" customHeight="1">
      <c r="A63" s="169"/>
      <c r="B63" s="170"/>
      <c r="C63" s="170"/>
      <c r="D63" s="171"/>
      <c r="E63" s="171"/>
      <c r="F63" s="169"/>
      <c r="G63" s="169"/>
      <c r="H63" s="169"/>
      <c r="I63" s="169"/>
      <c r="J63" s="169"/>
      <c r="K63" s="169"/>
      <c r="L63" s="169"/>
      <c r="M63" s="169"/>
      <c r="N63" s="169"/>
      <c r="O63" s="169"/>
      <c r="P63" s="169"/>
      <c r="Q63" s="169"/>
    </row>
    <row r="64" spans="1:17" ht="15.75" customHeight="1">
      <c r="A64" s="169"/>
      <c r="B64" s="170"/>
      <c r="C64" s="170"/>
      <c r="D64" s="171"/>
      <c r="E64" s="171"/>
      <c r="F64" s="169"/>
      <c r="G64" s="169"/>
      <c r="H64" s="169"/>
      <c r="I64" s="169"/>
      <c r="J64" s="169"/>
      <c r="K64" s="169"/>
      <c r="L64" s="169"/>
      <c r="M64" s="169"/>
      <c r="N64" s="169"/>
      <c r="O64" s="169"/>
      <c r="P64" s="169"/>
      <c r="Q64" s="169"/>
    </row>
    <row r="65" spans="1:17" ht="15.75" customHeight="1">
      <c r="A65" s="169"/>
      <c r="B65" s="170"/>
      <c r="C65" s="170"/>
      <c r="D65" s="171"/>
      <c r="E65" s="171"/>
      <c r="F65" s="169"/>
      <c r="G65" s="169"/>
      <c r="H65" s="169"/>
      <c r="I65" s="169"/>
      <c r="J65" s="169"/>
      <c r="K65" s="169"/>
      <c r="L65" s="169"/>
      <c r="M65" s="169"/>
      <c r="N65" s="169"/>
      <c r="O65" s="169"/>
      <c r="P65" s="169"/>
      <c r="Q65" s="169"/>
    </row>
    <row r="66" spans="1:17" ht="15.75" customHeight="1">
      <c r="A66" s="169"/>
      <c r="B66" s="170"/>
      <c r="C66" s="170"/>
      <c r="D66" s="171"/>
      <c r="E66" s="171"/>
      <c r="F66" s="169"/>
      <c r="G66" s="169"/>
      <c r="H66" s="169"/>
      <c r="I66" s="169"/>
      <c r="J66" s="169"/>
      <c r="K66" s="169"/>
      <c r="L66" s="169"/>
      <c r="M66" s="169"/>
      <c r="N66" s="169"/>
      <c r="O66" s="169"/>
      <c r="P66" s="169"/>
      <c r="Q66" s="169"/>
    </row>
    <row r="67" spans="1:17" ht="15.75" customHeight="1">
      <c r="A67" s="169"/>
      <c r="B67" s="170"/>
      <c r="C67" s="170"/>
      <c r="D67" s="171"/>
      <c r="E67" s="171"/>
      <c r="F67" s="169"/>
      <c r="G67" s="169"/>
      <c r="H67" s="169"/>
      <c r="I67" s="169"/>
      <c r="J67" s="169"/>
      <c r="K67" s="169"/>
      <c r="L67" s="169"/>
      <c r="M67" s="169"/>
      <c r="N67" s="169"/>
      <c r="O67" s="169"/>
      <c r="P67" s="169"/>
      <c r="Q67" s="169"/>
    </row>
    <row r="68" spans="1:17" ht="15.75" customHeight="1">
      <c r="A68" s="169"/>
      <c r="B68" s="170"/>
      <c r="C68" s="170"/>
      <c r="D68" s="171"/>
      <c r="E68" s="171"/>
      <c r="F68" s="169"/>
      <c r="G68" s="169"/>
      <c r="H68" s="169"/>
      <c r="I68" s="169"/>
      <c r="J68" s="169"/>
      <c r="K68" s="169"/>
      <c r="L68" s="169"/>
      <c r="M68" s="169"/>
      <c r="N68" s="169"/>
      <c r="O68" s="169"/>
      <c r="P68" s="169"/>
      <c r="Q68" s="169"/>
    </row>
    <row r="69" spans="1:17" ht="15.75" customHeight="1">
      <c r="A69" s="169"/>
      <c r="B69" s="170"/>
      <c r="C69" s="170"/>
      <c r="D69" s="171"/>
      <c r="E69" s="171"/>
      <c r="F69" s="169"/>
      <c r="G69" s="169"/>
      <c r="H69" s="169"/>
      <c r="I69" s="169"/>
      <c r="J69" s="169"/>
      <c r="K69" s="169"/>
      <c r="L69" s="169"/>
      <c r="M69" s="169"/>
      <c r="N69" s="169"/>
      <c r="O69" s="169"/>
      <c r="P69" s="169"/>
      <c r="Q69" s="169"/>
    </row>
    <row r="70" spans="1:17" ht="15.75" customHeight="1">
      <c r="A70" s="169"/>
      <c r="B70" s="170"/>
      <c r="C70" s="170"/>
      <c r="D70" s="171"/>
      <c r="E70" s="171"/>
      <c r="F70" s="169"/>
      <c r="G70" s="169"/>
      <c r="H70" s="169"/>
      <c r="I70" s="169"/>
      <c r="J70" s="169"/>
      <c r="K70" s="169"/>
      <c r="L70" s="169"/>
      <c r="M70" s="169"/>
      <c r="N70" s="169"/>
      <c r="O70" s="169"/>
      <c r="P70" s="169"/>
      <c r="Q70" s="169"/>
    </row>
    <row r="71" spans="1:17" ht="15.75" customHeight="1">
      <c r="A71" s="169"/>
      <c r="B71" s="170"/>
      <c r="C71" s="170"/>
      <c r="D71" s="171"/>
      <c r="E71" s="171"/>
      <c r="F71" s="169"/>
      <c r="G71" s="169"/>
      <c r="H71" s="169"/>
      <c r="I71" s="169"/>
      <c r="J71" s="169"/>
      <c r="K71" s="169"/>
      <c r="L71" s="169"/>
      <c r="M71" s="169"/>
      <c r="N71" s="169"/>
      <c r="O71" s="169"/>
      <c r="P71" s="169"/>
      <c r="Q71" s="169"/>
    </row>
    <row r="72" spans="1:17" ht="15.75" customHeight="1">
      <c r="A72" s="169"/>
      <c r="B72" s="170"/>
      <c r="C72" s="170"/>
      <c r="D72" s="171"/>
      <c r="E72" s="171"/>
      <c r="F72" s="169"/>
      <c r="G72" s="169"/>
      <c r="H72" s="169"/>
      <c r="I72" s="169"/>
      <c r="J72" s="169"/>
      <c r="K72" s="169"/>
      <c r="L72" s="169"/>
      <c r="M72" s="169"/>
      <c r="N72" s="169"/>
      <c r="O72" s="169"/>
      <c r="P72" s="169"/>
      <c r="Q72" s="169"/>
    </row>
    <row r="73" spans="1:17" ht="15.75" customHeight="1">
      <c r="A73" s="169"/>
      <c r="B73" s="170"/>
      <c r="C73" s="170"/>
      <c r="D73" s="171"/>
      <c r="E73" s="171"/>
      <c r="F73" s="169"/>
      <c r="G73" s="169"/>
      <c r="H73" s="169"/>
      <c r="I73" s="169"/>
      <c r="J73" s="169"/>
      <c r="K73" s="169"/>
      <c r="L73" s="169"/>
      <c r="M73" s="169"/>
      <c r="N73" s="169"/>
      <c r="O73" s="169"/>
      <c r="P73" s="169"/>
      <c r="Q73" s="169"/>
    </row>
    <row r="74" spans="1:17" ht="15.75" customHeight="1">
      <c r="A74" s="169"/>
      <c r="B74" s="170"/>
      <c r="C74" s="170"/>
      <c r="D74" s="171"/>
      <c r="E74" s="171"/>
      <c r="F74" s="169"/>
      <c r="G74" s="169"/>
      <c r="H74" s="169"/>
      <c r="I74" s="169"/>
      <c r="J74" s="169"/>
      <c r="K74" s="169"/>
      <c r="L74" s="169"/>
      <c r="M74" s="169"/>
      <c r="N74" s="169"/>
      <c r="O74" s="169"/>
      <c r="P74" s="169"/>
      <c r="Q74" s="169"/>
    </row>
    <row r="75" spans="1:17" ht="15.75" customHeight="1">
      <c r="A75" s="169"/>
      <c r="B75" s="170"/>
      <c r="C75" s="170"/>
      <c r="D75" s="171"/>
      <c r="E75" s="171"/>
      <c r="F75" s="169"/>
      <c r="G75" s="169"/>
      <c r="H75" s="169"/>
      <c r="I75" s="169"/>
      <c r="J75" s="169"/>
      <c r="K75" s="169"/>
      <c r="L75" s="169"/>
      <c r="M75" s="169"/>
      <c r="N75" s="169"/>
      <c r="O75" s="169"/>
      <c r="P75" s="169"/>
      <c r="Q75" s="169"/>
    </row>
    <row r="76" spans="1:17" ht="15.75" customHeight="1">
      <c r="A76" s="169"/>
      <c r="B76" s="170"/>
      <c r="C76" s="170"/>
      <c r="D76" s="171"/>
      <c r="E76" s="171"/>
      <c r="F76" s="169"/>
      <c r="G76" s="169"/>
      <c r="H76" s="169"/>
      <c r="I76" s="169"/>
      <c r="J76" s="169"/>
      <c r="K76" s="169"/>
      <c r="L76" s="169"/>
      <c r="M76" s="169"/>
      <c r="N76" s="169"/>
      <c r="O76" s="169"/>
      <c r="P76" s="169"/>
      <c r="Q76" s="169"/>
    </row>
    <row r="77" spans="1:17" ht="15.75" customHeight="1">
      <c r="A77" s="169"/>
      <c r="B77" s="170"/>
      <c r="C77" s="170"/>
      <c r="D77" s="171"/>
      <c r="E77" s="171"/>
      <c r="F77" s="169"/>
      <c r="G77" s="169"/>
      <c r="H77" s="169"/>
      <c r="I77" s="169"/>
      <c r="J77" s="169"/>
      <c r="K77" s="169"/>
      <c r="L77" s="169"/>
      <c r="M77" s="169"/>
      <c r="N77" s="169"/>
      <c r="O77" s="169"/>
      <c r="P77" s="169"/>
      <c r="Q77" s="169"/>
    </row>
    <row r="78" spans="1:17" ht="15.75" customHeight="1">
      <c r="A78" s="169"/>
      <c r="B78" s="170"/>
      <c r="C78" s="170"/>
      <c r="D78" s="171"/>
      <c r="E78" s="171"/>
      <c r="F78" s="169"/>
      <c r="G78" s="169"/>
      <c r="H78" s="169"/>
      <c r="I78" s="169"/>
      <c r="J78" s="169"/>
      <c r="K78" s="169"/>
      <c r="L78" s="169"/>
      <c r="M78" s="169"/>
      <c r="N78" s="169"/>
      <c r="O78" s="169"/>
      <c r="P78" s="169"/>
      <c r="Q78" s="169"/>
    </row>
    <row r="79" spans="1:17" ht="15.75" customHeight="1">
      <c r="A79" s="169"/>
      <c r="B79" s="170"/>
      <c r="C79" s="170"/>
      <c r="D79" s="171"/>
      <c r="E79" s="171"/>
      <c r="F79" s="169"/>
      <c r="G79" s="169"/>
      <c r="H79" s="169"/>
      <c r="I79" s="169"/>
      <c r="J79" s="169"/>
      <c r="K79" s="169"/>
      <c r="L79" s="169"/>
      <c r="M79" s="169"/>
      <c r="N79" s="169"/>
      <c r="O79" s="169"/>
      <c r="P79" s="169"/>
      <c r="Q79" s="169"/>
    </row>
    <row r="80" spans="1:17" ht="15.75" customHeight="1">
      <c r="A80" s="169"/>
      <c r="B80" s="170"/>
      <c r="C80" s="170"/>
      <c r="D80" s="171"/>
      <c r="E80" s="171"/>
      <c r="F80" s="169"/>
      <c r="G80" s="169"/>
      <c r="H80" s="169"/>
      <c r="I80" s="169"/>
      <c r="J80" s="169"/>
      <c r="K80" s="169"/>
      <c r="L80" s="169"/>
      <c r="M80" s="169"/>
      <c r="N80" s="169"/>
      <c r="O80" s="169"/>
      <c r="P80" s="169"/>
      <c r="Q80" s="169"/>
    </row>
    <row r="81" spans="1:17" ht="15.75" customHeight="1">
      <c r="A81" s="169"/>
      <c r="B81" s="170"/>
      <c r="C81" s="170"/>
      <c r="D81" s="171"/>
      <c r="E81" s="171"/>
      <c r="F81" s="169"/>
      <c r="G81" s="169"/>
      <c r="H81" s="169"/>
      <c r="I81" s="169"/>
      <c r="J81" s="169"/>
      <c r="K81" s="169"/>
      <c r="L81" s="169"/>
      <c r="M81" s="169"/>
      <c r="N81" s="169"/>
      <c r="O81" s="169"/>
      <c r="P81" s="169"/>
      <c r="Q81" s="169"/>
    </row>
    <row r="82" spans="1:17" ht="15.75" customHeight="1">
      <c r="A82" s="169"/>
      <c r="B82" s="170"/>
      <c r="C82" s="170"/>
      <c r="D82" s="171"/>
      <c r="E82" s="171"/>
      <c r="F82" s="169"/>
      <c r="G82" s="169"/>
      <c r="H82" s="169"/>
      <c r="I82" s="169"/>
      <c r="J82" s="169"/>
      <c r="K82" s="169"/>
      <c r="L82" s="169"/>
      <c r="M82" s="169"/>
      <c r="N82" s="169"/>
      <c r="O82" s="169"/>
      <c r="P82" s="169"/>
      <c r="Q82" s="169"/>
    </row>
    <row r="83" spans="1:17" ht="15.75" customHeight="1">
      <c r="A83" s="169"/>
      <c r="B83" s="170"/>
      <c r="C83" s="170"/>
      <c r="D83" s="171"/>
      <c r="E83" s="171"/>
      <c r="F83" s="169"/>
      <c r="G83" s="169"/>
      <c r="H83" s="169"/>
      <c r="I83" s="169"/>
      <c r="J83" s="169"/>
      <c r="K83" s="169"/>
      <c r="L83" s="169"/>
      <c r="M83" s="169"/>
      <c r="N83" s="169"/>
      <c r="O83" s="169"/>
      <c r="P83" s="169"/>
      <c r="Q83" s="169"/>
    </row>
    <row r="84" spans="1:17" ht="15.75" customHeight="1">
      <c r="A84" s="169"/>
      <c r="B84" s="170"/>
      <c r="C84" s="170"/>
      <c r="D84" s="171"/>
      <c r="E84" s="171"/>
      <c r="F84" s="169"/>
      <c r="G84" s="169"/>
      <c r="H84" s="169"/>
      <c r="I84" s="169"/>
      <c r="J84" s="169"/>
      <c r="K84" s="169"/>
      <c r="L84" s="169"/>
      <c r="M84" s="169"/>
      <c r="N84" s="169"/>
      <c r="O84" s="169"/>
      <c r="P84" s="169"/>
      <c r="Q84" s="169"/>
    </row>
    <row r="85" spans="1:17" ht="15.75" customHeight="1">
      <c r="A85" s="169"/>
      <c r="B85" s="170"/>
      <c r="C85" s="170"/>
      <c r="D85" s="171"/>
      <c r="E85" s="171"/>
      <c r="F85" s="169"/>
      <c r="G85" s="169"/>
      <c r="H85" s="169"/>
      <c r="I85" s="169"/>
      <c r="J85" s="169"/>
      <c r="K85" s="169"/>
      <c r="L85" s="169"/>
      <c r="M85" s="169"/>
      <c r="N85" s="169"/>
      <c r="O85" s="169"/>
      <c r="P85" s="169"/>
      <c r="Q85" s="169"/>
    </row>
    <row r="86" spans="1:17" ht="15.75" customHeight="1">
      <c r="A86" s="169"/>
      <c r="B86" s="170"/>
      <c r="C86" s="170"/>
      <c r="D86" s="171"/>
      <c r="E86" s="171"/>
      <c r="F86" s="169"/>
      <c r="G86" s="169"/>
      <c r="H86" s="169"/>
      <c r="I86" s="169"/>
      <c r="J86" s="169"/>
      <c r="K86" s="169"/>
      <c r="L86" s="169"/>
      <c r="M86" s="169"/>
      <c r="N86" s="169"/>
      <c r="O86" s="169"/>
      <c r="P86" s="169"/>
      <c r="Q86" s="169"/>
    </row>
    <row r="87" spans="1:17" ht="15.75" customHeight="1">
      <c r="A87" s="169"/>
      <c r="B87" s="170"/>
      <c r="C87" s="170"/>
      <c r="D87" s="171"/>
      <c r="E87" s="171"/>
      <c r="F87" s="169"/>
      <c r="G87" s="169"/>
      <c r="H87" s="169"/>
      <c r="I87" s="169"/>
      <c r="J87" s="169"/>
      <c r="K87" s="169"/>
      <c r="L87" s="169"/>
      <c r="M87" s="169"/>
      <c r="N87" s="169"/>
      <c r="O87" s="169"/>
      <c r="P87" s="169"/>
      <c r="Q87" s="169"/>
    </row>
    <row r="88" spans="1:17" ht="15.75" customHeight="1">
      <c r="A88" s="169"/>
      <c r="B88" s="170"/>
      <c r="C88" s="170"/>
      <c r="D88" s="171"/>
      <c r="E88" s="171"/>
      <c r="F88" s="169"/>
      <c r="G88" s="169"/>
      <c r="H88" s="169"/>
      <c r="I88" s="169"/>
      <c r="J88" s="169"/>
      <c r="K88" s="169"/>
      <c r="L88" s="169"/>
      <c r="M88" s="169"/>
      <c r="N88" s="169"/>
      <c r="O88" s="169"/>
      <c r="P88" s="169"/>
      <c r="Q88" s="169"/>
    </row>
    <row r="89" spans="1:17" ht="15.75" customHeight="1">
      <c r="A89" s="169"/>
      <c r="B89" s="170"/>
      <c r="C89" s="170"/>
      <c r="D89" s="171"/>
      <c r="E89" s="171"/>
      <c r="F89" s="169"/>
      <c r="G89" s="169"/>
      <c r="H89" s="169"/>
      <c r="I89" s="169"/>
      <c r="J89" s="169"/>
      <c r="K89" s="169"/>
      <c r="L89" s="169"/>
      <c r="M89" s="169"/>
      <c r="N89" s="169"/>
      <c r="O89" s="169"/>
      <c r="P89" s="169"/>
      <c r="Q89" s="169"/>
    </row>
    <row r="90" spans="1:17" ht="15.75" customHeight="1">
      <c r="A90" s="169"/>
      <c r="B90" s="170"/>
      <c r="C90" s="170"/>
      <c r="D90" s="171"/>
      <c r="E90" s="171"/>
      <c r="F90" s="169"/>
      <c r="G90" s="169"/>
      <c r="H90" s="169"/>
      <c r="I90" s="169"/>
      <c r="J90" s="169"/>
      <c r="K90" s="169"/>
      <c r="L90" s="169"/>
      <c r="M90" s="169"/>
      <c r="N90" s="169"/>
      <c r="O90" s="169"/>
      <c r="P90" s="169"/>
      <c r="Q90" s="169"/>
    </row>
    <row r="91" spans="1:17" ht="15.75" customHeight="1">
      <c r="A91" s="169"/>
      <c r="B91" s="170"/>
      <c r="C91" s="170"/>
      <c r="D91" s="171"/>
      <c r="E91" s="171"/>
      <c r="F91" s="169"/>
      <c r="G91" s="169"/>
      <c r="H91" s="169"/>
      <c r="I91" s="169"/>
      <c r="J91" s="169"/>
      <c r="K91" s="169"/>
      <c r="L91" s="169"/>
      <c r="M91" s="169"/>
      <c r="N91" s="169"/>
      <c r="O91" s="169"/>
      <c r="P91" s="169"/>
      <c r="Q91" s="169"/>
    </row>
    <row r="92" spans="1:17" ht="15.75" customHeight="1">
      <c r="A92" s="169"/>
      <c r="B92" s="170"/>
      <c r="C92" s="170"/>
      <c r="D92" s="171"/>
      <c r="E92" s="171"/>
      <c r="F92" s="169"/>
      <c r="G92" s="169"/>
      <c r="H92" s="169"/>
      <c r="I92" s="169"/>
      <c r="J92" s="169"/>
      <c r="K92" s="169"/>
      <c r="L92" s="169"/>
      <c r="M92" s="169"/>
      <c r="N92" s="169"/>
      <c r="O92" s="169"/>
      <c r="P92" s="169"/>
      <c r="Q92" s="169"/>
    </row>
    <row r="93" spans="1:17" ht="15.75" customHeight="1">
      <c r="A93" s="169"/>
      <c r="B93" s="170"/>
      <c r="C93" s="170"/>
      <c r="D93" s="171"/>
      <c r="E93" s="171"/>
      <c r="F93" s="169"/>
      <c r="G93" s="169"/>
      <c r="H93" s="169"/>
      <c r="I93" s="169"/>
      <c r="J93" s="169"/>
      <c r="K93" s="169"/>
      <c r="L93" s="169"/>
      <c r="M93" s="169"/>
      <c r="N93" s="169"/>
      <c r="O93" s="169"/>
      <c r="P93" s="169"/>
      <c r="Q93" s="169"/>
    </row>
    <row r="94" spans="1:17" ht="15.75" customHeight="1">
      <c r="A94" s="169"/>
      <c r="B94" s="170"/>
      <c r="C94" s="170"/>
      <c r="D94" s="171"/>
      <c r="E94" s="171"/>
      <c r="F94" s="169"/>
      <c r="G94" s="169"/>
      <c r="H94" s="169"/>
      <c r="I94" s="169"/>
      <c r="J94" s="169"/>
      <c r="K94" s="169"/>
      <c r="L94" s="169"/>
      <c r="M94" s="169"/>
      <c r="N94" s="169"/>
      <c r="O94" s="169"/>
      <c r="P94" s="169"/>
      <c r="Q94" s="169"/>
    </row>
    <row r="95" spans="1:17" ht="15.75" customHeight="1">
      <c r="A95" s="169"/>
      <c r="B95" s="170"/>
      <c r="C95" s="170"/>
      <c r="D95" s="171"/>
      <c r="E95" s="171"/>
      <c r="F95" s="169"/>
      <c r="G95" s="169"/>
      <c r="H95" s="169"/>
      <c r="I95" s="169"/>
      <c r="J95" s="169"/>
      <c r="K95" s="169"/>
      <c r="L95" s="169"/>
      <c r="M95" s="169"/>
      <c r="N95" s="169"/>
      <c r="O95" s="169"/>
      <c r="P95" s="169"/>
      <c r="Q95" s="169"/>
    </row>
    <row r="96" spans="1:17" ht="15.75" customHeight="1">
      <c r="A96" s="169"/>
      <c r="B96" s="170"/>
      <c r="C96" s="170"/>
      <c r="D96" s="171"/>
      <c r="E96" s="171"/>
      <c r="F96" s="169"/>
      <c r="G96" s="169"/>
      <c r="H96" s="169"/>
      <c r="I96" s="169"/>
      <c r="J96" s="169"/>
      <c r="K96" s="169"/>
      <c r="L96" s="169"/>
      <c r="M96" s="169"/>
      <c r="N96" s="169"/>
      <c r="O96" s="169"/>
      <c r="P96" s="169"/>
      <c r="Q96" s="169"/>
    </row>
    <row r="97" spans="1:17" ht="15.75" customHeight="1">
      <c r="A97" s="169"/>
      <c r="B97" s="170"/>
      <c r="C97" s="170"/>
      <c r="D97" s="171"/>
      <c r="E97" s="171"/>
      <c r="F97" s="169"/>
      <c r="G97" s="169"/>
      <c r="H97" s="169"/>
      <c r="I97" s="169"/>
      <c r="J97" s="169"/>
      <c r="K97" s="169"/>
      <c r="L97" s="169"/>
      <c r="M97" s="169"/>
      <c r="N97" s="169"/>
      <c r="O97" s="169"/>
      <c r="P97" s="169"/>
      <c r="Q97" s="169"/>
    </row>
    <row r="98" spans="1:17" ht="15.75" customHeight="1">
      <c r="A98" s="169"/>
      <c r="B98" s="170"/>
      <c r="C98" s="170"/>
      <c r="D98" s="171"/>
      <c r="E98" s="171"/>
      <c r="F98" s="169"/>
      <c r="G98" s="169"/>
      <c r="H98" s="169"/>
      <c r="I98" s="169"/>
      <c r="J98" s="169"/>
      <c r="K98" s="169"/>
      <c r="L98" s="169"/>
      <c r="M98" s="169"/>
      <c r="N98" s="169"/>
      <c r="O98" s="169"/>
      <c r="P98" s="169"/>
      <c r="Q98" s="169"/>
    </row>
    <row r="99" spans="1:17" ht="15.75" customHeight="1">
      <c r="A99" s="169"/>
      <c r="B99" s="170"/>
      <c r="C99" s="170"/>
      <c r="D99" s="171"/>
      <c r="E99" s="171"/>
      <c r="F99" s="169"/>
      <c r="G99" s="169"/>
      <c r="H99" s="169"/>
      <c r="I99" s="169"/>
      <c r="J99" s="169"/>
      <c r="K99" s="169"/>
      <c r="L99" s="169"/>
      <c r="M99" s="169"/>
      <c r="N99" s="169"/>
      <c r="O99" s="169"/>
      <c r="P99" s="169"/>
      <c r="Q99" s="169"/>
    </row>
    <row r="100" spans="1:17" ht="15.75" customHeight="1">
      <c r="A100" s="169"/>
      <c r="B100" s="170"/>
      <c r="C100" s="170"/>
      <c r="D100" s="171"/>
      <c r="E100" s="171"/>
      <c r="F100" s="169"/>
      <c r="G100" s="169"/>
      <c r="H100" s="169"/>
      <c r="I100" s="169"/>
      <c r="J100" s="169"/>
      <c r="K100" s="169"/>
      <c r="L100" s="169"/>
      <c r="M100" s="169"/>
      <c r="N100" s="169"/>
      <c r="O100" s="169"/>
      <c r="P100" s="169"/>
      <c r="Q100" s="169"/>
    </row>
    <row r="101" spans="1:17" ht="15.75" customHeight="1">
      <c r="A101" s="169"/>
      <c r="B101" s="170"/>
      <c r="C101" s="170"/>
      <c r="D101" s="171"/>
      <c r="E101" s="171"/>
      <c r="F101" s="169"/>
      <c r="G101" s="169"/>
      <c r="H101" s="169"/>
      <c r="I101" s="169"/>
      <c r="J101" s="169"/>
      <c r="K101" s="169"/>
      <c r="L101" s="169"/>
      <c r="M101" s="169"/>
      <c r="N101" s="169"/>
      <c r="O101" s="169"/>
      <c r="P101" s="169"/>
      <c r="Q101" s="169"/>
    </row>
    <row r="102" spans="1:17" ht="15.75" customHeight="1">
      <c r="A102" s="169"/>
      <c r="B102" s="170"/>
      <c r="C102" s="170"/>
      <c r="D102" s="171"/>
      <c r="E102" s="171"/>
      <c r="F102" s="169"/>
      <c r="G102" s="169"/>
      <c r="H102" s="169"/>
      <c r="I102" s="169"/>
      <c r="J102" s="169"/>
      <c r="K102" s="169"/>
      <c r="L102" s="169"/>
      <c r="M102" s="169"/>
      <c r="N102" s="169"/>
      <c r="O102" s="169"/>
      <c r="P102" s="169"/>
      <c r="Q102" s="169"/>
    </row>
    <row r="103" spans="1:17" ht="15.75" customHeight="1">
      <c r="A103" s="169"/>
      <c r="B103" s="170"/>
      <c r="C103" s="170"/>
      <c r="D103" s="171"/>
      <c r="E103" s="171"/>
      <c r="F103" s="169"/>
      <c r="G103" s="169"/>
      <c r="H103" s="169"/>
      <c r="I103" s="169"/>
      <c r="J103" s="169"/>
      <c r="K103" s="169"/>
      <c r="L103" s="169"/>
      <c r="M103" s="169"/>
      <c r="N103" s="169"/>
      <c r="O103" s="169"/>
      <c r="P103" s="169"/>
      <c r="Q103" s="169"/>
    </row>
    <row r="104" spans="1:17" ht="15.75" customHeight="1">
      <c r="A104" s="169"/>
      <c r="B104" s="170"/>
      <c r="C104" s="170"/>
      <c r="D104" s="171"/>
      <c r="E104" s="171"/>
      <c r="F104" s="169"/>
      <c r="G104" s="169"/>
      <c r="H104" s="169"/>
      <c r="I104" s="169"/>
      <c r="J104" s="169"/>
      <c r="K104" s="169"/>
      <c r="L104" s="169"/>
      <c r="M104" s="169"/>
      <c r="N104" s="169"/>
      <c r="O104" s="169"/>
      <c r="P104" s="169"/>
      <c r="Q104" s="169"/>
    </row>
    <row r="105" spans="1:17" ht="15.75" customHeight="1">
      <c r="A105" s="169"/>
      <c r="B105" s="170"/>
      <c r="C105" s="170"/>
      <c r="D105" s="171"/>
      <c r="E105" s="171"/>
      <c r="F105" s="169"/>
      <c r="G105" s="169"/>
      <c r="H105" s="169"/>
      <c r="I105" s="169"/>
      <c r="J105" s="169"/>
      <c r="K105" s="169"/>
      <c r="L105" s="169"/>
      <c r="M105" s="169"/>
      <c r="N105" s="169"/>
      <c r="O105" s="169"/>
      <c r="P105" s="169"/>
      <c r="Q105" s="169"/>
    </row>
    <row r="106" spans="1:17" ht="15.75" customHeight="1">
      <c r="A106" s="169"/>
      <c r="B106" s="170"/>
      <c r="C106" s="170"/>
      <c r="D106" s="171"/>
      <c r="E106" s="171"/>
      <c r="F106" s="169"/>
      <c r="G106" s="169"/>
      <c r="H106" s="169"/>
      <c r="I106" s="169"/>
      <c r="J106" s="169"/>
      <c r="K106" s="169"/>
      <c r="L106" s="169"/>
      <c r="M106" s="169"/>
      <c r="N106" s="169"/>
      <c r="O106" s="169"/>
      <c r="P106" s="169"/>
      <c r="Q106" s="169"/>
    </row>
    <row r="107" spans="1:17" ht="15.75" customHeight="1">
      <c r="A107" s="169"/>
      <c r="B107" s="170"/>
      <c r="C107" s="170"/>
      <c r="D107" s="171"/>
      <c r="E107" s="171"/>
      <c r="F107" s="169"/>
      <c r="G107" s="169"/>
      <c r="H107" s="169"/>
      <c r="I107" s="169"/>
      <c r="J107" s="169"/>
      <c r="K107" s="169"/>
      <c r="L107" s="169"/>
      <c r="M107" s="169"/>
      <c r="N107" s="169"/>
      <c r="O107" s="169"/>
      <c r="P107" s="169"/>
      <c r="Q107" s="169"/>
    </row>
    <row r="108" spans="1:17" ht="15.75" customHeight="1">
      <c r="A108" s="169"/>
      <c r="B108" s="170"/>
      <c r="C108" s="170"/>
      <c r="D108" s="171"/>
      <c r="E108" s="171"/>
      <c r="F108" s="169"/>
      <c r="G108" s="169"/>
      <c r="H108" s="169"/>
      <c r="I108" s="169"/>
      <c r="J108" s="169"/>
      <c r="K108" s="169"/>
      <c r="L108" s="169"/>
      <c r="M108" s="169"/>
      <c r="N108" s="169"/>
      <c r="O108" s="169"/>
      <c r="P108" s="169"/>
      <c r="Q108" s="169"/>
    </row>
    <row r="109" spans="1:17" ht="15.75" customHeight="1">
      <c r="A109" s="169"/>
      <c r="B109" s="170"/>
      <c r="C109" s="170"/>
      <c r="D109" s="171"/>
      <c r="E109" s="171"/>
      <c r="F109" s="169"/>
      <c r="G109" s="169"/>
      <c r="H109" s="169"/>
      <c r="I109" s="169"/>
      <c r="J109" s="169"/>
      <c r="K109" s="169"/>
      <c r="L109" s="169"/>
      <c r="M109" s="169"/>
      <c r="N109" s="169"/>
      <c r="O109" s="169"/>
      <c r="P109" s="169"/>
      <c r="Q109" s="169"/>
    </row>
    <row r="110" spans="1:17" ht="15.75" customHeight="1">
      <c r="A110" s="169"/>
      <c r="B110" s="170"/>
      <c r="C110" s="170"/>
      <c r="D110" s="171"/>
      <c r="E110" s="171"/>
      <c r="F110" s="169"/>
      <c r="G110" s="169"/>
      <c r="H110" s="169"/>
      <c r="I110" s="169"/>
      <c r="J110" s="169"/>
      <c r="K110" s="169"/>
      <c r="L110" s="169"/>
      <c r="M110" s="169"/>
      <c r="N110" s="169"/>
      <c r="O110" s="169"/>
      <c r="P110" s="169"/>
      <c r="Q110" s="169"/>
    </row>
    <row r="111" spans="1:17" ht="15.75" customHeight="1">
      <c r="A111" s="169"/>
      <c r="B111" s="170"/>
      <c r="C111" s="170"/>
      <c r="D111" s="171"/>
      <c r="E111" s="171"/>
      <c r="F111" s="169"/>
      <c r="G111" s="169"/>
      <c r="H111" s="169"/>
      <c r="I111" s="169"/>
      <c r="J111" s="169"/>
      <c r="K111" s="169"/>
      <c r="L111" s="169"/>
      <c r="M111" s="169"/>
      <c r="N111" s="169"/>
      <c r="O111" s="169"/>
      <c r="P111" s="169"/>
      <c r="Q111" s="169"/>
    </row>
    <row r="112" spans="1:17" ht="15.75" customHeight="1">
      <c r="A112" s="169"/>
      <c r="B112" s="170"/>
      <c r="C112" s="170"/>
      <c r="D112" s="171"/>
      <c r="E112" s="171"/>
      <c r="F112" s="169"/>
      <c r="G112" s="169"/>
      <c r="H112" s="169"/>
      <c r="I112" s="169"/>
      <c r="J112" s="169"/>
      <c r="K112" s="169"/>
      <c r="L112" s="169"/>
      <c r="M112" s="169"/>
      <c r="N112" s="169"/>
      <c r="O112" s="169"/>
      <c r="P112" s="169"/>
      <c r="Q112" s="169"/>
    </row>
    <row r="113" spans="1:17" ht="15.75" customHeight="1">
      <c r="A113" s="169"/>
      <c r="B113" s="170"/>
      <c r="C113" s="170"/>
      <c r="D113" s="171"/>
      <c r="E113" s="171"/>
      <c r="F113" s="169"/>
      <c r="G113" s="169"/>
      <c r="H113" s="169"/>
      <c r="I113" s="169"/>
      <c r="J113" s="169"/>
      <c r="K113" s="169"/>
      <c r="L113" s="169"/>
      <c r="M113" s="169"/>
      <c r="N113" s="169"/>
      <c r="O113" s="169"/>
      <c r="P113" s="169"/>
      <c r="Q113" s="169"/>
    </row>
    <row r="114" spans="1:17" ht="15.75" customHeight="1">
      <c r="A114" s="169"/>
      <c r="B114" s="170"/>
      <c r="C114" s="170"/>
      <c r="D114" s="171"/>
      <c r="E114" s="171"/>
      <c r="F114" s="169"/>
      <c r="G114" s="169"/>
      <c r="H114" s="169"/>
      <c r="I114" s="169"/>
      <c r="J114" s="169"/>
      <c r="K114" s="169"/>
      <c r="L114" s="169"/>
      <c r="M114" s="169"/>
      <c r="N114" s="169"/>
      <c r="O114" s="169"/>
      <c r="P114" s="169"/>
      <c r="Q114" s="169"/>
    </row>
    <row r="115" spans="1:17" ht="15.75" customHeight="1">
      <c r="A115" s="169"/>
      <c r="B115" s="170"/>
      <c r="C115" s="170"/>
      <c r="D115" s="171"/>
      <c r="E115" s="171"/>
      <c r="F115" s="169"/>
      <c r="G115" s="169"/>
      <c r="H115" s="169"/>
      <c r="I115" s="169"/>
      <c r="J115" s="169"/>
      <c r="K115" s="169"/>
      <c r="L115" s="169"/>
      <c r="M115" s="169"/>
      <c r="N115" s="169"/>
      <c r="O115" s="169"/>
      <c r="P115" s="169"/>
      <c r="Q115" s="169"/>
    </row>
    <row r="116" spans="1:17" ht="15.75" customHeight="1">
      <c r="A116" s="169"/>
      <c r="B116" s="170"/>
      <c r="C116" s="170"/>
      <c r="D116" s="171"/>
      <c r="E116" s="171"/>
      <c r="F116" s="169"/>
      <c r="G116" s="169"/>
      <c r="H116" s="169"/>
      <c r="I116" s="169"/>
      <c r="J116" s="169"/>
      <c r="K116" s="169"/>
      <c r="L116" s="169"/>
      <c r="M116" s="169"/>
      <c r="N116" s="169"/>
      <c r="O116" s="169"/>
      <c r="P116" s="169"/>
      <c r="Q116" s="169"/>
    </row>
    <row r="117" spans="1:17" ht="15.75" customHeight="1">
      <c r="A117" s="169"/>
      <c r="B117" s="170"/>
      <c r="C117" s="170"/>
      <c r="D117" s="171"/>
      <c r="E117" s="171"/>
      <c r="F117" s="169"/>
      <c r="G117" s="169"/>
      <c r="H117" s="169"/>
      <c r="I117" s="169"/>
      <c r="J117" s="169"/>
      <c r="K117" s="169"/>
      <c r="L117" s="169"/>
      <c r="M117" s="169"/>
      <c r="N117" s="169"/>
      <c r="O117" s="169"/>
      <c r="P117" s="169"/>
      <c r="Q117" s="169"/>
    </row>
    <row r="118" spans="1:17" ht="15.75" customHeight="1">
      <c r="A118" s="169"/>
      <c r="B118" s="170"/>
      <c r="C118" s="170"/>
      <c r="D118" s="171"/>
      <c r="E118" s="171"/>
      <c r="F118" s="169"/>
      <c r="G118" s="169"/>
      <c r="H118" s="169"/>
      <c r="I118" s="169"/>
      <c r="J118" s="169"/>
      <c r="K118" s="169"/>
      <c r="L118" s="169"/>
      <c r="M118" s="169"/>
      <c r="N118" s="169"/>
      <c r="O118" s="169"/>
      <c r="P118" s="169"/>
      <c r="Q118" s="169"/>
    </row>
    <row r="119" spans="1:17" ht="15.75" customHeight="1">
      <c r="A119" s="169"/>
      <c r="B119" s="170"/>
      <c r="C119" s="170"/>
      <c r="D119" s="171"/>
      <c r="E119" s="171"/>
      <c r="F119" s="169"/>
      <c r="G119" s="169"/>
      <c r="H119" s="169"/>
      <c r="I119" s="169"/>
      <c r="J119" s="169"/>
      <c r="K119" s="169"/>
      <c r="L119" s="169"/>
      <c r="M119" s="169"/>
      <c r="N119" s="169"/>
      <c r="O119" s="169"/>
      <c r="P119" s="169"/>
      <c r="Q119" s="169"/>
    </row>
    <row r="120" spans="1:17" ht="15.75" customHeight="1">
      <c r="A120" s="169"/>
      <c r="B120" s="170"/>
      <c r="C120" s="170"/>
      <c r="D120" s="171"/>
      <c r="E120" s="171"/>
      <c r="F120" s="169"/>
      <c r="G120" s="169"/>
      <c r="H120" s="169"/>
      <c r="I120" s="169"/>
      <c r="J120" s="169"/>
      <c r="K120" s="169"/>
      <c r="L120" s="169"/>
      <c r="M120" s="169"/>
      <c r="N120" s="169"/>
      <c r="O120" s="169"/>
      <c r="P120" s="169"/>
      <c r="Q120" s="169"/>
    </row>
    <row r="121" spans="1:17" ht="15.75" customHeight="1">
      <c r="A121" s="169"/>
      <c r="B121" s="170"/>
      <c r="C121" s="170"/>
      <c r="D121" s="171"/>
      <c r="E121" s="171"/>
      <c r="F121" s="169"/>
      <c r="G121" s="169"/>
      <c r="H121" s="169"/>
      <c r="I121" s="169"/>
      <c r="J121" s="169"/>
      <c r="K121" s="169"/>
      <c r="L121" s="169"/>
      <c r="M121" s="169"/>
      <c r="N121" s="169"/>
      <c r="O121" s="169"/>
      <c r="P121" s="169"/>
      <c r="Q121" s="169"/>
    </row>
    <row r="122" spans="1:17" ht="15.75" customHeight="1">
      <c r="A122" s="169"/>
      <c r="B122" s="170"/>
      <c r="C122" s="170"/>
      <c r="D122" s="171"/>
      <c r="E122" s="171"/>
      <c r="F122" s="169"/>
      <c r="G122" s="169"/>
      <c r="H122" s="169"/>
      <c r="I122" s="169"/>
      <c r="J122" s="169"/>
      <c r="K122" s="169"/>
      <c r="L122" s="169"/>
      <c r="M122" s="169"/>
      <c r="N122" s="169"/>
      <c r="O122" s="169"/>
      <c r="P122" s="169"/>
      <c r="Q122" s="169"/>
    </row>
    <row r="123" spans="1:17" ht="15.75" customHeight="1">
      <c r="A123" s="169"/>
      <c r="B123" s="170"/>
      <c r="C123" s="170"/>
      <c r="D123" s="171"/>
      <c r="E123" s="171"/>
      <c r="F123" s="169"/>
      <c r="G123" s="169"/>
      <c r="H123" s="169"/>
      <c r="I123" s="169"/>
      <c r="J123" s="169"/>
      <c r="K123" s="169"/>
      <c r="L123" s="169"/>
      <c r="M123" s="169"/>
      <c r="N123" s="169"/>
      <c r="O123" s="169"/>
      <c r="P123" s="169"/>
      <c r="Q123" s="169"/>
    </row>
    <row r="124" spans="1:17" ht="15.75" customHeight="1">
      <c r="A124" s="169"/>
      <c r="B124" s="170"/>
      <c r="C124" s="170"/>
      <c r="D124" s="171"/>
      <c r="E124" s="171"/>
      <c r="F124" s="169"/>
      <c r="G124" s="169"/>
      <c r="H124" s="169"/>
      <c r="I124" s="169"/>
      <c r="J124" s="169"/>
      <c r="K124" s="169"/>
      <c r="L124" s="169"/>
      <c r="M124" s="169"/>
      <c r="N124" s="169"/>
      <c r="O124" s="169"/>
      <c r="P124" s="169"/>
      <c r="Q124" s="169"/>
    </row>
    <row r="125" spans="1:17" ht="15.75" customHeight="1">
      <c r="A125" s="169"/>
      <c r="B125" s="170"/>
      <c r="C125" s="170"/>
      <c r="D125" s="171"/>
      <c r="E125" s="171"/>
      <c r="F125" s="169"/>
      <c r="G125" s="169"/>
      <c r="H125" s="169"/>
      <c r="I125" s="169"/>
      <c r="J125" s="169"/>
      <c r="K125" s="169"/>
      <c r="L125" s="169"/>
      <c r="M125" s="169"/>
      <c r="N125" s="169"/>
      <c r="O125" s="169"/>
      <c r="P125" s="169"/>
      <c r="Q125" s="169"/>
    </row>
    <row r="126" spans="1:17" ht="15.75" customHeight="1">
      <c r="A126" s="169"/>
      <c r="B126" s="170"/>
      <c r="C126" s="170"/>
      <c r="D126" s="171"/>
      <c r="E126" s="171"/>
      <c r="F126" s="169"/>
      <c r="G126" s="169"/>
      <c r="H126" s="169"/>
      <c r="I126" s="169"/>
      <c r="J126" s="169"/>
      <c r="K126" s="169"/>
      <c r="L126" s="169"/>
      <c r="M126" s="169"/>
      <c r="N126" s="169"/>
      <c r="O126" s="169"/>
      <c r="P126" s="169"/>
      <c r="Q126" s="169"/>
    </row>
    <row r="127" spans="1:17" ht="15.75" customHeight="1">
      <c r="A127" s="169"/>
      <c r="B127" s="170"/>
      <c r="C127" s="170"/>
      <c r="D127" s="171"/>
      <c r="E127" s="171"/>
      <c r="F127" s="169"/>
      <c r="G127" s="169"/>
      <c r="H127" s="169"/>
      <c r="I127" s="169"/>
      <c r="J127" s="169"/>
      <c r="K127" s="169"/>
      <c r="L127" s="169"/>
      <c r="M127" s="169"/>
      <c r="N127" s="169"/>
      <c r="O127" s="169"/>
      <c r="P127" s="169"/>
      <c r="Q127" s="169"/>
    </row>
    <row r="128" spans="1:17" ht="15.75" customHeight="1">
      <c r="A128" s="169"/>
      <c r="B128" s="170"/>
      <c r="C128" s="170"/>
      <c r="D128" s="171"/>
      <c r="E128" s="171"/>
      <c r="F128" s="169"/>
      <c r="G128" s="169"/>
      <c r="H128" s="169"/>
      <c r="I128" s="169"/>
      <c r="J128" s="169"/>
      <c r="K128" s="169"/>
      <c r="L128" s="169"/>
      <c r="M128" s="169"/>
      <c r="N128" s="169"/>
      <c r="O128" s="169"/>
      <c r="P128" s="169"/>
      <c r="Q128" s="169"/>
    </row>
    <row r="129" spans="1:17" ht="15.75" customHeight="1">
      <c r="A129" s="169"/>
      <c r="B129" s="170"/>
      <c r="C129" s="170"/>
      <c r="D129" s="171"/>
      <c r="E129" s="171"/>
      <c r="F129" s="169"/>
      <c r="G129" s="169"/>
      <c r="H129" s="169"/>
      <c r="I129" s="169"/>
      <c r="J129" s="169"/>
      <c r="K129" s="169"/>
      <c r="L129" s="169"/>
      <c r="M129" s="169"/>
      <c r="N129" s="169"/>
      <c r="O129" s="169"/>
      <c r="P129" s="169"/>
      <c r="Q129" s="169"/>
    </row>
    <row r="130" spans="1:17" ht="15.75" customHeight="1">
      <c r="A130" s="169"/>
      <c r="B130" s="170"/>
      <c r="C130" s="170"/>
      <c r="D130" s="171"/>
      <c r="E130" s="171"/>
      <c r="F130" s="169"/>
      <c r="G130" s="169"/>
      <c r="H130" s="169"/>
      <c r="I130" s="169"/>
      <c r="J130" s="169"/>
      <c r="K130" s="169"/>
      <c r="L130" s="169"/>
      <c r="M130" s="169"/>
      <c r="N130" s="169"/>
      <c r="O130" s="169"/>
      <c r="P130" s="169"/>
      <c r="Q130" s="169"/>
    </row>
    <row r="131" spans="1:17" ht="15.75" customHeight="1">
      <c r="A131" s="169"/>
      <c r="B131" s="170"/>
      <c r="C131" s="170"/>
      <c r="D131" s="171"/>
      <c r="E131" s="171"/>
      <c r="F131" s="169"/>
      <c r="G131" s="169"/>
      <c r="H131" s="169"/>
      <c r="I131" s="169"/>
      <c r="J131" s="169"/>
      <c r="K131" s="169"/>
      <c r="L131" s="169"/>
      <c r="M131" s="169"/>
      <c r="N131" s="169"/>
      <c r="O131" s="169"/>
      <c r="P131" s="169"/>
      <c r="Q131" s="169"/>
    </row>
    <row r="132" spans="1:17" ht="15.75" customHeight="1">
      <c r="A132" s="169"/>
      <c r="B132" s="170"/>
      <c r="C132" s="170"/>
      <c r="D132" s="171"/>
      <c r="E132" s="171"/>
      <c r="F132" s="169"/>
      <c r="G132" s="169"/>
      <c r="H132" s="169"/>
      <c r="I132" s="169"/>
      <c r="J132" s="169"/>
      <c r="K132" s="169"/>
      <c r="L132" s="169"/>
      <c r="M132" s="169"/>
      <c r="N132" s="169"/>
      <c r="O132" s="169"/>
      <c r="P132" s="169"/>
      <c r="Q132" s="169"/>
    </row>
    <row r="133" spans="1:17" ht="15.75" customHeight="1">
      <c r="A133" s="169"/>
      <c r="B133" s="170"/>
      <c r="C133" s="170"/>
      <c r="D133" s="171"/>
      <c r="E133" s="171"/>
      <c r="F133" s="169"/>
      <c r="G133" s="169"/>
      <c r="H133" s="169"/>
      <c r="I133" s="169"/>
      <c r="J133" s="169"/>
      <c r="K133" s="169"/>
      <c r="L133" s="169"/>
      <c r="M133" s="169"/>
      <c r="N133" s="169"/>
      <c r="O133" s="169"/>
      <c r="P133" s="169"/>
      <c r="Q133" s="169"/>
    </row>
    <row r="134" spans="1:17" ht="15.75" customHeight="1">
      <c r="A134" s="169"/>
      <c r="B134" s="170"/>
      <c r="C134" s="170"/>
      <c r="D134" s="171"/>
      <c r="E134" s="171"/>
      <c r="F134" s="169"/>
      <c r="G134" s="169"/>
      <c r="H134" s="169"/>
      <c r="I134" s="169"/>
      <c r="J134" s="169"/>
      <c r="K134" s="169"/>
      <c r="L134" s="169"/>
      <c r="M134" s="169"/>
      <c r="N134" s="169"/>
      <c r="O134" s="169"/>
      <c r="P134" s="169"/>
      <c r="Q134" s="169"/>
    </row>
    <row r="135" spans="1:17" ht="15.75" customHeight="1">
      <c r="A135" s="169"/>
      <c r="B135" s="170"/>
      <c r="C135" s="170"/>
      <c r="D135" s="171"/>
      <c r="E135" s="171"/>
      <c r="F135" s="169"/>
      <c r="G135" s="169"/>
      <c r="H135" s="169"/>
      <c r="I135" s="169"/>
      <c r="J135" s="169"/>
      <c r="K135" s="169"/>
      <c r="L135" s="169"/>
      <c r="M135" s="169"/>
      <c r="N135" s="169"/>
      <c r="O135" s="169"/>
      <c r="P135" s="169"/>
      <c r="Q135" s="169"/>
    </row>
    <row r="136" spans="1:17" ht="15.75" customHeight="1">
      <c r="A136" s="169"/>
      <c r="B136" s="170"/>
      <c r="C136" s="170"/>
      <c r="D136" s="171"/>
      <c r="E136" s="171"/>
      <c r="F136" s="169"/>
      <c r="G136" s="169"/>
      <c r="H136" s="169"/>
      <c r="I136" s="169"/>
      <c r="J136" s="169"/>
      <c r="K136" s="169"/>
      <c r="L136" s="169"/>
      <c r="M136" s="169"/>
      <c r="N136" s="169"/>
      <c r="O136" s="169"/>
      <c r="P136" s="169"/>
      <c r="Q136" s="169"/>
    </row>
    <row r="137" spans="1:17" ht="15.75" customHeight="1">
      <c r="A137" s="169"/>
      <c r="B137" s="170"/>
      <c r="C137" s="170"/>
      <c r="D137" s="171"/>
      <c r="E137" s="171"/>
      <c r="F137" s="169"/>
      <c r="G137" s="169"/>
      <c r="H137" s="169"/>
      <c r="I137" s="169"/>
      <c r="J137" s="169"/>
      <c r="K137" s="169"/>
      <c r="L137" s="169"/>
      <c r="M137" s="169"/>
      <c r="N137" s="169"/>
      <c r="O137" s="169"/>
      <c r="P137" s="169"/>
      <c r="Q137" s="169"/>
    </row>
    <row r="138" spans="1:17" ht="15.75" customHeight="1">
      <c r="A138" s="169"/>
      <c r="B138" s="170"/>
      <c r="C138" s="170"/>
      <c r="D138" s="171"/>
      <c r="E138" s="171"/>
      <c r="F138" s="169"/>
      <c r="G138" s="169"/>
      <c r="H138" s="169"/>
      <c r="I138" s="169"/>
      <c r="J138" s="169"/>
      <c r="K138" s="169"/>
      <c r="L138" s="169"/>
      <c r="M138" s="169"/>
      <c r="N138" s="169"/>
      <c r="O138" s="169"/>
      <c r="P138" s="169"/>
      <c r="Q138" s="169"/>
    </row>
    <row r="139" spans="1:17" ht="15.75" customHeight="1">
      <c r="A139" s="169"/>
      <c r="B139" s="170"/>
      <c r="C139" s="170"/>
      <c r="D139" s="171"/>
      <c r="E139" s="171"/>
      <c r="F139" s="169"/>
      <c r="G139" s="169"/>
      <c r="H139" s="169"/>
      <c r="I139" s="169"/>
      <c r="J139" s="169"/>
      <c r="K139" s="169"/>
      <c r="L139" s="169"/>
      <c r="M139" s="169"/>
      <c r="N139" s="169"/>
      <c r="O139" s="169"/>
      <c r="P139" s="169"/>
      <c r="Q139" s="169"/>
    </row>
    <row r="140" spans="1:17" ht="15.75" customHeight="1">
      <c r="A140" s="169"/>
      <c r="B140" s="170"/>
      <c r="C140" s="170"/>
      <c r="D140" s="171"/>
      <c r="E140" s="171"/>
      <c r="F140" s="169"/>
      <c r="G140" s="169"/>
      <c r="H140" s="169"/>
      <c r="I140" s="169"/>
      <c r="J140" s="169"/>
      <c r="K140" s="169"/>
      <c r="L140" s="169"/>
      <c r="M140" s="169"/>
      <c r="N140" s="169"/>
      <c r="O140" s="169"/>
      <c r="P140" s="169"/>
      <c r="Q140" s="169"/>
    </row>
    <row r="141" spans="1:17" ht="15.75" customHeight="1">
      <c r="A141" s="169"/>
      <c r="B141" s="170"/>
      <c r="C141" s="170"/>
      <c r="D141" s="171"/>
      <c r="E141" s="171"/>
      <c r="F141" s="169"/>
      <c r="G141" s="169"/>
      <c r="H141" s="169"/>
      <c r="I141" s="169"/>
      <c r="J141" s="169"/>
      <c r="K141" s="169"/>
      <c r="L141" s="169"/>
      <c r="M141" s="169"/>
      <c r="N141" s="169"/>
      <c r="O141" s="169"/>
      <c r="P141" s="169"/>
      <c r="Q141" s="169"/>
    </row>
    <row r="142" spans="1:17" ht="15.75" customHeight="1">
      <c r="A142" s="169"/>
      <c r="B142" s="170"/>
      <c r="C142" s="170"/>
      <c r="D142" s="171"/>
      <c r="E142" s="171"/>
      <c r="F142" s="169"/>
      <c r="G142" s="169"/>
      <c r="H142" s="169"/>
      <c r="I142" s="169"/>
      <c r="J142" s="169"/>
      <c r="K142" s="169"/>
      <c r="L142" s="169"/>
      <c r="M142" s="169"/>
      <c r="N142" s="169"/>
      <c r="O142" s="169"/>
      <c r="P142" s="169"/>
      <c r="Q142" s="169"/>
    </row>
    <row r="143" spans="1:17" ht="15.75" customHeight="1">
      <c r="A143" s="169"/>
      <c r="B143" s="170"/>
      <c r="C143" s="170"/>
      <c r="D143" s="171"/>
      <c r="E143" s="171"/>
      <c r="F143" s="169"/>
      <c r="G143" s="169"/>
      <c r="H143" s="169"/>
      <c r="I143" s="169"/>
      <c r="J143" s="169"/>
      <c r="K143" s="169"/>
      <c r="L143" s="169"/>
      <c r="M143" s="169"/>
      <c r="N143" s="169"/>
      <c r="O143" s="169"/>
      <c r="P143" s="169"/>
      <c r="Q143" s="169"/>
    </row>
    <row r="144" spans="1:17" ht="15.75" customHeight="1">
      <c r="A144" s="169"/>
      <c r="B144" s="170"/>
      <c r="C144" s="170"/>
      <c r="D144" s="171"/>
      <c r="E144" s="171"/>
      <c r="F144" s="169"/>
      <c r="G144" s="169"/>
      <c r="H144" s="169"/>
      <c r="I144" s="169"/>
      <c r="J144" s="169"/>
      <c r="K144" s="169"/>
      <c r="L144" s="169"/>
      <c r="M144" s="169"/>
      <c r="N144" s="169"/>
      <c r="O144" s="169"/>
      <c r="P144" s="169"/>
      <c r="Q144" s="169"/>
    </row>
    <row r="145" spans="1:17" ht="15.75" customHeight="1">
      <c r="A145" s="169"/>
      <c r="B145" s="170"/>
      <c r="C145" s="170"/>
      <c r="D145" s="171"/>
      <c r="E145" s="171"/>
      <c r="F145" s="169"/>
      <c r="G145" s="169"/>
      <c r="H145" s="169"/>
      <c r="I145" s="169"/>
      <c r="J145" s="169"/>
      <c r="K145" s="169"/>
      <c r="L145" s="169"/>
      <c r="M145" s="169"/>
      <c r="N145" s="169"/>
      <c r="O145" s="169"/>
      <c r="P145" s="169"/>
      <c r="Q145" s="169"/>
    </row>
    <row r="146" spans="1:17" ht="15.75" customHeight="1">
      <c r="A146" s="169"/>
      <c r="B146" s="170"/>
      <c r="C146" s="170"/>
      <c r="D146" s="171"/>
      <c r="E146" s="171"/>
      <c r="F146" s="169"/>
      <c r="G146" s="169"/>
      <c r="H146" s="169"/>
      <c r="I146" s="169"/>
      <c r="J146" s="169"/>
      <c r="K146" s="169"/>
      <c r="L146" s="169"/>
      <c r="M146" s="169"/>
      <c r="N146" s="169"/>
      <c r="O146" s="169"/>
      <c r="P146" s="169"/>
      <c r="Q146" s="169"/>
    </row>
    <row r="147" spans="1:17" ht="15.75" customHeight="1">
      <c r="A147" s="169"/>
      <c r="B147" s="170"/>
      <c r="C147" s="170"/>
      <c r="D147" s="171"/>
      <c r="E147" s="171"/>
      <c r="F147" s="169"/>
      <c r="G147" s="169"/>
      <c r="H147" s="169"/>
      <c r="I147" s="169"/>
      <c r="J147" s="169"/>
      <c r="K147" s="169"/>
      <c r="L147" s="169"/>
      <c r="M147" s="169"/>
      <c r="N147" s="169"/>
      <c r="O147" s="169"/>
      <c r="P147" s="169"/>
      <c r="Q147" s="169"/>
    </row>
    <row r="148" spans="1:17" ht="15.75" customHeight="1">
      <c r="A148" s="169"/>
      <c r="B148" s="170"/>
      <c r="C148" s="170"/>
      <c r="D148" s="171"/>
      <c r="E148" s="171"/>
      <c r="F148" s="169"/>
      <c r="G148" s="169"/>
      <c r="H148" s="169"/>
      <c r="I148" s="169"/>
      <c r="J148" s="169"/>
      <c r="K148" s="169"/>
      <c r="L148" s="169"/>
      <c r="M148" s="169"/>
      <c r="N148" s="169"/>
      <c r="O148" s="169"/>
      <c r="P148" s="169"/>
      <c r="Q148" s="169"/>
    </row>
    <row r="149" spans="1:17" ht="15.75" customHeight="1">
      <c r="A149" s="169"/>
      <c r="B149" s="170"/>
      <c r="C149" s="170"/>
      <c r="D149" s="171"/>
      <c r="E149" s="171"/>
      <c r="F149" s="169"/>
      <c r="G149" s="169"/>
      <c r="H149" s="169"/>
      <c r="I149" s="169"/>
      <c r="J149" s="169"/>
      <c r="K149" s="169"/>
      <c r="L149" s="169"/>
      <c r="M149" s="169"/>
      <c r="N149" s="169"/>
      <c r="O149" s="169"/>
      <c r="P149" s="169"/>
      <c r="Q149" s="169"/>
    </row>
    <row r="150" spans="1:17" ht="15.75" customHeight="1">
      <c r="A150" s="169"/>
      <c r="B150" s="170"/>
      <c r="C150" s="170"/>
      <c r="D150" s="171"/>
      <c r="E150" s="171"/>
      <c r="F150" s="169"/>
      <c r="G150" s="169"/>
      <c r="H150" s="169"/>
      <c r="I150" s="169"/>
      <c r="J150" s="169"/>
      <c r="K150" s="169"/>
      <c r="L150" s="169"/>
      <c r="M150" s="169"/>
      <c r="N150" s="169"/>
      <c r="O150" s="169"/>
      <c r="P150" s="169"/>
      <c r="Q150" s="169"/>
    </row>
    <row r="151" spans="1:17" ht="15.75" customHeight="1">
      <c r="A151" s="169"/>
      <c r="B151" s="170"/>
      <c r="C151" s="170"/>
      <c r="D151" s="171"/>
      <c r="E151" s="171"/>
      <c r="F151" s="169"/>
      <c r="G151" s="169"/>
      <c r="H151" s="169"/>
      <c r="I151" s="169"/>
      <c r="J151" s="169"/>
      <c r="K151" s="169"/>
      <c r="L151" s="169"/>
      <c r="M151" s="169"/>
      <c r="N151" s="169"/>
      <c r="O151" s="169"/>
      <c r="P151" s="169"/>
      <c r="Q151" s="169"/>
    </row>
    <row r="152" spans="1:17" ht="15.75" customHeight="1">
      <c r="A152" s="169"/>
      <c r="B152" s="170"/>
      <c r="C152" s="170"/>
      <c r="D152" s="171"/>
      <c r="E152" s="171"/>
      <c r="F152" s="169"/>
      <c r="G152" s="169"/>
      <c r="H152" s="169"/>
      <c r="I152" s="169"/>
      <c r="J152" s="169"/>
      <c r="K152" s="169"/>
      <c r="L152" s="169"/>
      <c r="M152" s="169"/>
      <c r="N152" s="169"/>
      <c r="O152" s="169"/>
      <c r="P152" s="169"/>
      <c r="Q152" s="169"/>
    </row>
    <row r="153" spans="1:17" ht="15.75" customHeight="1">
      <c r="A153" s="169"/>
      <c r="B153" s="170"/>
      <c r="C153" s="170"/>
      <c r="D153" s="171"/>
      <c r="E153" s="171"/>
      <c r="F153" s="169"/>
      <c r="G153" s="169"/>
      <c r="H153" s="169"/>
      <c r="I153" s="169"/>
      <c r="J153" s="169"/>
      <c r="K153" s="169"/>
      <c r="L153" s="169"/>
      <c r="M153" s="169"/>
      <c r="N153" s="169"/>
      <c r="O153" s="169"/>
      <c r="P153" s="169"/>
      <c r="Q153" s="169"/>
    </row>
    <row r="154" spans="1:17" ht="15.75" customHeight="1">
      <c r="A154" s="169"/>
      <c r="B154" s="170"/>
      <c r="C154" s="170"/>
      <c r="D154" s="171"/>
      <c r="E154" s="171"/>
      <c r="F154" s="169"/>
      <c r="G154" s="169"/>
      <c r="H154" s="169"/>
      <c r="I154" s="169"/>
      <c r="J154" s="169"/>
      <c r="K154" s="169"/>
      <c r="L154" s="169"/>
      <c r="M154" s="169"/>
      <c r="N154" s="169"/>
      <c r="O154" s="169"/>
      <c r="P154" s="169"/>
      <c r="Q154" s="169"/>
    </row>
    <row r="155" spans="1:17" ht="15.75" customHeight="1">
      <c r="A155" s="169"/>
      <c r="B155" s="170"/>
      <c r="C155" s="170"/>
      <c r="D155" s="171"/>
      <c r="E155" s="171"/>
      <c r="F155" s="169"/>
      <c r="G155" s="169"/>
      <c r="H155" s="169"/>
      <c r="I155" s="169"/>
      <c r="J155" s="169"/>
      <c r="K155" s="169"/>
      <c r="L155" s="169"/>
      <c r="M155" s="169"/>
      <c r="N155" s="169"/>
      <c r="O155" s="169"/>
      <c r="P155" s="169"/>
      <c r="Q155" s="169"/>
    </row>
    <row r="156" spans="1:17" ht="15.75" customHeight="1">
      <c r="A156" s="169"/>
      <c r="B156" s="170"/>
      <c r="C156" s="170"/>
      <c r="D156" s="171"/>
      <c r="E156" s="171"/>
      <c r="F156" s="169"/>
      <c r="G156" s="169"/>
      <c r="H156" s="169"/>
      <c r="I156" s="169"/>
      <c r="J156" s="169"/>
      <c r="K156" s="169"/>
      <c r="L156" s="169"/>
      <c r="M156" s="169"/>
      <c r="N156" s="169"/>
      <c r="O156" s="169"/>
      <c r="P156" s="169"/>
      <c r="Q156" s="169"/>
    </row>
    <row r="157" spans="1:17" ht="15.75" customHeight="1">
      <c r="A157" s="169"/>
      <c r="B157" s="170"/>
      <c r="C157" s="170"/>
      <c r="D157" s="171"/>
      <c r="E157" s="171"/>
      <c r="F157" s="169"/>
      <c r="G157" s="169"/>
      <c r="H157" s="169"/>
      <c r="I157" s="169"/>
      <c r="J157" s="169"/>
      <c r="K157" s="169"/>
      <c r="L157" s="169"/>
      <c r="M157" s="169"/>
      <c r="N157" s="169"/>
      <c r="O157" s="169"/>
      <c r="P157" s="169"/>
      <c r="Q157" s="169"/>
    </row>
    <row r="158" spans="1:17" ht="15.75" customHeight="1">
      <c r="A158" s="169"/>
      <c r="B158" s="170"/>
      <c r="C158" s="170"/>
      <c r="D158" s="171"/>
      <c r="E158" s="171"/>
      <c r="F158" s="169"/>
      <c r="G158" s="169"/>
      <c r="H158" s="169"/>
      <c r="I158" s="169"/>
      <c r="J158" s="169"/>
      <c r="K158" s="169"/>
      <c r="L158" s="169"/>
      <c r="M158" s="169"/>
      <c r="N158" s="169"/>
      <c r="O158" s="169"/>
      <c r="P158" s="169"/>
      <c r="Q158" s="169"/>
    </row>
    <row r="159" spans="1:17" ht="15.75" customHeight="1">
      <c r="A159" s="169"/>
      <c r="B159" s="170"/>
      <c r="C159" s="170"/>
      <c r="D159" s="171"/>
      <c r="E159" s="171"/>
      <c r="F159" s="169"/>
      <c r="G159" s="169"/>
      <c r="H159" s="169"/>
      <c r="I159" s="169"/>
      <c r="J159" s="169"/>
      <c r="K159" s="169"/>
      <c r="L159" s="169"/>
      <c r="M159" s="169"/>
      <c r="N159" s="169"/>
      <c r="O159" s="169"/>
      <c r="P159" s="169"/>
      <c r="Q159" s="169"/>
    </row>
    <row r="160" spans="1:17" ht="15.75" customHeight="1">
      <c r="A160" s="169"/>
      <c r="B160" s="170"/>
      <c r="C160" s="170"/>
      <c r="D160" s="171"/>
      <c r="E160" s="171"/>
      <c r="F160" s="169"/>
      <c r="G160" s="169"/>
      <c r="H160" s="169"/>
      <c r="I160" s="169"/>
      <c r="J160" s="169"/>
      <c r="K160" s="169"/>
      <c r="L160" s="169"/>
      <c r="M160" s="169"/>
      <c r="N160" s="169"/>
      <c r="O160" s="169"/>
      <c r="P160" s="169"/>
      <c r="Q160" s="169"/>
    </row>
    <row r="161" spans="1:17" ht="15.75" customHeight="1">
      <c r="A161" s="169"/>
      <c r="B161" s="170"/>
      <c r="C161" s="170"/>
      <c r="D161" s="171"/>
      <c r="E161" s="171"/>
      <c r="F161" s="169"/>
      <c r="G161" s="169"/>
      <c r="H161" s="169"/>
      <c r="I161" s="169"/>
      <c r="J161" s="169"/>
      <c r="K161" s="169"/>
      <c r="L161" s="169"/>
      <c r="M161" s="169"/>
      <c r="N161" s="169"/>
      <c r="O161" s="169"/>
      <c r="P161" s="169"/>
      <c r="Q161" s="169"/>
    </row>
    <row r="162" spans="1:17" ht="15.75" customHeight="1">
      <c r="A162" s="169"/>
      <c r="B162" s="170"/>
      <c r="C162" s="170"/>
      <c r="D162" s="171"/>
      <c r="E162" s="171"/>
      <c r="F162" s="169"/>
      <c r="G162" s="169"/>
      <c r="H162" s="169"/>
      <c r="I162" s="169"/>
      <c r="J162" s="169"/>
      <c r="K162" s="169"/>
      <c r="L162" s="169"/>
      <c r="M162" s="169"/>
      <c r="N162" s="169"/>
      <c r="O162" s="169"/>
      <c r="P162" s="169"/>
      <c r="Q162" s="169"/>
    </row>
    <row r="163" spans="1:17" ht="15.75" customHeight="1">
      <c r="A163" s="169"/>
      <c r="B163" s="170"/>
      <c r="C163" s="170"/>
      <c r="D163" s="171"/>
      <c r="E163" s="171"/>
      <c r="F163" s="169"/>
      <c r="G163" s="169"/>
      <c r="H163" s="169"/>
      <c r="I163" s="169"/>
      <c r="J163" s="169"/>
      <c r="K163" s="169"/>
      <c r="L163" s="169"/>
      <c r="M163" s="169"/>
      <c r="N163" s="169"/>
      <c r="O163" s="169"/>
      <c r="P163" s="169"/>
      <c r="Q163" s="169"/>
    </row>
    <row r="164" spans="1:17" ht="15.75" customHeight="1">
      <c r="A164" s="169"/>
      <c r="B164" s="170"/>
      <c r="C164" s="170"/>
      <c r="D164" s="171"/>
      <c r="E164" s="171"/>
      <c r="F164" s="169"/>
      <c r="G164" s="169"/>
      <c r="H164" s="169"/>
      <c r="I164" s="169"/>
      <c r="J164" s="169"/>
      <c r="K164" s="169"/>
      <c r="L164" s="169"/>
      <c r="M164" s="169"/>
      <c r="N164" s="169"/>
      <c r="O164" s="169"/>
      <c r="P164" s="169"/>
      <c r="Q164" s="169"/>
    </row>
    <row r="165" spans="1:17" ht="15.75" customHeight="1">
      <c r="A165" s="169"/>
      <c r="B165" s="170"/>
      <c r="C165" s="170"/>
      <c r="D165" s="171"/>
      <c r="E165" s="171"/>
      <c r="F165" s="169"/>
      <c r="G165" s="169"/>
      <c r="H165" s="169"/>
      <c r="I165" s="169"/>
      <c r="J165" s="169"/>
      <c r="K165" s="169"/>
      <c r="L165" s="169"/>
      <c r="M165" s="169"/>
      <c r="N165" s="169"/>
      <c r="O165" s="169"/>
      <c r="P165" s="169"/>
      <c r="Q165" s="169"/>
    </row>
    <row r="166" spans="1:17" ht="15.75" customHeight="1">
      <c r="A166" s="169"/>
      <c r="B166" s="170"/>
      <c r="C166" s="170"/>
      <c r="D166" s="171"/>
      <c r="E166" s="171"/>
      <c r="F166" s="169"/>
      <c r="G166" s="169"/>
      <c r="H166" s="169"/>
      <c r="I166" s="169"/>
      <c r="J166" s="169"/>
      <c r="K166" s="169"/>
      <c r="L166" s="169"/>
      <c r="M166" s="169"/>
      <c r="N166" s="169"/>
      <c r="O166" s="169"/>
      <c r="P166" s="169"/>
      <c r="Q166" s="169"/>
    </row>
    <row r="167" spans="1:17" ht="15.75" customHeight="1">
      <c r="A167" s="169"/>
      <c r="B167" s="170"/>
      <c r="C167" s="170"/>
      <c r="D167" s="171"/>
      <c r="E167" s="171"/>
      <c r="F167" s="169"/>
      <c r="G167" s="169"/>
      <c r="H167" s="169"/>
      <c r="I167" s="169"/>
      <c r="J167" s="169"/>
      <c r="K167" s="169"/>
      <c r="L167" s="169"/>
      <c r="M167" s="169"/>
      <c r="N167" s="169"/>
      <c r="O167" s="169"/>
      <c r="P167" s="169"/>
      <c r="Q167" s="169"/>
    </row>
    <row r="168" spans="1:17" ht="15.75" customHeight="1">
      <c r="A168" s="169"/>
      <c r="B168" s="170"/>
      <c r="C168" s="170"/>
      <c r="D168" s="171"/>
      <c r="E168" s="171"/>
      <c r="F168" s="169"/>
      <c r="G168" s="169"/>
      <c r="H168" s="169"/>
      <c r="I168" s="169"/>
      <c r="J168" s="169"/>
      <c r="K168" s="169"/>
      <c r="L168" s="169"/>
      <c r="M168" s="169"/>
      <c r="N168" s="169"/>
      <c r="O168" s="169"/>
      <c r="P168" s="169"/>
      <c r="Q168" s="169"/>
    </row>
    <row r="169" spans="1:17" ht="15.75" customHeight="1">
      <c r="A169" s="169"/>
      <c r="B169" s="170"/>
      <c r="C169" s="170"/>
      <c r="D169" s="171"/>
      <c r="E169" s="171"/>
      <c r="F169" s="169"/>
      <c r="G169" s="169"/>
      <c r="H169" s="169"/>
      <c r="I169" s="169"/>
      <c r="J169" s="169"/>
      <c r="K169" s="169"/>
      <c r="L169" s="169"/>
      <c r="M169" s="169"/>
      <c r="N169" s="169"/>
      <c r="O169" s="169"/>
      <c r="P169" s="169"/>
      <c r="Q169" s="169"/>
    </row>
    <row r="170" spans="1:17" ht="15.75" customHeight="1">
      <c r="A170" s="169"/>
      <c r="B170" s="170"/>
      <c r="C170" s="170"/>
      <c r="D170" s="171"/>
      <c r="E170" s="171"/>
      <c r="F170" s="169"/>
      <c r="G170" s="169"/>
      <c r="H170" s="169"/>
      <c r="I170" s="169"/>
      <c r="J170" s="169"/>
      <c r="K170" s="169"/>
      <c r="L170" s="169"/>
      <c r="M170" s="169"/>
      <c r="N170" s="169"/>
      <c r="O170" s="169"/>
      <c r="P170" s="169"/>
      <c r="Q170" s="169"/>
    </row>
    <row r="171" spans="1:17" ht="15.75" customHeight="1">
      <c r="A171" s="169"/>
      <c r="B171" s="170"/>
      <c r="C171" s="170"/>
      <c r="D171" s="171"/>
      <c r="E171" s="171"/>
      <c r="F171" s="169"/>
      <c r="G171" s="169"/>
      <c r="H171" s="169"/>
      <c r="I171" s="169"/>
      <c r="J171" s="169"/>
      <c r="K171" s="169"/>
      <c r="L171" s="169"/>
      <c r="M171" s="169"/>
      <c r="N171" s="169"/>
      <c r="O171" s="169"/>
      <c r="P171" s="169"/>
      <c r="Q171" s="169"/>
    </row>
    <row r="172" spans="1:17" ht="15.75" customHeight="1">
      <c r="A172" s="169"/>
      <c r="B172" s="170"/>
      <c r="C172" s="170"/>
      <c r="D172" s="171"/>
      <c r="E172" s="171"/>
      <c r="F172" s="169"/>
      <c r="G172" s="169"/>
      <c r="H172" s="169"/>
      <c r="I172" s="169"/>
      <c r="J172" s="169"/>
      <c r="K172" s="169"/>
      <c r="L172" s="169"/>
      <c r="M172" s="169"/>
      <c r="N172" s="169"/>
      <c r="O172" s="169"/>
      <c r="P172" s="169"/>
      <c r="Q172" s="169"/>
    </row>
    <row r="173" spans="1:17" ht="15.75" customHeight="1">
      <c r="A173" s="169"/>
      <c r="B173" s="170"/>
      <c r="C173" s="170"/>
      <c r="D173" s="171"/>
      <c r="E173" s="171"/>
      <c r="F173" s="169"/>
      <c r="G173" s="169"/>
      <c r="H173" s="169"/>
      <c r="I173" s="169"/>
      <c r="J173" s="169"/>
      <c r="K173" s="169"/>
      <c r="L173" s="169"/>
      <c r="M173" s="169"/>
      <c r="N173" s="169"/>
      <c r="O173" s="169"/>
      <c r="P173" s="169"/>
      <c r="Q173" s="169"/>
    </row>
    <row r="174" spans="1:17" ht="15.75" customHeight="1">
      <c r="A174" s="169"/>
      <c r="B174" s="170"/>
      <c r="C174" s="170"/>
      <c r="D174" s="171"/>
      <c r="E174" s="171"/>
      <c r="F174" s="169"/>
      <c r="G174" s="169"/>
      <c r="H174" s="169"/>
      <c r="I174" s="169"/>
      <c r="J174" s="169"/>
      <c r="K174" s="169"/>
      <c r="L174" s="169"/>
      <c r="M174" s="169"/>
      <c r="N174" s="169"/>
      <c r="O174" s="169"/>
      <c r="P174" s="169"/>
      <c r="Q174" s="169"/>
    </row>
    <row r="175" spans="1:17" ht="15.75" customHeight="1">
      <c r="A175" s="169"/>
      <c r="B175" s="170"/>
      <c r="C175" s="170"/>
      <c r="D175" s="171"/>
      <c r="E175" s="171"/>
      <c r="F175" s="169"/>
      <c r="G175" s="169"/>
      <c r="H175" s="169"/>
      <c r="I175" s="169"/>
      <c r="J175" s="169"/>
      <c r="K175" s="169"/>
      <c r="L175" s="169"/>
      <c r="M175" s="169"/>
      <c r="N175" s="169"/>
      <c r="O175" s="169"/>
      <c r="P175" s="169"/>
      <c r="Q175" s="169"/>
    </row>
    <row r="176" spans="1:17" ht="15.75" customHeight="1">
      <c r="A176" s="169"/>
      <c r="B176" s="170"/>
      <c r="C176" s="170"/>
      <c r="D176" s="171"/>
      <c r="E176" s="171"/>
      <c r="F176" s="169"/>
      <c r="G176" s="169"/>
      <c r="H176" s="169"/>
      <c r="I176" s="169"/>
      <c r="J176" s="169"/>
      <c r="K176" s="169"/>
      <c r="L176" s="169"/>
      <c r="M176" s="169"/>
      <c r="N176" s="169"/>
      <c r="O176" s="169"/>
      <c r="P176" s="169"/>
      <c r="Q176" s="169"/>
    </row>
    <row r="177" spans="1:17" ht="15.75" customHeight="1">
      <c r="A177" s="169"/>
      <c r="B177" s="170"/>
      <c r="C177" s="170"/>
      <c r="D177" s="171"/>
      <c r="E177" s="171"/>
      <c r="F177" s="169"/>
      <c r="G177" s="169"/>
      <c r="H177" s="169"/>
      <c r="I177" s="169"/>
      <c r="J177" s="169"/>
      <c r="K177" s="169"/>
      <c r="L177" s="169"/>
      <c r="M177" s="169"/>
      <c r="N177" s="169"/>
      <c r="O177" s="169"/>
      <c r="P177" s="169"/>
      <c r="Q177" s="169"/>
    </row>
    <row r="178" spans="1:17" ht="15.75" customHeight="1">
      <c r="A178" s="169"/>
      <c r="B178" s="170"/>
      <c r="C178" s="170"/>
      <c r="D178" s="171"/>
      <c r="E178" s="171"/>
      <c r="F178" s="169"/>
      <c r="G178" s="169"/>
      <c r="H178" s="169"/>
      <c r="I178" s="169"/>
      <c r="J178" s="169"/>
      <c r="K178" s="169"/>
      <c r="L178" s="169"/>
      <c r="M178" s="169"/>
      <c r="N178" s="169"/>
      <c r="O178" s="169"/>
      <c r="P178" s="169"/>
      <c r="Q178" s="169"/>
    </row>
    <row r="179" spans="1:17" ht="15.75" customHeight="1">
      <c r="A179" s="169"/>
      <c r="B179" s="170"/>
      <c r="C179" s="170"/>
      <c r="D179" s="171"/>
      <c r="E179" s="171"/>
      <c r="F179" s="169"/>
      <c r="G179" s="169"/>
      <c r="H179" s="169"/>
      <c r="I179" s="169"/>
      <c r="J179" s="169"/>
      <c r="K179" s="169"/>
      <c r="L179" s="169"/>
      <c r="M179" s="169"/>
      <c r="N179" s="169"/>
      <c r="O179" s="169"/>
      <c r="P179" s="169"/>
      <c r="Q179" s="169"/>
    </row>
    <row r="180" spans="1:17" ht="15.75" customHeight="1">
      <c r="A180" s="169"/>
      <c r="B180" s="170"/>
      <c r="C180" s="170"/>
      <c r="D180" s="171"/>
      <c r="E180" s="171"/>
      <c r="F180" s="169"/>
      <c r="G180" s="169"/>
      <c r="H180" s="169"/>
      <c r="I180" s="169"/>
      <c r="J180" s="169"/>
      <c r="K180" s="169"/>
      <c r="L180" s="169"/>
      <c r="M180" s="169"/>
      <c r="N180" s="169"/>
      <c r="O180" s="169"/>
      <c r="P180" s="169"/>
      <c r="Q180" s="169"/>
    </row>
    <row r="181" spans="1:17" ht="15.75" customHeight="1">
      <c r="A181" s="169"/>
      <c r="B181" s="170"/>
      <c r="C181" s="170"/>
      <c r="D181" s="171"/>
      <c r="E181" s="171"/>
      <c r="F181" s="169"/>
      <c r="G181" s="169"/>
      <c r="H181" s="169"/>
      <c r="I181" s="169"/>
      <c r="J181" s="169"/>
      <c r="K181" s="169"/>
      <c r="L181" s="169"/>
      <c r="M181" s="169"/>
      <c r="N181" s="169"/>
      <c r="O181" s="169"/>
      <c r="P181" s="169"/>
      <c r="Q181" s="169"/>
    </row>
    <row r="182" spans="1:17" ht="15.75" customHeight="1">
      <c r="A182" s="169"/>
      <c r="B182" s="170"/>
      <c r="C182" s="170"/>
      <c r="D182" s="171"/>
      <c r="E182" s="171"/>
      <c r="F182" s="169"/>
      <c r="G182" s="169"/>
      <c r="H182" s="169"/>
      <c r="I182" s="169"/>
      <c r="J182" s="169"/>
      <c r="K182" s="169"/>
      <c r="L182" s="169"/>
      <c r="M182" s="169"/>
      <c r="N182" s="169"/>
      <c r="O182" s="169"/>
      <c r="P182" s="169"/>
      <c r="Q182" s="169"/>
    </row>
    <row r="183" spans="1:17" ht="15.75" customHeight="1">
      <c r="A183" s="169"/>
      <c r="B183" s="170"/>
      <c r="C183" s="170"/>
      <c r="D183" s="171"/>
      <c r="E183" s="171"/>
      <c r="F183" s="169"/>
      <c r="G183" s="169"/>
      <c r="H183" s="169"/>
      <c r="I183" s="169"/>
      <c r="J183" s="169"/>
      <c r="K183" s="169"/>
      <c r="L183" s="169"/>
      <c r="M183" s="169"/>
      <c r="N183" s="169"/>
      <c r="O183" s="169"/>
      <c r="P183" s="169"/>
      <c r="Q183" s="169"/>
    </row>
    <row r="184" spans="1:17" ht="15.75" customHeight="1">
      <c r="A184" s="169"/>
      <c r="B184" s="170"/>
      <c r="C184" s="170"/>
      <c r="D184" s="171"/>
      <c r="E184" s="171"/>
      <c r="F184" s="169"/>
      <c r="G184" s="169"/>
      <c r="H184" s="169"/>
      <c r="I184" s="169"/>
      <c r="J184" s="169"/>
      <c r="K184" s="169"/>
      <c r="L184" s="169"/>
      <c r="M184" s="169"/>
      <c r="N184" s="169"/>
      <c r="O184" s="169"/>
      <c r="P184" s="169"/>
      <c r="Q184" s="169"/>
    </row>
    <row r="185" spans="1:17" ht="15.75" customHeight="1">
      <c r="A185" s="169"/>
      <c r="B185" s="170"/>
      <c r="C185" s="170"/>
      <c r="D185" s="171"/>
      <c r="E185" s="171"/>
      <c r="F185" s="169"/>
      <c r="G185" s="169"/>
      <c r="H185" s="169"/>
      <c r="I185" s="169"/>
      <c r="J185" s="169"/>
      <c r="K185" s="169"/>
      <c r="L185" s="169"/>
      <c r="M185" s="169"/>
      <c r="N185" s="169"/>
      <c r="O185" s="169"/>
      <c r="P185" s="169"/>
      <c r="Q185" s="169"/>
    </row>
    <row r="186" spans="1:17" ht="15.75" customHeight="1">
      <c r="A186" s="169"/>
      <c r="B186" s="170"/>
      <c r="C186" s="170"/>
      <c r="D186" s="171"/>
      <c r="E186" s="171"/>
      <c r="F186" s="169"/>
      <c r="G186" s="169"/>
      <c r="H186" s="169"/>
      <c r="I186" s="169"/>
      <c r="J186" s="169"/>
      <c r="K186" s="169"/>
      <c r="L186" s="169"/>
      <c r="M186" s="169"/>
      <c r="N186" s="169"/>
      <c r="O186" s="169"/>
      <c r="P186" s="169"/>
      <c r="Q186" s="169"/>
    </row>
    <row r="187" spans="1:17" ht="15.75" customHeight="1">
      <c r="A187" s="169"/>
      <c r="B187" s="170"/>
      <c r="C187" s="170"/>
      <c r="D187" s="171"/>
      <c r="E187" s="171"/>
      <c r="F187" s="169"/>
      <c r="G187" s="169"/>
      <c r="H187" s="169"/>
      <c r="I187" s="169"/>
      <c r="J187" s="169"/>
      <c r="K187" s="169"/>
      <c r="L187" s="169"/>
      <c r="M187" s="169"/>
      <c r="N187" s="169"/>
      <c r="O187" s="169"/>
      <c r="P187" s="169"/>
      <c r="Q187" s="169"/>
    </row>
    <row r="188" spans="1:17" ht="15.75" customHeight="1">
      <c r="A188" s="169"/>
      <c r="B188" s="170"/>
      <c r="C188" s="170"/>
      <c r="D188" s="171"/>
      <c r="E188" s="171"/>
      <c r="F188" s="169"/>
      <c r="G188" s="169"/>
      <c r="H188" s="169"/>
      <c r="I188" s="169"/>
      <c r="J188" s="169"/>
      <c r="K188" s="169"/>
      <c r="L188" s="169"/>
      <c r="M188" s="169"/>
      <c r="N188" s="169"/>
      <c r="O188" s="169"/>
      <c r="P188" s="169"/>
      <c r="Q188" s="169"/>
    </row>
    <row r="189" spans="1:17" ht="15.75" customHeight="1">
      <c r="A189" s="169"/>
      <c r="B189" s="170"/>
      <c r="C189" s="170"/>
      <c r="D189" s="171"/>
      <c r="E189" s="171"/>
      <c r="F189" s="169"/>
      <c r="G189" s="169"/>
      <c r="H189" s="169"/>
      <c r="I189" s="169"/>
      <c r="J189" s="169"/>
      <c r="K189" s="169"/>
      <c r="L189" s="169"/>
      <c r="M189" s="169"/>
      <c r="N189" s="169"/>
      <c r="O189" s="169"/>
      <c r="P189" s="169"/>
      <c r="Q189" s="169"/>
    </row>
    <row r="190" spans="1:17" ht="15.75" customHeight="1">
      <c r="A190" s="169"/>
      <c r="B190" s="170"/>
      <c r="C190" s="170"/>
      <c r="D190" s="171"/>
      <c r="E190" s="171"/>
      <c r="F190" s="169"/>
      <c r="G190" s="169"/>
      <c r="H190" s="169"/>
      <c r="I190" s="169"/>
      <c r="J190" s="169"/>
      <c r="K190" s="169"/>
      <c r="L190" s="169"/>
      <c r="M190" s="169"/>
      <c r="N190" s="169"/>
      <c r="O190" s="169"/>
      <c r="P190" s="169"/>
      <c r="Q190" s="169"/>
    </row>
    <row r="191" spans="1:17" ht="15.75" customHeight="1">
      <c r="A191" s="169"/>
      <c r="B191" s="170"/>
      <c r="C191" s="170"/>
      <c r="D191" s="171"/>
      <c r="E191" s="171"/>
      <c r="F191" s="169"/>
      <c r="G191" s="169"/>
      <c r="H191" s="169"/>
      <c r="I191" s="169"/>
      <c r="J191" s="169"/>
      <c r="K191" s="169"/>
      <c r="L191" s="169"/>
      <c r="M191" s="169"/>
      <c r="N191" s="169"/>
      <c r="O191" s="169"/>
      <c r="P191" s="169"/>
      <c r="Q191" s="169"/>
    </row>
    <row r="192" spans="1:17" ht="15.75" customHeight="1">
      <c r="A192" s="169"/>
      <c r="B192" s="170"/>
      <c r="C192" s="170"/>
      <c r="D192" s="171"/>
      <c r="E192" s="171"/>
      <c r="F192" s="169"/>
      <c r="G192" s="169"/>
      <c r="H192" s="169"/>
      <c r="I192" s="169"/>
      <c r="J192" s="169"/>
      <c r="K192" s="169"/>
      <c r="L192" s="169"/>
      <c r="M192" s="169"/>
      <c r="N192" s="169"/>
      <c r="O192" s="169"/>
      <c r="P192" s="169"/>
      <c r="Q192" s="169"/>
    </row>
    <row r="193" spans="1:17" ht="15.75" customHeight="1">
      <c r="A193" s="169"/>
      <c r="B193" s="170"/>
      <c r="C193" s="170"/>
      <c r="D193" s="171"/>
      <c r="E193" s="171"/>
      <c r="F193" s="169"/>
      <c r="G193" s="169"/>
      <c r="H193" s="169"/>
      <c r="I193" s="169"/>
      <c r="J193" s="169"/>
      <c r="K193" s="169"/>
      <c r="L193" s="169"/>
      <c r="M193" s="169"/>
      <c r="N193" s="169"/>
      <c r="O193" s="169"/>
      <c r="P193" s="169"/>
      <c r="Q193" s="169"/>
    </row>
    <row r="194" spans="1:17" ht="15.75" customHeight="1">
      <c r="A194" s="169"/>
      <c r="B194" s="170"/>
      <c r="C194" s="170"/>
      <c r="D194" s="171"/>
      <c r="E194" s="171"/>
      <c r="F194" s="169"/>
      <c r="G194" s="169"/>
      <c r="H194" s="169"/>
      <c r="I194" s="169"/>
      <c r="J194" s="169"/>
      <c r="K194" s="169"/>
      <c r="L194" s="169"/>
      <c r="M194" s="169"/>
      <c r="N194" s="169"/>
      <c r="O194" s="169"/>
      <c r="P194" s="169"/>
      <c r="Q194" s="169"/>
    </row>
    <row r="195" spans="1:17" ht="15.75" customHeight="1">
      <c r="A195" s="169"/>
      <c r="B195" s="170"/>
      <c r="C195" s="170"/>
      <c r="D195" s="171"/>
      <c r="E195" s="171"/>
      <c r="F195" s="169"/>
      <c r="G195" s="169"/>
      <c r="H195" s="169"/>
      <c r="I195" s="169"/>
      <c r="J195" s="169"/>
      <c r="K195" s="169"/>
      <c r="L195" s="169"/>
      <c r="M195" s="169"/>
      <c r="N195" s="169"/>
      <c r="O195" s="169"/>
      <c r="P195" s="169"/>
      <c r="Q195" s="169"/>
    </row>
    <row r="196" spans="1:17" ht="15.75" customHeight="1">
      <c r="A196" s="169"/>
      <c r="B196" s="170"/>
      <c r="C196" s="170"/>
      <c r="D196" s="171"/>
      <c r="E196" s="171"/>
      <c r="F196" s="169"/>
      <c r="G196" s="169"/>
      <c r="H196" s="169"/>
      <c r="I196" s="169"/>
      <c r="J196" s="169"/>
      <c r="K196" s="169"/>
      <c r="L196" s="169"/>
      <c r="M196" s="169"/>
      <c r="N196" s="169"/>
      <c r="O196" s="169"/>
      <c r="P196" s="169"/>
      <c r="Q196" s="169"/>
    </row>
    <row r="197" spans="1:17" ht="15.75" customHeight="1">
      <c r="A197" s="169"/>
      <c r="B197" s="170"/>
      <c r="C197" s="170"/>
      <c r="D197" s="171"/>
      <c r="E197" s="171"/>
      <c r="F197" s="169"/>
      <c r="G197" s="169"/>
      <c r="H197" s="169"/>
      <c r="I197" s="169"/>
      <c r="J197" s="169"/>
      <c r="K197" s="169"/>
      <c r="L197" s="169"/>
      <c r="M197" s="169"/>
      <c r="N197" s="169"/>
      <c r="O197" s="169"/>
      <c r="P197" s="169"/>
      <c r="Q197" s="169"/>
    </row>
    <row r="198" spans="1:17" ht="15.75" customHeight="1">
      <c r="A198" s="169"/>
      <c r="B198" s="170"/>
      <c r="C198" s="170"/>
      <c r="D198" s="171"/>
      <c r="E198" s="171"/>
      <c r="F198" s="169"/>
      <c r="G198" s="169"/>
      <c r="H198" s="169"/>
      <c r="I198" s="169"/>
      <c r="J198" s="169"/>
      <c r="K198" s="169"/>
      <c r="L198" s="169"/>
      <c r="M198" s="169"/>
      <c r="N198" s="169"/>
      <c r="O198" s="169"/>
      <c r="P198" s="169"/>
      <c r="Q198" s="169"/>
    </row>
    <row r="199" spans="1:17" ht="15.75" customHeight="1">
      <c r="A199" s="169"/>
      <c r="B199" s="170"/>
      <c r="C199" s="170"/>
      <c r="D199" s="171"/>
      <c r="E199" s="171"/>
      <c r="F199" s="169"/>
      <c r="G199" s="169"/>
      <c r="H199" s="169"/>
      <c r="I199" s="169"/>
      <c r="J199" s="169"/>
      <c r="K199" s="169"/>
      <c r="L199" s="169"/>
      <c r="M199" s="169"/>
      <c r="N199" s="169"/>
      <c r="O199" s="169"/>
      <c r="P199" s="169"/>
      <c r="Q199" s="169"/>
    </row>
    <row r="200" spans="1:17" ht="15.75" customHeight="1">
      <c r="A200" s="169"/>
      <c r="B200" s="170"/>
      <c r="C200" s="170"/>
      <c r="D200" s="171"/>
      <c r="E200" s="171"/>
      <c r="F200" s="169"/>
      <c r="G200" s="169"/>
      <c r="H200" s="169"/>
      <c r="I200" s="169"/>
      <c r="J200" s="169"/>
      <c r="K200" s="169"/>
      <c r="L200" s="169"/>
      <c r="M200" s="169"/>
      <c r="N200" s="169"/>
      <c r="O200" s="169"/>
      <c r="P200" s="169"/>
      <c r="Q200" s="169"/>
    </row>
    <row r="201" spans="1:17" ht="15.75" customHeight="1">
      <c r="A201" s="169"/>
      <c r="B201" s="170"/>
      <c r="C201" s="170"/>
      <c r="D201" s="171"/>
      <c r="E201" s="171"/>
      <c r="F201" s="169"/>
      <c r="G201" s="169"/>
      <c r="H201" s="169"/>
      <c r="I201" s="169"/>
      <c r="J201" s="169"/>
      <c r="K201" s="169"/>
      <c r="L201" s="169"/>
      <c r="M201" s="169"/>
      <c r="N201" s="169"/>
      <c r="O201" s="169"/>
      <c r="P201" s="169"/>
      <c r="Q201" s="169"/>
    </row>
    <row r="202" spans="1:17" ht="15.75" customHeight="1">
      <c r="A202" s="169"/>
      <c r="B202" s="170"/>
      <c r="C202" s="170"/>
      <c r="D202" s="171"/>
      <c r="E202" s="171"/>
      <c r="F202" s="169"/>
      <c r="G202" s="169"/>
      <c r="H202" s="169"/>
      <c r="I202" s="169"/>
      <c r="J202" s="169"/>
      <c r="K202" s="169"/>
      <c r="L202" s="169"/>
      <c r="M202" s="169"/>
      <c r="N202" s="169"/>
      <c r="O202" s="169"/>
      <c r="P202" s="169"/>
      <c r="Q202" s="169"/>
    </row>
    <row r="203" spans="1:17" ht="15.75" customHeight="1">
      <c r="A203" s="169"/>
      <c r="B203" s="170"/>
      <c r="C203" s="170"/>
      <c r="D203" s="171"/>
      <c r="E203" s="171"/>
      <c r="F203" s="169"/>
      <c r="G203" s="169"/>
      <c r="H203" s="169"/>
      <c r="I203" s="169"/>
      <c r="J203" s="169"/>
      <c r="K203" s="169"/>
      <c r="L203" s="169"/>
      <c r="M203" s="169"/>
      <c r="N203" s="169"/>
      <c r="O203" s="169"/>
      <c r="P203" s="169"/>
      <c r="Q203" s="169"/>
    </row>
    <row r="204" spans="1:17" ht="15.75" customHeight="1">
      <c r="A204" s="169"/>
      <c r="B204" s="170"/>
      <c r="C204" s="170"/>
      <c r="D204" s="171"/>
      <c r="E204" s="171"/>
      <c r="F204" s="169"/>
      <c r="G204" s="169"/>
      <c r="H204" s="169"/>
      <c r="I204" s="169"/>
      <c r="J204" s="169"/>
      <c r="K204" s="169"/>
      <c r="L204" s="169"/>
      <c r="M204" s="169"/>
      <c r="N204" s="169"/>
      <c r="O204" s="169"/>
      <c r="P204" s="169"/>
      <c r="Q204" s="169"/>
    </row>
    <row r="205" spans="1:17" ht="15.75" customHeight="1">
      <c r="A205" s="169"/>
      <c r="B205" s="170"/>
      <c r="C205" s="170"/>
      <c r="D205" s="171"/>
      <c r="E205" s="171"/>
      <c r="F205" s="169"/>
      <c r="G205" s="169"/>
      <c r="H205" s="169"/>
      <c r="I205" s="169"/>
      <c r="J205" s="169"/>
      <c r="K205" s="169"/>
      <c r="L205" s="169"/>
      <c r="M205" s="169"/>
      <c r="N205" s="169"/>
      <c r="O205" s="169"/>
      <c r="P205" s="169"/>
      <c r="Q205" s="169"/>
    </row>
    <row r="206" spans="1:17" ht="15.75" customHeight="1">
      <c r="A206" s="169"/>
      <c r="B206" s="170"/>
      <c r="C206" s="170"/>
      <c r="D206" s="171"/>
      <c r="E206" s="171"/>
      <c r="F206" s="169"/>
      <c r="G206" s="169"/>
      <c r="H206" s="169"/>
      <c r="I206" s="169"/>
      <c r="J206" s="169"/>
      <c r="K206" s="169"/>
      <c r="L206" s="169"/>
      <c r="M206" s="169"/>
      <c r="N206" s="169"/>
      <c r="O206" s="169"/>
      <c r="P206" s="169"/>
      <c r="Q206" s="169"/>
    </row>
    <row r="207" spans="1:17" ht="15.75" customHeight="1">
      <c r="A207" s="169"/>
      <c r="B207" s="170"/>
      <c r="C207" s="170"/>
      <c r="D207" s="171"/>
      <c r="E207" s="171"/>
      <c r="F207" s="169"/>
      <c r="G207" s="169"/>
      <c r="H207" s="169"/>
      <c r="I207" s="169"/>
      <c r="J207" s="169"/>
      <c r="K207" s="169"/>
      <c r="L207" s="169"/>
      <c r="M207" s="169"/>
      <c r="N207" s="169"/>
      <c r="O207" s="169"/>
      <c r="P207" s="169"/>
      <c r="Q207" s="169"/>
    </row>
    <row r="208" spans="1:17" ht="15.75" customHeight="1">
      <c r="A208" s="169"/>
      <c r="B208" s="170"/>
      <c r="C208" s="170"/>
      <c r="D208" s="171"/>
      <c r="E208" s="171"/>
      <c r="F208" s="169"/>
      <c r="G208" s="169"/>
      <c r="H208" s="169"/>
      <c r="I208" s="169"/>
      <c r="J208" s="169"/>
      <c r="K208" s="169"/>
      <c r="L208" s="169"/>
      <c r="M208" s="169"/>
      <c r="N208" s="169"/>
      <c r="O208" s="169"/>
      <c r="P208" s="169"/>
      <c r="Q208" s="169"/>
    </row>
    <row r="209" spans="1:17" ht="15.75" customHeight="1">
      <c r="A209" s="169"/>
      <c r="B209" s="170"/>
      <c r="C209" s="170"/>
      <c r="D209" s="171"/>
      <c r="E209" s="171"/>
      <c r="F209" s="169"/>
      <c r="G209" s="169"/>
      <c r="H209" s="169"/>
      <c r="I209" s="169"/>
      <c r="J209" s="169"/>
      <c r="K209" s="169"/>
      <c r="L209" s="169"/>
      <c r="M209" s="169"/>
      <c r="N209" s="169"/>
      <c r="O209" s="169"/>
      <c r="P209" s="169"/>
      <c r="Q209" s="169"/>
    </row>
    <row r="210" spans="1:17" ht="15.75" customHeight="1">
      <c r="A210" s="169"/>
      <c r="B210" s="170"/>
      <c r="C210" s="170"/>
      <c r="D210" s="171"/>
      <c r="E210" s="171"/>
      <c r="F210" s="169"/>
      <c r="G210" s="169"/>
      <c r="H210" s="169"/>
      <c r="I210" s="169"/>
      <c r="J210" s="169"/>
      <c r="K210" s="169"/>
      <c r="L210" s="169"/>
      <c r="M210" s="169"/>
      <c r="N210" s="169"/>
      <c r="O210" s="169"/>
      <c r="P210" s="169"/>
      <c r="Q210" s="169"/>
    </row>
    <row r="211" spans="1:17" ht="15.75" customHeight="1">
      <c r="A211" s="169"/>
      <c r="B211" s="170"/>
      <c r="C211" s="170"/>
      <c r="D211" s="171"/>
      <c r="E211" s="171"/>
      <c r="F211" s="169"/>
      <c r="G211" s="169"/>
      <c r="H211" s="169"/>
      <c r="I211" s="169"/>
      <c r="J211" s="169"/>
      <c r="K211" s="169"/>
      <c r="L211" s="169"/>
      <c r="M211" s="169"/>
      <c r="N211" s="169"/>
      <c r="O211" s="169"/>
      <c r="P211" s="169"/>
      <c r="Q211" s="169"/>
    </row>
    <row r="212" spans="1:17" ht="15.75" customHeight="1">
      <c r="A212" s="169"/>
      <c r="B212" s="170"/>
      <c r="C212" s="170"/>
      <c r="D212" s="171"/>
      <c r="E212" s="171"/>
      <c r="F212" s="169"/>
      <c r="G212" s="169"/>
      <c r="H212" s="169"/>
      <c r="I212" s="169"/>
      <c r="J212" s="169"/>
      <c r="K212" s="169"/>
      <c r="L212" s="169"/>
      <c r="M212" s="169"/>
      <c r="N212" s="169"/>
      <c r="O212" s="169"/>
      <c r="P212" s="169"/>
      <c r="Q212" s="169"/>
    </row>
    <row r="213" spans="1:17" ht="15.75" customHeight="1">
      <c r="A213" s="169"/>
      <c r="B213" s="170"/>
      <c r="C213" s="170"/>
      <c r="D213" s="171"/>
      <c r="E213" s="171"/>
      <c r="F213" s="169"/>
      <c r="G213" s="169"/>
      <c r="H213" s="169"/>
      <c r="I213" s="169"/>
      <c r="J213" s="169"/>
      <c r="K213" s="169"/>
      <c r="L213" s="169"/>
      <c r="M213" s="169"/>
      <c r="N213" s="169"/>
      <c r="O213" s="169"/>
      <c r="P213" s="169"/>
      <c r="Q213" s="169"/>
    </row>
    <row r="214" spans="1:17" ht="15.75" customHeight="1">
      <c r="A214" s="169"/>
      <c r="B214" s="170"/>
      <c r="C214" s="170"/>
      <c r="D214" s="171"/>
      <c r="E214" s="171"/>
      <c r="F214" s="169"/>
      <c r="G214" s="169"/>
      <c r="H214" s="169"/>
      <c r="I214" s="169"/>
      <c r="J214" s="169"/>
      <c r="K214" s="169"/>
      <c r="L214" s="169"/>
      <c r="M214" s="169"/>
      <c r="N214" s="169"/>
      <c r="O214" s="169"/>
      <c r="P214" s="169"/>
      <c r="Q214" s="169"/>
    </row>
    <row r="215" spans="1:17" ht="15.75" customHeight="1">
      <c r="A215" s="169"/>
      <c r="B215" s="170"/>
      <c r="C215" s="170"/>
      <c r="D215" s="171"/>
      <c r="E215" s="171"/>
      <c r="F215" s="169"/>
      <c r="G215" s="169"/>
      <c r="H215" s="169"/>
      <c r="I215" s="169"/>
      <c r="J215" s="169"/>
      <c r="K215" s="169"/>
      <c r="L215" s="169"/>
      <c r="M215" s="169"/>
      <c r="N215" s="169"/>
      <c r="O215" s="169"/>
      <c r="P215" s="169"/>
      <c r="Q215" s="169"/>
    </row>
    <row r="216" spans="1:17" ht="15.75" customHeight="1">
      <c r="A216" s="169"/>
      <c r="B216" s="170"/>
      <c r="C216" s="170"/>
      <c r="D216" s="171"/>
      <c r="E216" s="171"/>
      <c r="F216" s="169"/>
      <c r="G216" s="169"/>
      <c r="H216" s="169"/>
      <c r="I216" s="169"/>
      <c r="J216" s="169"/>
      <c r="K216" s="169"/>
      <c r="L216" s="169"/>
      <c r="M216" s="169"/>
      <c r="N216" s="169"/>
      <c r="O216" s="169"/>
      <c r="P216" s="169"/>
      <c r="Q216" s="169"/>
    </row>
    <row r="217" spans="1:17" ht="15.75" customHeight="1">
      <c r="A217" s="169"/>
      <c r="B217" s="170"/>
      <c r="C217" s="170"/>
      <c r="D217" s="171"/>
      <c r="E217" s="171"/>
      <c r="F217" s="169"/>
      <c r="G217" s="169"/>
      <c r="H217" s="169"/>
      <c r="I217" s="169"/>
      <c r="J217" s="169"/>
      <c r="K217" s="169"/>
      <c r="L217" s="169"/>
      <c r="M217" s="169"/>
      <c r="N217" s="169"/>
      <c r="O217" s="169"/>
      <c r="P217" s="169"/>
      <c r="Q217" s="169"/>
    </row>
    <row r="218" spans="1:17" ht="15.75" customHeight="1">
      <c r="A218" s="169"/>
      <c r="B218" s="170"/>
      <c r="C218" s="170"/>
      <c r="D218" s="171"/>
      <c r="E218" s="171"/>
      <c r="F218" s="169"/>
      <c r="G218" s="169"/>
      <c r="H218" s="169"/>
      <c r="I218" s="169"/>
      <c r="J218" s="169"/>
      <c r="K218" s="169"/>
      <c r="L218" s="169"/>
      <c r="M218" s="169"/>
      <c r="N218" s="169"/>
      <c r="O218" s="169"/>
      <c r="P218" s="169"/>
      <c r="Q218" s="169"/>
    </row>
    <row r="219" spans="1:17" ht="15.75" customHeight="1">
      <c r="A219" s="169"/>
      <c r="B219" s="170"/>
      <c r="C219" s="170"/>
      <c r="D219" s="171"/>
      <c r="E219" s="171"/>
      <c r="F219" s="169"/>
      <c r="G219" s="169"/>
      <c r="H219" s="169"/>
      <c r="I219" s="169"/>
      <c r="J219" s="169"/>
      <c r="K219" s="169"/>
      <c r="L219" s="169"/>
      <c r="M219" s="169"/>
      <c r="N219" s="169"/>
      <c r="O219" s="169"/>
      <c r="P219" s="169"/>
      <c r="Q219" s="169"/>
    </row>
    <row r="220" spans="1:17" ht="15.75" customHeight="1">
      <c r="A220" s="169"/>
      <c r="B220" s="170"/>
      <c r="C220" s="170"/>
      <c r="D220" s="171"/>
      <c r="E220" s="171"/>
      <c r="F220" s="169"/>
      <c r="G220" s="169"/>
      <c r="H220" s="169"/>
      <c r="I220" s="169"/>
      <c r="J220" s="169"/>
      <c r="K220" s="169"/>
      <c r="L220" s="169"/>
      <c r="M220" s="169"/>
      <c r="N220" s="169"/>
      <c r="O220" s="169"/>
      <c r="P220" s="169"/>
      <c r="Q220" s="169"/>
    </row>
    <row r="221" spans="1:17" ht="15.75" customHeight="1">
      <c r="A221" s="169"/>
      <c r="B221" s="170"/>
      <c r="C221" s="170"/>
      <c r="D221" s="171"/>
      <c r="E221" s="171"/>
      <c r="F221" s="169"/>
      <c r="G221" s="169"/>
      <c r="H221" s="169"/>
      <c r="I221" s="169"/>
      <c r="J221" s="169"/>
      <c r="K221" s="169"/>
      <c r="L221" s="169"/>
      <c r="M221" s="169"/>
      <c r="N221" s="169"/>
      <c r="O221" s="169"/>
      <c r="P221" s="169"/>
      <c r="Q221" s="169"/>
    </row>
    <row r="222" spans="1:17" ht="15.75" customHeight="1">
      <c r="A222" s="169"/>
      <c r="B222" s="170"/>
      <c r="C222" s="170"/>
      <c r="D222" s="171"/>
      <c r="E222" s="171"/>
      <c r="F222" s="169"/>
      <c r="G222" s="169"/>
      <c r="H222" s="169"/>
      <c r="I222" s="169"/>
      <c r="J222" s="169"/>
      <c r="K222" s="169"/>
      <c r="L222" s="169"/>
      <c r="M222" s="169"/>
      <c r="N222" s="169"/>
      <c r="O222" s="169"/>
      <c r="P222" s="169"/>
      <c r="Q222" s="169"/>
    </row>
    <row r="223" spans="1:17" ht="15.75" customHeight="1">
      <c r="A223" s="169"/>
      <c r="B223" s="170"/>
      <c r="C223" s="170"/>
      <c r="D223" s="171"/>
      <c r="E223" s="171"/>
      <c r="F223" s="169"/>
      <c r="G223" s="169"/>
      <c r="H223" s="169"/>
      <c r="I223" s="169"/>
      <c r="J223" s="169"/>
      <c r="K223" s="169"/>
      <c r="L223" s="169"/>
      <c r="M223" s="169"/>
      <c r="N223" s="169"/>
      <c r="O223" s="169"/>
      <c r="P223" s="169"/>
      <c r="Q223" s="169"/>
    </row>
    <row r="224" spans="1:17" ht="15.75" customHeight="1">
      <c r="A224" s="169"/>
      <c r="B224" s="170"/>
      <c r="C224" s="170"/>
      <c r="D224" s="171"/>
      <c r="E224" s="171"/>
      <c r="F224" s="169"/>
      <c r="G224" s="169"/>
      <c r="H224" s="169"/>
      <c r="I224" s="169"/>
      <c r="J224" s="169"/>
      <c r="K224" s="169"/>
      <c r="L224" s="169"/>
      <c r="M224" s="169"/>
      <c r="N224" s="169"/>
      <c r="O224" s="169"/>
      <c r="P224" s="169"/>
      <c r="Q224" s="169"/>
    </row>
    <row r="225" spans="1:17" ht="15.75" customHeight="1">
      <c r="A225" s="169"/>
      <c r="B225" s="170"/>
      <c r="C225" s="170"/>
      <c r="D225" s="171"/>
      <c r="E225" s="171"/>
      <c r="F225" s="169"/>
      <c r="G225" s="169"/>
      <c r="H225" s="169"/>
      <c r="I225" s="169"/>
      <c r="J225" s="169"/>
      <c r="K225" s="169"/>
      <c r="L225" s="169"/>
      <c r="M225" s="169"/>
      <c r="N225" s="169"/>
      <c r="O225" s="169"/>
      <c r="P225" s="169"/>
      <c r="Q225" s="169"/>
    </row>
    <row r="226" spans="1:17" ht="15.75" customHeight="1">
      <c r="A226" s="169"/>
      <c r="B226" s="170"/>
      <c r="C226" s="170"/>
      <c r="D226" s="171"/>
      <c r="E226" s="171"/>
      <c r="F226" s="169"/>
      <c r="G226" s="169"/>
      <c r="H226" s="169"/>
      <c r="I226" s="169"/>
      <c r="J226" s="169"/>
      <c r="K226" s="169"/>
      <c r="L226" s="169"/>
      <c r="M226" s="169"/>
      <c r="N226" s="169"/>
      <c r="O226" s="169"/>
      <c r="P226" s="169"/>
      <c r="Q226" s="169"/>
    </row>
    <row r="227" spans="1:17" ht="15.75" customHeight="1">
      <c r="A227" s="169"/>
      <c r="B227" s="170"/>
      <c r="C227" s="170"/>
      <c r="D227" s="171"/>
      <c r="E227" s="171"/>
      <c r="F227" s="169"/>
      <c r="G227" s="169"/>
      <c r="H227" s="169"/>
      <c r="I227" s="169"/>
      <c r="J227" s="169"/>
      <c r="K227" s="169"/>
      <c r="L227" s="169"/>
      <c r="M227" s="169"/>
      <c r="N227" s="169"/>
      <c r="O227" s="169"/>
      <c r="P227" s="169"/>
      <c r="Q227" s="169"/>
    </row>
    <row r="228" spans="1:17" ht="15.75" customHeight="1">
      <c r="A228" s="169"/>
      <c r="B228" s="170"/>
      <c r="C228" s="170"/>
      <c r="D228" s="171"/>
      <c r="E228" s="171"/>
      <c r="F228" s="169"/>
      <c r="G228" s="169"/>
      <c r="H228" s="169"/>
      <c r="I228" s="169"/>
      <c r="J228" s="169"/>
      <c r="K228" s="169"/>
      <c r="L228" s="169"/>
      <c r="M228" s="169"/>
      <c r="N228" s="169"/>
      <c r="O228" s="169"/>
      <c r="P228" s="169"/>
      <c r="Q228" s="169"/>
    </row>
    <row r="229" spans="1:17" ht="15.75" customHeight="1">
      <c r="A229" s="169"/>
      <c r="B229" s="170"/>
      <c r="C229" s="170"/>
      <c r="D229" s="171"/>
      <c r="E229" s="171"/>
      <c r="F229" s="169"/>
      <c r="G229" s="169"/>
      <c r="H229" s="169"/>
      <c r="I229" s="169"/>
      <c r="J229" s="169"/>
      <c r="K229" s="169"/>
      <c r="L229" s="169"/>
      <c r="M229" s="169"/>
      <c r="N229" s="169"/>
      <c r="O229" s="169"/>
      <c r="P229" s="169"/>
      <c r="Q229" s="169"/>
    </row>
    <row r="230" spans="1:17" ht="15.75" customHeight="1">
      <c r="A230" s="169"/>
      <c r="B230" s="170"/>
      <c r="C230" s="170"/>
      <c r="D230" s="171"/>
      <c r="E230" s="171"/>
      <c r="F230" s="169"/>
      <c r="G230" s="169"/>
      <c r="H230" s="169"/>
      <c r="I230" s="169"/>
      <c r="J230" s="169"/>
      <c r="K230" s="169"/>
      <c r="L230" s="169"/>
      <c r="M230" s="169"/>
      <c r="N230" s="169"/>
      <c r="O230" s="169"/>
      <c r="P230" s="169"/>
      <c r="Q230" s="169"/>
    </row>
    <row r="231" spans="1:17" ht="15.75" customHeight="1">
      <c r="A231" s="169"/>
      <c r="B231" s="170"/>
      <c r="C231" s="170"/>
      <c r="D231" s="171"/>
      <c r="E231" s="171"/>
      <c r="F231" s="169"/>
      <c r="G231" s="169"/>
      <c r="H231" s="169"/>
      <c r="I231" s="169"/>
      <c r="J231" s="169"/>
      <c r="K231" s="169"/>
      <c r="L231" s="169"/>
      <c r="M231" s="169"/>
      <c r="N231" s="169"/>
      <c r="O231" s="169"/>
      <c r="P231" s="169"/>
      <c r="Q231" s="169"/>
    </row>
    <row r="232" spans="1:17" ht="15.75" customHeight="1">
      <c r="A232" s="169"/>
      <c r="B232" s="170"/>
      <c r="C232" s="170"/>
      <c r="D232" s="171"/>
      <c r="E232" s="171"/>
      <c r="F232" s="169"/>
      <c r="G232" s="169"/>
      <c r="H232" s="169"/>
      <c r="I232" s="169"/>
      <c r="J232" s="169"/>
      <c r="K232" s="169"/>
      <c r="L232" s="169"/>
      <c r="M232" s="169"/>
      <c r="N232" s="169"/>
      <c r="O232" s="169"/>
      <c r="P232" s="169"/>
      <c r="Q232" s="169"/>
    </row>
    <row r="233" spans="1:17" ht="15.75" customHeight="1">
      <c r="A233" s="169"/>
      <c r="B233" s="170"/>
      <c r="C233" s="170"/>
      <c r="D233" s="171"/>
      <c r="E233" s="171"/>
      <c r="F233" s="169"/>
      <c r="G233" s="169"/>
      <c r="H233" s="169"/>
      <c r="I233" s="169"/>
      <c r="J233" s="169"/>
      <c r="K233" s="169"/>
      <c r="L233" s="169"/>
      <c r="M233" s="169"/>
      <c r="N233" s="169"/>
      <c r="O233" s="169"/>
      <c r="P233" s="169"/>
      <c r="Q233" s="169"/>
    </row>
    <row r="234" spans="1:17" ht="15.75" customHeight="1">
      <c r="A234" s="169"/>
      <c r="B234" s="170"/>
      <c r="C234" s="170"/>
      <c r="D234" s="171"/>
      <c r="E234" s="171"/>
      <c r="F234" s="169"/>
      <c r="G234" s="169"/>
      <c r="H234" s="169"/>
      <c r="I234" s="169"/>
      <c r="J234" s="169"/>
      <c r="K234" s="169"/>
      <c r="L234" s="169"/>
      <c r="M234" s="169"/>
      <c r="N234" s="169"/>
      <c r="O234" s="169"/>
      <c r="P234" s="169"/>
      <c r="Q234" s="169"/>
    </row>
    <row r="235" spans="1:17" ht="15.75" customHeight="1">
      <c r="A235" s="169"/>
      <c r="B235" s="170"/>
      <c r="C235" s="170"/>
      <c r="D235" s="171"/>
      <c r="E235" s="171"/>
      <c r="F235" s="169"/>
      <c r="G235" s="169"/>
      <c r="H235" s="169"/>
      <c r="I235" s="169"/>
      <c r="J235" s="169"/>
      <c r="K235" s="169"/>
      <c r="L235" s="169"/>
      <c r="M235" s="169"/>
      <c r="N235" s="169"/>
      <c r="O235" s="169"/>
      <c r="P235" s="169"/>
      <c r="Q235" s="169"/>
    </row>
    <row r="236" spans="1:17" ht="15.75" customHeight="1">
      <c r="A236" s="169"/>
      <c r="B236" s="170"/>
      <c r="C236" s="170"/>
      <c r="D236" s="171"/>
      <c r="E236" s="171"/>
      <c r="F236" s="169"/>
      <c r="G236" s="169"/>
      <c r="H236" s="169"/>
      <c r="I236" s="169"/>
      <c r="J236" s="169"/>
      <c r="K236" s="169"/>
      <c r="L236" s="169"/>
      <c r="M236" s="169"/>
      <c r="N236" s="169"/>
      <c r="O236" s="169"/>
      <c r="P236" s="169"/>
      <c r="Q236" s="169"/>
    </row>
    <row r="237" spans="1:17" ht="15.75" customHeight="1">
      <c r="A237" s="169"/>
      <c r="B237" s="170"/>
      <c r="C237" s="170"/>
      <c r="D237" s="171"/>
      <c r="E237" s="171"/>
      <c r="F237" s="169"/>
      <c r="G237" s="169"/>
      <c r="H237" s="169"/>
      <c r="I237" s="169"/>
      <c r="J237" s="169"/>
      <c r="K237" s="169"/>
      <c r="L237" s="169"/>
      <c r="M237" s="169"/>
      <c r="N237" s="169"/>
      <c r="O237" s="169"/>
      <c r="P237" s="169"/>
      <c r="Q237" s="169"/>
    </row>
    <row r="238" spans="1:17" ht="15.75" customHeight="1">
      <c r="A238" s="169"/>
      <c r="B238" s="170"/>
      <c r="C238" s="170"/>
      <c r="D238" s="171"/>
      <c r="E238" s="171"/>
      <c r="F238" s="169"/>
      <c r="G238" s="169"/>
      <c r="H238" s="169"/>
      <c r="I238" s="169"/>
      <c r="J238" s="169"/>
      <c r="K238" s="169"/>
      <c r="L238" s="169"/>
      <c r="M238" s="169"/>
      <c r="N238" s="169"/>
      <c r="O238" s="169"/>
      <c r="P238" s="169"/>
      <c r="Q238" s="169"/>
    </row>
    <row r="239" spans="1:17" ht="15.75" customHeight="1">
      <c r="A239" s="169"/>
      <c r="B239" s="170"/>
      <c r="C239" s="170"/>
      <c r="D239" s="171"/>
      <c r="E239" s="171"/>
      <c r="F239" s="169"/>
      <c r="G239" s="169"/>
      <c r="H239" s="169"/>
      <c r="I239" s="169"/>
      <c r="J239" s="169"/>
      <c r="K239" s="169"/>
      <c r="L239" s="169"/>
      <c r="M239" s="169"/>
      <c r="N239" s="169"/>
      <c r="O239" s="169"/>
      <c r="P239" s="169"/>
      <c r="Q239" s="169"/>
    </row>
    <row r="240" spans="1:17" ht="15.75" customHeight="1">
      <c r="A240" s="169"/>
      <c r="B240" s="170"/>
      <c r="C240" s="170"/>
      <c r="D240" s="171"/>
      <c r="E240" s="171"/>
      <c r="F240" s="169"/>
      <c r="G240" s="169"/>
      <c r="H240" s="169"/>
      <c r="I240" s="169"/>
      <c r="J240" s="169"/>
      <c r="K240" s="169"/>
      <c r="L240" s="169"/>
      <c r="M240" s="169"/>
      <c r="N240" s="169"/>
      <c r="O240" s="169"/>
      <c r="P240" s="169"/>
      <c r="Q240" s="169"/>
    </row>
    <row r="241" spans="1:17" ht="15.75" customHeight="1">
      <c r="A241" s="169"/>
      <c r="B241" s="170"/>
      <c r="C241" s="170"/>
      <c r="D241" s="171"/>
      <c r="E241" s="171"/>
      <c r="F241" s="169"/>
      <c r="G241" s="169"/>
      <c r="H241" s="169"/>
      <c r="I241" s="169"/>
      <c r="J241" s="169"/>
      <c r="K241" s="169"/>
      <c r="L241" s="169"/>
      <c r="M241" s="169"/>
      <c r="N241" s="169"/>
      <c r="O241" s="169"/>
      <c r="P241" s="169"/>
      <c r="Q241" s="169"/>
    </row>
    <row r="242" spans="1:17" ht="15.75" customHeight="1">
      <c r="A242" s="169"/>
      <c r="B242" s="170"/>
      <c r="C242" s="170"/>
      <c r="D242" s="171"/>
      <c r="E242" s="171"/>
      <c r="F242" s="169"/>
      <c r="G242" s="169"/>
      <c r="H242" s="169"/>
      <c r="I242" s="169"/>
      <c r="J242" s="169"/>
      <c r="K242" s="169"/>
      <c r="L242" s="169"/>
      <c r="M242" s="169"/>
      <c r="N242" s="169"/>
      <c r="O242" s="169"/>
      <c r="P242" s="169"/>
      <c r="Q242" s="169"/>
    </row>
    <row r="243" spans="1:17" ht="15.75" customHeight="1">
      <c r="B243" s="193"/>
    </row>
    <row r="244" spans="1:17" ht="15.75" customHeight="1">
      <c r="B244" s="193"/>
    </row>
    <row r="245" spans="1:17" ht="15.75" customHeight="1">
      <c r="B245" s="193"/>
    </row>
    <row r="246" spans="1:17" ht="15.75" customHeight="1">
      <c r="B246" s="193"/>
    </row>
    <row r="247" spans="1:17" ht="15.75" customHeight="1">
      <c r="B247" s="193"/>
    </row>
    <row r="248" spans="1:17" ht="15.75" customHeight="1">
      <c r="B248" s="193"/>
    </row>
    <row r="249" spans="1:17" ht="15.75" customHeight="1">
      <c r="B249" s="193"/>
    </row>
    <row r="250" spans="1:17" ht="15.75" customHeight="1">
      <c r="B250" s="193"/>
    </row>
    <row r="251" spans="1:17" ht="15.75" customHeight="1">
      <c r="B251" s="193"/>
    </row>
    <row r="252" spans="1:17" ht="15.75" customHeight="1">
      <c r="B252" s="193"/>
    </row>
    <row r="253" spans="1:17" ht="15.75" customHeight="1">
      <c r="B253" s="193"/>
    </row>
    <row r="254" spans="1:17" ht="15.75" customHeight="1">
      <c r="B254" s="193"/>
    </row>
    <row r="255" spans="1:17" ht="15.75" customHeight="1">
      <c r="B255" s="193"/>
    </row>
    <row r="256" spans="1:17" ht="15.75" customHeight="1">
      <c r="B256" s="193"/>
    </row>
    <row r="257" spans="2:2" ht="15.75" customHeight="1">
      <c r="B257" s="193"/>
    </row>
    <row r="258" spans="2:2" ht="15.75" customHeight="1">
      <c r="B258" s="193"/>
    </row>
    <row r="259" spans="2:2" ht="15.75" customHeight="1">
      <c r="B259" s="193"/>
    </row>
    <row r="260" spans="2:2" ht="15.75" customHeight="1">
      <c r="B260" s="193"/>
    </row>
    <row r="261" spans="2:2" ht="15.75" customHeight="1">
      <c r="B261" s="193"/>
    </row>
    <row r="262" spans="2:2" ht="15.75" customHeight="1">
      <c r="B262" s="193"/>
    </row>
    <row r="263" spans="2:2" ht="15.75" customHeight="1">
      <c r="B263" s="193"/>
    </row>
    <row r="264" spans="2:2" ht="15.75" customHeight="1">
      <c r="B264" s="193"/>
    </row>
    <row r="265" spans="2:2" ht="15.75" customHeight="1">
      <c r="B265" s="193"/>
    </row>
    <row r="266" spans="2:2" ht="15.75" customHeight="1">
      <c r="B266" s="193"/>
    </row>
    <row r="267" spans="2:2" ht="15.75" customHeight="1">
      <c r="B267" s="193"/>
    </row>
    <row r="268" spans="2:2" ht="15.75" customHeight="1">
      <c r="B268" s="193"/>
    </row>
    <row r="269" spans="2:2" ht="15.75" customHeight="1">
      <c r="B269" s="193"/>
    </row>
    <row r="270" spans="2:2" ht="15.75" customHeight="1">
      <c r="B270" s="193"/>
    </row>
    <row r="271" spans="2:2" ht="15.75" customHeight="1">
      <c r="B271" s="193"/>
    </row>
    <row r="272" spans="2:2" ht="15.75" customHeight="1">
      <c r="B272" s="193"/>
    </row>
    <row r="273" spans="2:2" ht="15.75" customHeight="1">
      <c r="B273" s="193"/>
    </row>
    <row r="274" spans="2:2" ht="15.75" customHeight="1">
      <c r="B274" s="193"/>
    </row>
    <row r="275" spans="2:2" ht="15.75" customHeight="1">
      <c r="B275" s="193"/>
    </row>
    <row r="276" spans="2:2" ht="15.75" customHeight="1">
      <c r="B276" s="193"/>
    </row>
    <row r="277" spans="2:2" ht="15.75" customHeight="1">
      <c r="B277" s="193"/>
    </row>
    <row r="278" spans="2:2" ht="15.75" customHeight="1">
      <c r="B278" s="193"/>
    </row>
    <row r="279" spans="2:2" ht="15.75" customHeight="1">
      <c r="B279" s="193"/>
    </row>
    <row r="280" spans="2:2" ht="15.75" customHeight="1">
      <c r="B280" s="193"/>
    </row>
    <row r="281" spans="2:2" ht="15.75" customHeight="1">
      <c r="B281" s="193"/>
    </row>
    <row r="282" spans="2:2" ht="15.75" customHeight="1">
      <c r="B282" s="193"/>
    </row>
    <row r="283" spans="2:2" ht="15.75" customHeight="1">
      <c r="B283" s="193"/>
    </row>
    <row r="284" spans="2:2" ht="15.75" customHeight="1">
      <c r="B284" s="193"/>
    </row>
    <row r="285" spans="2:2" ht="15.75" customHeight="1">
      <c r="B285" s="193"/>
    </row>
    <row r="286" spans="2:2" ht="15.75" customHeight="1">
      <c r="B286" s="193"/>
    </row>
    <row r="287" spans="2:2" ht="15.75" customHeight="1">
      <c r="B287" s="193"/>
    </row>
    <row r="288" spans="2:2" ht="15.75" customHeight="1">
      <c r="B288" s="193"/>
    </row>
    <row r="289" spans="2:2" ht="15.75" customHeight="1">
      <c r="B289" s="193"/>
    </row>
    <row r="290" spans="2:2" ht="15.75" customHeight="1">
      <c r="B290" s="193"/>
    </row>
    <row r="291" spans="2:2" ht="15.75" customHeight="1">
      <c r="B291" s="193"/>
    </row>
    <row r="292" spans="2:2" ht="15.75" customHeight="1">
      <c r="B292" s="193"/>
    </row>
    <row r="293" spans="2:2" ht="15.75" customHeight="1">
      <c r="B293" s="193"/>
    </row>
    <row r="294" spans="2:2" ht="15.75" customHeight="1">
      <c r="B294" s="193"/>
    </row>
    <row r="295" spans="2:2" ht="15.75" customHeight="1">
      <c r="B295" s="193"/>
    </row>
    <row r="296" spans="2:2" ht="15.75" customHeight="1">
      <c r="B296" s="193"/>
    </row>
    <row r="297" spans="2:2" ht="15.75" customHeight="1">
      <c r="B297" s="193"/>
    </row>
    <row r="298" spans="2:2" ht="15.75" customHeight="1">
      <c r="B298" s="193"/>
    </row>
    <row r="299" spans="2:2" ht="15.75" customHeight="1">
      <c r="B299" s="193"/>
    </row>
    <row r="300" spans="2:2" ht="15.75" customHeight="1">
      <c r="B300" s="193"/>
    </row>
    <row r="301" spans="2:2" ht="15.75" customHeight="1">
      <c r="B301" s="193"/>
    </row>
    <row r="302" spans="2:2" ht="15.75" customHeight="1">
      <c r="B302" s="193"/>
    </row>
    <row r="303" spans="2:2" ht="15.75" customHeight="1">
      <c r="B303" s="193"/>
    </row>
    <row r="304" spans="2:2" ht="15.75" customHeight="1">
      <c r="B304" s="193"/>
    </row>
    <row r="305" spans="2:2" ht="15.75" customHeight="1">
      <c r="B305" s="193"/>
    </row>
    <row r="306" spans="2:2" ht="15.75" customHeight="1">
      <c r="B306" s="193"/>
    </row>
    <row r="307" spans="2:2" ht="15.75" customHeight="1">
      <c r="B307" s="193"/>
    </row>
    <row r="308" spans="2:2" ht="15.75" customHeight="1">
      <c r="B308" s="193"/>
    </row>
    <row r="309" spans="2:2" ht="15.75" customHeight="1">
      <c r="B309" s="193"/>
    </row>
    <row r="310" spans="2:2" ht="15.75" customHeight="1">
      <c r="B310" s="193"/>
    </row>
    <row r="311" spans="2:2" ht="15.75" customHeight="1">
      <c r="B311" s="193"/>
    </row>
    <row r="312" spans="2:2" ht="15.75" customHeight="1">
      <c r="B312" s="193"/>
    </row>
    <row r="313" spans="2:2" ht="15.75" customHeight="1">
      <c r="B313" s="193"/>
    </row>
    <row r="314" spans="2:2" ht="15.75" customHeight="1">
      <c r="B314" s="193"/>
    </row>
    <row r="315" spans="2:2" ht="15.75" customHeight="1">
      <c r="B315" s="193"/>
    </row>
    <row r="316" spans="2:2" ht="15.75" customHeight="1">
      <c r="B316" s="193"/>
    </row>
    <row r="317" spans="2:2" ht="15.75" customHeight="1">
      <c r="B317" s="193"/>
    </row>
    <row r="318" spans="2:2" ht="15.75" customHeight="1">
      <c r="B318" s="193"/>
    </row>
    <row r="319" spans="2:2" ht="15.75" customHeight="1">
      <c r="B319" s="193"/>
    </row>
    <row r="320" spans="2:2" ht="15.75" customHeight="1">
      <c r="B320" s="193"/>
    </row>
    <row r="321" spans="2:2" ht="15.75" customHeight="1">
      <c r="B321" s="193"/>
    </row>
    <row r="322" spans="2:2" ht="15.75" customHeight="1">
      <c r="B322" s="193"/>
    </row>
    <row r="323" spans="2:2" ht="15.75" customHeight="1">
      <c r="B323" s="193"/>
    </row>
    <row r="324" spans="2:2" ht="15.75" customHeight="1">
      <c r="B324" s="193"/>
    </row>
    <row r="325" spans="2:2" ht="15.75" customHeight="1">
      <c r="B325" s="193"/>
    </row>
    <row r="326" spans="2:2" ht="15.75" customHeight="1">
      <c r="B326" s="193"/>
    </row>
    <row r="327" spans="2:2" ht="15.75" customHeight="1">
      <c r="B327" s="193"/>
    </row>
    <row r="328" spans="2:2" ht="15.75" customHeight="1">
      <c r="B328" s="193"/>
    </row>
    <row r="329" spans="2:2" ht="15.75" customHeight="1">
      <c r="B329" s="193"/>
    </row>
    <row r="330" spans="2:2" ht="15.75" customHeight="1">
      <c r="B330" s="193"/>
    </row>
    <row r="331" spans="2:2" ht="15.75" customHeight="1">
      <c r="B331" s="193"/>
    </row>
    <row r="332" spans="2:2" ht="15.75" customHeight="1">
      <c r="B332" s="193"/>
    </row>
    <row r="333" spans="2:2" ht="15.75" customHeight="1">
      <c r="B333" s="193"/>
    </row>
    <row r="334" spans="2:2" ht="15.75" customHeight="1">
      <c r="B334" s="193"/>
    </row>
    <row r="335" spans="2:2" ht="15.75" customHeight="1">
      <c r="B335" s="193"/>
    </row>
    <row r="336" spans="2:2" ht="15.75" customHeight="1">
      <c r="B336" s="193"/>
    </row>
    <row r="337" spans="2:2" ht="15.75" customHeight="1">
      <c r="B337" s="193"/>
    </row>
    <row r="338" spans="2:2" ht="15.75" customHeight="1">
      <c r="B338" s="193"/>
    </row>
    <row r="339" spans="2:2" ht="15.75" customHeight="1">
      <c r="B339" s="193"/>
    </row>
    <row r="340" spans="2:2" ht="15.75" customHeight="1">
      <c r="B340" s="193"/>
    </row>
    <row r="341" spans="2:2" ht="15.75" customHeight="1">
      <c r="B341" s="193"/>
    </row>
    <row r="342" spans="2:2" ht="15.75" customHeight="1">
      <c r="B342" s="193"/>
    </row>
    <row r="343" spans="2:2" ht="15.75" customHeight="1">
      <c r="B343" s="193"/>
    </row>
    <row r="344" spans="2:2" ht="15.75" customHeight="1">
      <c r="B344" s="193"/>
    </row>
    <row r="345" spans="2:2" ht="15.75" customHeight="1">
      <c r="B345" s="193"/>
    </row>
    <row r="346" spans="2:2" ht="15.75" customHeight="1">
      <c r="B346" s="193"/>
    </row>
    <row r="347" spans="2:2" ht="15.75" customHeight="1">
      <c r="B347" s="193"/>
    </row>
    <row r="348" spans="2:2" ht="15.75" customHeight="1">
      <c r="B348" s="193"/>
    </row>
    <row r="349" spans="2:2" ht="15.75" customHeight="1">
      <c r="B349" s="193"/>
    </row>
    <row r="350" spans="2:2" ht="15.75" customHeight="1">
      <c r="B350" s="193"/>
    </row>
    <row r="351" spans="2:2" ht="15.75" customHeight="1">
      <c r="B351" s="193"/>
    </row>
    <row r="352" spans="2:2" ht="15.75" customHeight="1">
      <c r="B352" s="193"/>
    </row>
    <row r="353" spans="2:2" ht="15.75" customHeight="1">
      <c r="B353" s="193"/>
    </row>
    <row r="354" spans="2:2" ht="15.75" customHeight="1">
      <c r="B354" s="193"/>
    </row>
    <row r="355" spans="2:2" ht="15.75" customHeight="1">
      <c r="B355" s="193"/>
    </row>
    <row r="356" spans="2:2" ht="15.75" customHeight="1">
      <c r="B356" s="193"/>
    </row>
    <row r="357" spans="2:2" ht="15.75" customHeight="1">
      <c r="B357" s="193"/>
    </row>
    <row r="358" spans="2:2" ht="15.75" customHeight="1">
      <c r="B358" s="193"/>
    </row>
    <row r="359" spans="2:2" ht="15.75" customHeight="1">
      <c r="B359" s="193"/>
    </row>
    <row r="360" spans="2:2" ht="15.75" customHeight="1">
      <c r="B360" s="193"/>
    </row>
    <row r="361" spans="2:2" ht="15.75" customHeight="1">
      <c r="B361" s="193"/>
    </row>
    <row r="362" spans="2:2" ht="15.75" customHeight="1">
      <c r="B362" s="193"/>
    </row>
    <row r="363" spans="2:2" ht="15.75" customHeight="1">
      <c r="B363" s="193"/>
    </row>
    <row r="364" spans="2:2" ht="15.75" customHeight="1">
      <c r="B364" s="193"/>
    </row>
    <row r="365" spans="2:2" ht="15.75" customHeight="1">
      <c r="B365" s="193"/>
    </row>
    <row r="366" spans="2:2" ht="15.75" customHeight="1">
      <c r="B366" s="193"/>
    </row>
    <row r="367" spans="2:2" ht="15.75" customHeight="1">
      <c r="B367" s="193"/>
    </row>
    <row r="368" spans="2:2" ht="15.75" customHeight="1">
      <c r="B368" s="193"/>
    </row>
    <row r="369" spans="2:2" ht="15.75" customHeight="1">
      <c r="B369" s="193"/>
    </row>
    <row r="370" spans="2:2" ht="15.75" customHeight="1">
      <c r="B370" s="193"/>
    </row>
    <row r="371" spans="2:2" ht="15.75" customHeight="1">
      <c r="B371" s="193"/>
    </row>
    <row r="372" spans="2:2" ht="15.75" customHeight="1">
      <c r="B372" s="193"/>
    </row>
    <row r="373" spans="2:2" ht="15.75" customHeight="1">
      <c r="B373" s="193"/>
    </row>
    <row r="374" spans="2:2" ht="15.75" customHeight="1">
      <c r="B374" s="193"/>
    </row>
    <row r="375" spans="2:2" ht="15.75" customHeight="1">
      <c r="B375" s="193"/>
    </row>
    <row r="376" spans="2:2" ht="15.75" customHeight="1">
      <c r="B376" s="193"/>
    </row>
    <row r="377" spans="2:2" ht="15.75" customHeight="1">
      <c r="B377" s="193"/>
    </row>
    <row r="378" spans="2:2" ht="15.75" customHeight="1">
      <c r="B378" s="193"/>
    </row>
    <row r="379" spans="2:2" ht="15.75" customHeight="1">
      <c r="B379" s="193"/>
    </row>
    <row r="380" spans="2:2" ht="15.75" customHeight="1">
      <c r="B380" s="193"/>
    </row>
    <row r="381" spans="2:2" ht="15.75" customHeight="1">
      <c r="B381" s="193"/>
    </row>
    <row r="382" spans="2:2" ht="15.75" customHeight="1">
      <c r="B382" s="193"/>
    </row>
    <row r="383" spans="2:2" ht="15.75" customHeight="1">
      <c r="B383" s="193"/>
    </row>
    <row r="384" spans="2:2" ht="15.75" customHeight="1">
      <c r="B384" s="193"/>
    </row>
    <row r="385" spans="2:2" ht="15.75" customHeight="1">
      <c r="B385" s="193"/>
    </row>
    <row r="386" spans="2:2" ht="15.75" customHeight="1">
      <c r="B386" s="193"/>
    </row>
    <row r="387" spans="2:2" ht="15.75" customHeight="1">
      <c r="B387" s="193"/>
    </row>
    <row r="388" spans="2:2" ht="15.75" customHeight="1">
      <c r="B388" s="193"/>
    </row>
    <row r="389" spans="2:2" ht="15.75" customHeight="1">
      <c r="B389" s="193"/>
    </row>
    <row r="390" spans="2:2" ht="15.75" customHeight="1">
      <c r="B390" s="193"/>
    </row>
    <row r="391" spans="2:2" ht="15.75" customHeight="1">
      <c r="B391" s="193"/>
    </row>
    <row r="392" spans="2:2" ht="15.75" customHeight="1">
      <c r="B392" s="193"/>
    </row>
    <row r="393" spans="2:2" ht="15.75" customHeight="1">
      <c r="B393" s="193"/>
    </row>
    <row r="394" spans="2:2" ht="15.75" customHeight="1">
      <c r="B394" s="193"/>
    </row>
    <row r="395" spans="2:2" ht="15.75" customHeight="1">
      <c r="B395" s="193"/>
    </row>
    <row r="396" spans="2:2" ht="15.75" customHeight="1">
      <c r="B396" s="193"/>
    </row>
    <row r="397" spans="2:2" ht="15.75" customHeight="1">
      <c r="B397" s="193"/>
    </row>
    <row r="398" spans="2:2" ht="15.75" customHeight="1">
      <c r="B398" s="193"/>
    </row>
    <row r="399" spans="2:2" ht="15.75" customHeight="1">
      <c r="B399" s="193"/>
    </row>
    <row r="400" spans="2:2" ht="15.75" customHeight="1">
      <c r="B400" s="193"/>
    </row>
    <row r="401" spans="2:2" ht="15.75" customHeight="1">
      <c r="B401" s="193"/>
    </row>
    <row r="402" spans="2:2" ht="15.75" customHeight="1">
      <c r="B402" s="193"/>
    </row>
    <row r="403" spans="2:2" ht="15.75" customHeight="1">
      <c r="B403" s="193"/>
    </row>
    <row r="404" spans="2:2" ht="15.75" customHeight="1">
      <c r="B404" s="193"/>
    </row>
    <row r="405" spans="2:2" ht="15.75" customHeight="1">
      <c r="B405" s="193"/>
    </row>
    <row r="406" spans="2:2" ht="15.75" customHeight="1">
      <c r="B406" s="193"/>
    </row>
    <row r="407" spans="2:2" ht="15.75" customHeight="1">
      <c r="B407" s="193"/>
    </row>
    <row r="408" spans="2:2" ht="15.75" customHeight="1">
      <c r="B408" s="193"/>
    </row>
    <row r="409" spans="2:2" ht="15.75" customHeight="1">
      <c r="B409" s="193"/>
    </row>
    <row r="410" spans="2:2" ht="15.75" customHeight="1">
      <c r="B410" s="193"/>
    </row>
    <row r="411" spans="2:2" ht="15.75" customHeight="1">
      <c r="B411" s="193"/>
    </row>
    <row r="412" spans="2:2" ht="15.75" customHeight="1">
      <c r="B412" s="193"/>
    </row>
    <row r="413" spans="2:2" ht="15.75" customHeight="1">
      <c r="B413" s="193"/>
    </row>
    <row r="414" spans="2:2" ht="15.75" customHeight="1">
      <c r="B414" s="193"/>
    </row>
    <row r="415" spans="2:2" ht="15.75" customHeight="1">
      <c r="B415" s="193"/>
    </row>
    <row r="416" spans="2:2" ht="15.75" customHeight="1">
      <c r="B416" s="193"/>
    </row>
    <row r="417" spans="2:2" ht="15.75" customHeight="1">
      <c r="B417" s="193"/>
    </row>
    <row r="418" spans="2:2" ht="15.75" customHeight="1">
      <c r="B418" s="193"/>
    </row>
    <row r="419" spans="2:2" ht="15.75" customHeight="1">
      <c r="B419" s="193"/>
    </row>
    <row r="420" spans="2:2" ht="15.75" customHeight="1">
      <c r="B420" s="193"/>
    </row>
    <row r="421" spans="2:2" ht="15.75" customHeight="1">
      <c r="B421" s="193"/>
    </row>
    <row r="422" spans="2:2" ht="15.75" customHeight="1">
      <c r="B422" s="193"/>
    </row>
    <row r="423" spans="2:2" ht="15.75" customHeight="1">
      <c r="B423" s="193"/>
    </row>
    <row r="424" spans="2:2" ht="15.75" customHeight="1">
      <c r="B424" s="193"/>
    </row>
    <row r="425" spans="2:2" ht="15.75" customHeight="1">
      <c r="B425" s="193"/>
    </row>
    <row r="426" spans="2:2" ht="15.75" customHeight="1">
      <c r="B426" s="193"/>
    </row>
    <row r="427" spans="2:2" ht="15.75" customHeight="1">
      <c r="B427" s="193"/>
    </row>
    <row r="428" spans="2:2" ht="15.75" customHeight="1">
      <c r="B428" s="193"/>
    </row>
    <row r="429" spans="2:2" ht="15.75" customHeight="1">
      <c r="B429" s="193"/>
    </row>
    <row r="430" spans="2:2" ht="15.75" customHeight="1">
      <c r="B430" s="193"/>
    </row>
    <row r="431" spans="2:2" ht="15.75" customHeight="1">
      <c r="B431" s="193"/>
    </row>
    <row r="432" spans="2:2" ht="15.75" customHeight="1">
      <c r="B432" s="193"/>
    </row>
    <row r="433" spans="2:2" ht="15.75" customHeight="1">
      <c r="B433" s="193"/>
    </row>
    <row r="434" spans="2:2" ht="15.75" customHeight="1">
      <c r="B434" s="193"/>
    </row>
    <row r="435" spans="2:2" ht="15.75" customHeight="1">
      <c r="B435" s="193"/>
    </row>
    <row r="436" spans="2:2" ht="15.75" customHeight="1">
      <c r="B436" s="193"/>
    </row>
    <row r="437" spans="2:2" ht="15.75" customHeight="1">
      <c r="B437" s="193"/>
    </row>
    <row r="438" spans="2:2" ht="15.75" customHeight="1">
      <c r="B438" s="193"/>
    </row>
    <row r="439" spans="2:2" ht="15.75" customHeight="1">
      <c r="B439" s="193"/>
    </row>
    <row r="440" spans="2:2" ht="15.75" customHeight="1">
      <c r="B440" s="193"/>
    </row>
    <row r="441" spans="2:2" ht="15.75" customHeight="1">
      <c r="B441" s="193"/>
    </row>
    <row r="442" spans="2:2" ht="15.75" customHeight="1">
      <c r="B442" s="193"/>
    </row>
    <row r="443" spans="2:2" ht="15.75" customHeight="1">
      <c r="B443" s="193"/>
    </row>
    <row r="444" spans="2:2" ht="15.75" customHeight="1">
      <c r="B444" s="193"/>
    </row>
    <row r="445" spans="2:2" ht="15.75" customHeight="1">
      <c r="B445" s="193"/>
    </row>
    <row r="446" spans="2:2" ht="15.75" customHeight="1">
      <c r="B446" s="193"/>
    </row>
    <row r="447" spans="2:2" ht="15.75" customHeight="1">
      <c r="B447" s="193"/>
    </row>
    <row r="448" spans="2:2" ht="15.75" customHeight="1">
      <c r="B448" s="193"/>
    </row>
    <row r="449" spans="2:2" ht="15.75" customHeight="1">
      <c r="B449" s="193"/>
    </row>
    <row r="450" spans="2:2" ht="15.75" customHeight="1">
      <c r="B450" s="193"/>
    </row>
    <row r="451" spans="2:2" ht="15.75" customHeight="1">
      <c r="B451" s="193"/>
    </row>
    <row r="452" spans="2:2" ht="15.75" customHeight="1">
      <c r="B452" s="193"/>
    </row>
    <row r="453" spans="2:2" ht="15.75" customHeight="1">
      <c r="B453" s="193"/>
    </row>
    <row r="454" spans="2:2" ht="15.75" customHeight="1">
      <c r="B454" s="193"/>
    </row>
    <row r="455" spans="2:2" ht="15.75" customHeight="1">
      <c r="B455" s="193"/>
    </row>
    <row r="456" spans="2:2" ht="15.75" customHeight="1">
      <c r="B456" s="193"/>
    </row>
    <row r="457" spans="2:2" ht="15.75" customHeight="1">
      <c r="B457" s="193"/>
    </row>
    <row r="458" spans="2:2" ht="15.75" customHeight="1">
      <c r="B458" s="193"/>
    </row>
    <row r="459" spans="2:2" ht="15.75" customHeight="1">
      <c r="B459" s="193"/>
    </row>
    <row r="460" spans="2:2" ht="15.75" customHeight="1">
      <c r="B460" s="193"/>
    </row>
    <row r="461" spans="2:2" ht="15.75" customHeight="1">
      <c r="B461" s="193"/>
    </row>
    <row r="462" spans="2:2" ht="15.75" customHeight="1">
      <c r="B462" s="193"/>
    </row>
    <row r="463" spans="2:2" ht="15.75" customHeight="1">
      <c r="B463" s="193"/>
    </row>
    <row r="464" spans="2:2" ht="15.75" customHeight="1">
      <c r="B464" s="193"/>
    </row>
    <row r="465" spans="2:2" ht="15.75" customHeight="1">
      <c r="B465" s="193"/>
    </row>
    <row r="466" spans="2:2" ht="15.75" customHeight="1">
      <c r="B466" s="193"/>
    </row>
    <row r="467" spans="2:2" ht="15.75" customHeight="1">
      <c r="B467" s="193"/>
    </row>
    <row r="468" spans="2:2" ht="15.75" customHeight="1">
      <c r="B468" s="193"/>
    </row>
    <row r="469" spans="2:2" ht="15.75" customHeight="1">
      <c r="B469" s="193"/>
    </row>
    <row r="470" spans="2:2" ht="15.75" customHeight="1">
      <c r="B470" s="193"/>
    </row>
    <row r="471" spans="2:2" ht="15.75" customHeight="1">
      <c r="B471" s="193"/>
    </row>
    <row r="472" spans="2:2" ht="15.75" customHeight="1">
      <c r="B472" s="193"/>
    </row>
    <row r="473" spans="2:2" ht="15.75" customHeight="1">
      <c r="B473" s="193"/>
    </row>
    <row r="474" spans="2:2" ht="15.75" customHeight="1">
      <c r="B474" s="193"/>
    </row>
    <row r="475" spans="2:2" ht="15.75" customHeight="1">
      <c r="B475" s="193"/>
    </row>
    <row r="476" spans="2:2" ht="15.75" customHeight="1">
      <c r="B476" s="193"/>
    </row>
    <row r="477" spans="2:2" ht="15.75" customHeight="1">
      <c r="B477" s="193"/>
    </row>
    <row r="478" spans="2:2" ht="15.75" customHeight="1">
      <c r="B478" s="193"/>
    </row>
    <row r="479" spans="2:2" ht="15.75" customHeight="1">
      <c r="B479" s="193"/>
    </row>
    <row r="480" spans="2:2" ht="15.75" customHeight="1">
      <c r="B480" s="193"/>
    </row>
    <row r="481" spans="2:2" ht="15.75" customHeight="1">
      <c r="B481" s="193"/>
    </row>
    <row r="482" spans="2:2" ht="15.75" customHeight="1">
      <c r="B482" s="193"/>
    </row>
    <row r="483" spans="2:2" ht="15.75" customHeight="1">
      <c r="B483" s="193"/>
    </row>
    <row r="484" spans="2:2" ht="15.75" customHeight="1">
      <c r="B484" s="193"/>
    </row>
    <row r="485" spans="2:2" ht="15.75" customHeight="1">
      <c r="B485" s="193"/>
    </row>
    <row r="486" spans="2:2" ht="15.75" customHeight="1">
      <c r="B486" s="193"/>
    </row>
    <row r="487" spans="2:2" ht="15.75" customHeight="1">
      <c r="B487" s="193"/>
    </row>
    <row r="488" spans="2:2" ht="15.75" customHeight="1">
      <c r="B488" s="193"/>
    </row>
    <row r="489" spans="2:2" ht="15.75" customHeight="1">
      <c r="B489" s="193"/>
    </row>
    <row r="490" spans="2:2" ht="15.75" customHeight="1">
      <c r="B490" s="193"/>
    </row>
    <row r="491" spans="2:2" ht="15.75" customHeight="1">
      <c r="B491" s="193"/>
    </row>
    <row r="492" spans="2:2" ht="15.75" customHeight="1">
      <c r="B492" s="193"/>
    </row>
    <row r="493" spans="2:2" ht="15.75" customHeight="1">
      <c r="B493" s="193"/>
    </row>
    <row r="494" spans="2:2" ht="15.75" customHeight="1">
      <c r="B494" s="193"/>
    </row>
    <row r="495" spans="2:2" ht="15.75" customHeight="1">
      <c r="B495" s="193"/>
    </row>
    <row r="496" spans="2:2" ht="15.75" customHeight="1">
      <c r="B496" s="193"/>
    </row>
    <row r="497" spans="2:2" ht="15.75" customHeight="1">
      <c r="B497" s="193"/>
    </row>
    <row r="498" spans="2:2" ht="15.75" customHeight="1">
      <c r="B498" s="193"/>
    </row>
    <row r="499" spans="2:2" ht="15.75" customHeight="1">
      <c r="B499" s="193"/>
    </row>
    <row r="500" spans="2:2" ht="15.75" customHeight="1">
      <c r="B500" s="193"/>
    </row>
    <row r="501" spans="2:2" ht="15.75" customHeight="1">
      <c r="B501" s="193"/>
    </row>
    <row r="502" spans="2:2" ht="15.75" customHeight="1">
      <c r="B502" s="193"/>
    </row>
    <row r="503" spans="2:2" ht="15.75" customHeight="1">
      <c r="B503" s="193"/>
    </row>
    <row r="504" spans="2:2" ht="15.75" customHeight="1">
      <c r="B504" s="193"/>
    </row>
    <row r="505" spans="2:2" ht="15.75" customHeight="1">
      <c r="B505" s="193"/>
    </row>
    <row r="506" spans="2:2" ht="15.75" customHeight="1">
      <c r="B506" s="193"/>
    </row>
    <row r="507" spans="2:2" ht="15.75" customHeight="1">
      <c r="B507" s="193"/>
    </row>
    <row r="508" spans="2:2" ht="15.75" customHeight="1">
      <c r="B508" s="193"/>
    </row>
    <row r="509" spans="2:2" ht="15.75" customHeight="1">
      <c r="B509" s="193"/>
    </row>
    <row r="510" spans="2:2" ht="15.75" customHeight="1">
      <c r="B510" s="193"/>
    </row>
    <row r="511" spans="2:2" ht="15.75" customHeight="1">
      <c r="B511" s="193"/>
    </row>
    <row r="512" spans="2:2" ht="15.75" customHeight="1">
      <c r="B512" s="193"/>
    </row>
    <row r="513" spans="2:2" ht="15.75" customHeight="1">
      <c r="B513" s="193"/>
    </row>
    <row r="514" spans="2:2" ht="15.75" customHeight="1">
      <c r="B514" s="193"/>
    </row>
    <row r="515" spans="2:2" ht="15.75" customHeight="1">
      <c r="B515" s="193"/>
    </row>
    <row r="516" spans="2:2" ht="15.75" customHeight="1">
      <c r="B516" s="193"/>
    </row>
    <row r="517" spans="2:2" ht="15.75" customHeight="1">
      <c r="B517" s="193"/>
    </row>
    <row r="518" spans="2:2" ht="15.75" customHeight="1">
      <c r="B518" s="193"/>
    </row>
    <row r="519" spans="2:2" ht="15.75" customHeight="1">
      <c r="B519" s="193"/>
    </row>
    <row r="520" spans="2:2" ht="15.75" customHeight="1">
      <c r="B520" s="193"/>
    </row>
    <row r="521" spans="2:2" ht="15.75" customHeight="1">
      <c r="B521" s="193"/>
    </row>
    <row r="522" spans="2:2" ht="15.75" customHeight="1">
      <c r="B522" s="193"/>
    </row>
    <row r="523" spans="2:2" ht="15.75" customHeight="1">
      <c r="B523" s="193"/>
    </row>
    <row r="524" spans="2:2" ht="15.75" customHeight="1">
      <c r="B524" s="193"/>
    </row>
    <row r="525" spans="2:2" ht="15.75" customHeight="1">
      <c r="B525" s="193"/>
    </row>
    <row r="526" spans="2:2" ht="15.75" customHeight="1">
      <c r="B526" s="193"/>
    </row>
    <row r="527" spans="2:2" ht="15.75" customHeight="1">
      <c r="B527" s="193"/>
    </row>
    <row r="528" spans="2:2" ht="15.75" customHeight="1">
      <c r="B528" s="193"/>
    </row>
    <row r="529" spans="2:2" ht="15.75" customHeight="1">
      <c r="B529" s="193"/>
    </row>
    <row r="530" spans="2:2" ht="15.75" customHeight="1">
      <c r="B530" s="193"/>
    </row>
    <row r="531" spans="2:2" ht="15.75" customHeight="1">
      <c r="B531" s="193"/>
    </row>
    <row r="532" spans="2:2" ht="15.75" customHeight="1">
      <c r="B532" s="193"/>
    </row>
    <row r="533" spans="2:2" ht="15.75" customHeight="1">
      <c r="B533" s="193"/>
    </row>
    <row r="534" spans="2:2" ht="15.75" customHeight="1">
      <c r="B534" s="193"/>
    </row>
    <row r="535" spans="2:2" ht="15.75" customHeight="1">
      <c r="B535" s="193"/>
    </row>
    <row r="536" spans="2:2" ht="15.75" customHeight="1">
      <c r="B536" s="193"/>
    </row>
    <row r="537" spans="2:2" ht="15.75" customHeight="1">
      <c r="B537" s="193"/>
    </row>
    <row r="538" spans="2:2" ht="15.75" customHeight="1">
      <c r="B538" s="193"/>
    </row>
    <row r="539" spans="2:2" ht="15.75" customHeight="1">
      <c r="B539" s="193"/>
    </row>
    <row r="540" spans="2:2" ht="15.75" customHeight="1">
      <c r="B540" s="193"/>
    </row>
    <row r="541" spans="2:2" ht="15.75" customHeight="1">
      <c r="B541" s="193"/>
    </row>
    <row r="542" spans="2:2" ht="15.75" customHeight="1">
      <c r="B542" s="193"/>
    </row>
    <row r="543" spans="2:2" ht="15.75" customHeight="1">
      <c r="B543" s="193"/>
    </row>
    <row r="544" spans="2:2" ht="15.75" customHeight="1">
      <c r="B544" s="193"/>
    </row>
    <row r="545" spans="2:2" ht="15.75" customHeight="1">
      <c r="B545" s="193"/>
    </row>
    <row r="546" spans="2:2" ht="15.75" customHeight="1">
      <c r="B546" s="193"/>
    </row>
    <row r="547" spans="2:2" ht="15.75" customHeight="1">
      <c r="B547" s="193"/>
    </row>
    <row r="548" spans="2:2" ht="15.75" customHeight="1">
      <c r="B548" s="193"/>
    </row>
    <row r="549" spans="2:2" ht="15.75" customHeight="1">
      <c r="B549" s="193"/>
    </row>
    <row r="550" spans="2:2" ht="15.75" customHeight="1">
      <c r="B550" s="193"/>
    </row>
    <row r="551" spans="2:2" ht="15.75" customHeight="1">
      <c r="B551" s="193"/>
    </row>
    <row r="552" spans="2:2" ht="15.75" customHeight="1">
      <c r="B552" s="193"/>
    </row>
    <row r="553" spans="2:2" ht="15.75" customHeight="1">
      <c r="B553" s="193"/>
    </row>
    <row r="554" spans="2:2" ht="15.75" customHeight="1">
      <c r="B554" s="193"/>
    </row>
    <row r="555" spans="2:2" ht="15.75" customHeight="1">
      <c r="B555" s="193"/>
    </row>
    <row r="556" spans="2:2" ht="15.75" customHeight="1">
      <c r="B556" s="193"/>
    </row>
    <row r="557" spans="2:2" ht="15.75" customHeight="1">
      <c r="B557" s="193"/>
    </row>
    <row r="558" spans="2:2" ht="15.75" customHeight="1">
      <c r="B558" s="193"/>
    </row>
    <row r="559" spans="2:2" ht="15.75" customHeight="1">
      <c r="B559" s="193"/>
    </row>
    <row r="560" spans="2:2" ht="15.75" customHeight="1">
      <c r="B560" s="193"/>
    </row>
    <row r="561" spans="2:2" ht="15.75" customHeight="1">
      <c r="B561" s="193"/>
    </row>
    <row r="562" spans="2:2" ht="15.75" customHeight="1">
      <c r="B562" s="193"/>
    </row>
    <row r="563" spans="2:2" ht="15.75" customHeight="1">
      <c r="B563" s="193"/>
    </row>
    <row r="564" spans="2:2" ht="15.75" customHeight="1">
      <c r="B564" s="193"/>
    </row>
    <row r="565" spans="2:2" ht="15.75" customHeight="1">
      <c r="B565" s="193"/>
    </row>
    <row r="566" spans="2:2" ht="15.75" customHeight="1">
      <c r="B566" s="193"/>
    </row>
    <row r="567" spans="2:2" ht="15.75" customHeight="1">
      <c r="B567" s="193"/>
    </row>
    <row r="568" spans="2:2" ht="15.75" customHeight="1">
      <c r="B568" s="193"/>
    </row>
    <row r="569" spans="2:2" ht="15.75" customHeight="1">
      <c r="B569" s="193"/>
    </row>
    <row r="570" spans="2:2" ht="15.75" customHeight="1">
      <c r="B570" s="193"/>
    </row>
    <row r="571" spans="2:2" ht="15.75" customHeight="1">
      <c r="B571" s="193"/>
    </row>
    <row r="572" spans="2:2" ht="15.75" customHeight="1">
      <c r="B572" s="193"/>
    </row>
    <row r="573" spans="2:2" ht="15.75" customHeight="1">
      <c r="B573" s="193"/>
    </row>
    <row r="574" spans="2:2" ht="15.75" customHeight="1">
      <c r="B574" s="193"/>
    </row>
    <row r="575" spans="2:2" ht="15.75" customHeight="1">
      <c r="B575" s="193"/>
    </row>
    <row r="576" spans="2:2" ht="15.75" customHeight="1">
      <c r="B576" s="193"/>
    </row>
    <row r="577" spans="2:2" ht="15.75" customHeight="1">
      <c r="B577" s="193"/>
    </row>
    <row r="578" spans="2:2" ht="15.75" customHeight="1">
      <c r="B578" s="193"/>
    </row>
    <row r="579" spans="2:2" ht="15.75" customHeight="1">
      <c r="B579" s="193"/>
    </row>
    <row r="580" spans="2:2" ht="15.75" customHeight="1">
      <c r="B580" s="193"/>
    </row>
    <row r="581" spans="2:2" ht="15.75" customHeight="1">
      <c r="B581" s="193"/>
    </row>
    <row r="582" spans="2:2" ht="15.75" customHeight="1">
      <c r="B582" s="193"/>
    </row>
    <row r="583" spans="2:2" ht="15.75" customHeight="1">
      <c r="B583" s="193"/>
    </row>
    <row r="584" spans="2:2" ht="15.75" customHeight="1">
      <c r="B584" s="193"/>
    </row>
    <row r="585" spans="2:2" ht="15.75" customHeight="1">
      <c r="B585" s="193"/>
    </row>
    <row r="586" spans="2:2" ht="15.75" customHeight="1">
      <c r="B586" s="193"/>
    </row>
    <row r="587" spans="2:2" ht="15.75" customHeight="1">
      <c r="B587" s="193"/>
    </row>
    <row r="588" spans="2:2" ht="15.75" customHeight="1">
      <c r="B588" s="193"/>
    </row>
    <row r="589" spans="2:2" ht="15.75" customHeight="1">
      <c r="B589" s="193"/>
    </row>
    <row r="590" spans="2:2" ht="15.75" customHeight="1">
      <c r="B590" s="193"/>
    </row>
    <row r="591" spans="2:2" ht="15.75" customHeight="1">
      <c r="B591" s="193"/>
    </row>
    <row r="592" spans="2:2" ht="15.75" customHeight="1">
      <c r="B592" s="193"/>
    </row>
    <row r="593" spans="2:2" ht="15.75" customHeight="1">
      <c r="B593" s="193"/>
    </row>
    <row r="594" spans="2:2" ht="15.75" customHeight="1">
      <c r="B594" s="193"/>
    </row>
    <row r="595" spans="2:2" ht="15.75" customHeight="1">
      <c r="B595" s="193"/>
    </row>
    <row r="596" spans="2:2" ht="15.75" customHeight="1">
      <c r="B596" s="193"/>
    </row>
    <row r="597" spans="2:2" ht="15.75" customHeight="1">
      <c r="B597" s="193"/>
    </row>
    <row r="598" spans="2:2" ht="15.75" customHeight="1">
      <c r="B598" s="193"/>
    </row>
    <row r="599" spans="2:2" ht="15.75" customHeight="1">
      <c r="B599" s="193"/>
    </row>
    <row r="600" spans="2:2" ht="15.75" customHeight="1">
      <c r="B600" s="193"/>
    </row>
    <row r="601" spans="2:2" ht="15.75" customHeight="1">
      <c r="B601" s="193"/>
    </row>
    <row r="602" spans="2:2" ht="15.75" customHeight="1">
      <c r="B602" s="193"/>
    </row>
    <row r="603" spans="2:2" ht="15.75" customHeight="1">
      <c r="B603" s="193"/>
    </row>
    <row r="604" spans="2:2" ht="15.75" customHeight="1">
      <c r="B604" s="193"/>
    </row>
    <row r="605" spans="2:2" ht="15.75" customHeight="1">
      <c r="B605" s="193"/>
    </row>
    <row r="606" spans="2:2" ht="15.75" customHeight="1">
      <c r="B606" s="193"/>
    </row>
    <row r="607" spans="2:2" ht="15.75" customHeight="1">
      <c r="B607" s="193"/>
    </row>
    <row r="608" spans="2:2" ht="15.75" customHeight="1">
      <c r="B608" s="193"/>
    </row>
    <row r="609" spans="2:2" ht="15.75" customHeight="1">
      <c r="B609" s="193"/>
    </row>
    <row r="610" spans="2:2" ht="15.75" customHeight="1">
      <c r="B610" s="193"/>
    </row>
    <row r="611" spans="2:2" ht="15.75" customHeight="1">
      <c r="B611" s="193"/>
    </row>
    <row r="612" spans="2:2" ht="15.75" customHeight="1">
      <c r="B612" s="193"/>
    </row>
    <row r="613" spans="2:2" ht="15.75" customHeight="1">
      <c r="B613" s="193"/>
    </row>
    <row r="614" spans="2:2" ht="15.75" customHeight="1">
      <c r="B614" s="193"/>
    </row>
    <row r="615" spans="2:2" ht="15.75" customHeight="1">
      <c r="B615" s="193"/>
    </row>
    <row r="616" spans="2:2" ht="15.75" customHeight="1">
      <c r="B616" s="193"/>
    </row>
    <row r="617" spans="2:2" ht="15.75" customHeight="1">
      <c r="B617" s="193"/>
    </row>
    <row r="618" spans="2:2" ht="15.75" customHeight="1">
      <c r="B618" s="193"/>
    </row>
    <row r="619" spans="2:2" ht="15.75" customHeight="1">
      <c r="B619" s="193"/>
    </row>
    <row r="620" spans="2:2" ht="15.75" customHeight="1">
      <c r="B620" s="193"/>
    </row>
    <row r="621" spans="2:2" ht="15.75" customHeight="1">
      <c r="B621" s="193"/>
    </row>
    <row r="622" spans="2:2" ht="15.75" customHeight="1">
      <c r="B622" s="193"/>
    </row>
    <row r="623" spans="2:2" ht="15.75" customHeight="1">
      <c r="B623" s="193"/>
    </row>
    <row r="624" spans="2:2" ht="15.75" customHeight="1">
      <c r="B624" s="193"/>
    </row>
    <row r="625" spans="2:2" ht="15.75" customHeight="1">
      <c r="B625" s="193"/>
    </row>
    <row r="626" spans="2:2" ht="15.75" customHeight="1">
      <c r="B626" s="193"/>
    </row>
    <row r="627" spans="2:2" ht="15.75" customHeight="1">
      <c r="B627" s="193"/>
    </row>
    <row r="628" spans="2:2" ht="15.75" customHeight="1">
      <c r="B628" s="193"/>
    </row>
    <row r="629" spans="2:2" ht="15.75" customHeight="1">
      <c r="B629" s="193"/>
    </row>
    <row r="630" spans="2:2" ht="15.75" customHeight="1">
      <c r="B630" s="193"/>
    </row>
    <row r="631" spans="2:2" ht="15.75" customHeight="1">
      <c r="B631" s="193"/>
    </row>
    <row r="632" spans="2:2" ht="15.75" customHeight="1">
      <c r="B632" s="193"/>
    </row>
    <row r="633" spans="2:2" ht="15.75" customHeight="1">
      <c r="B633" s="193"/>
    </row>
    <row r="634" spans="2:2" ht="15.75" customHeight="1">
      <c r="B634" s="193"/>
    </row>
    <row r="635" spans="2:2" ht="15.75" customHeight="1">
      <c r="B635" s="193"/>
    </row>
    <row r="636" spans="2:2" ht="15.75" customHeight="1">
      <c r="B636" s="193"/>
    </row>
    <row r="637" spans="2:2" ht="15.75" customHeight="1">
      <c r="B637" s="193"/>
    </row>
    <row r="638" spans="2:2" ht="15.75" customHeight="1">
      <c r="B638" s="193"/>
    </row>
    <row r="639" spans="2:2" ht="15.75" customHeight="1">
      <c r="B639" s="193"/>
    </row>
    <row r="640" spans="2:2" ht="15.75" customHeight="1">
      <c r="B640" s="193"/>
    </row>
    <row r="641" spans="2:2" ht="15.75" customHeight="1">
      <c r="B641" s="193"/>
    </row>
    <row r="642" spans="2:2" ht="15.75" customHeight="1">
      <c r="B642" s="193"/>
    </row>
    <row r="643" spans="2:2" ht="15.75" customHeight="1">
      <c r="B643" s="193"/>
    </row>
    <row r="644" spans="2:2" ht="15.75" customHeight="1">
      <c r="B644" s="193"/>
    </row>
    <row r="645" spans="2:2" ht="15.75" customHeight="1">
      <c r="B645" s="193"/>
    </row>
    <row r="646" spans="2:2" ht="15.75" customHeight="1">
      <c r="B646" s="193"/>
    </row>
    <row r="647" spans="2:2" ht="15.75" customHeight="1">
      <c r="B647" s="193"/>
    </row>
    <row r="648" spans="2:2" ht="15.75" customHeight="1">
      <c r="B648" s="193"/>
    </row>
    <row r="649" spans="2:2" ht="15.75" customHeight="1">
      <c r="B649" s="193"/>
    </row>
    <row r="650" spans="2:2" ht="15.75" customHeight="1">
      <c r="B650" s="193"/>
    </row>
    <row r="651" spans="2:2" ht="15.75" customHeight="1">
      <c r="B651" s="193"/>
    </row>
    <row r="652" spans="2:2" ht="15.75" customHeight="1">
      <c r="B652" s="193"/>
    </row>
    <row r="653" spans="2:2" ht="15.75" customHeight="1">
      <c r="B653" s="193"/>
    </row>
    <row r="654" spans="2:2" ht="15.75" customHeight="1">
      <c r="B654" s="193"/>
    </row>
    <row r="655" spans="2:2" ht="15.75" customHeight="1">
      <c r="B655" s="193"/>
    </row>
    <row r="656" spans="2:2" ht="15.75" customHeight="1">
      <c r="B656" s="193"/>
    </row>
    <row r="657" spans="2:2" ht="15.75" customHeight="1">
      <c r="B657" s="193"/>
    </row>
    <row r="658" spans="2:2" ht="15.75" customHeight="1">
      <c r="B658" s="193"/>
    </row>
    <row r="659" spans="2:2" ht="15.75" customHeight="1">
      <c r="B659" s="193"/>
    </row>
    <row r="660" spans="2:2" ht="15.75" customHeight="1">
      <c r="B660" s="193"/>
    </row>
    <row r="661" spans="2:2" ht="15.75" customHeight="1">
      <c r="B661" s="193"/>
    </row>
    <row r="662" spans="2:2" ht="15.75" customHeight="1">
      <c r="B662" s="193"/>
    </row>
    <row r="663" spans="2:2" ht="15.75" customHeight="1">
      <c r="B663" s="193"/>
    </row>
    <row r="664" spans="2:2" ht="15.75" customHeight="1">
      <c r="B664" s="193"/>
    </row>
    <row r="665" spans="2:2" ht="15.75" customHeight="1">
      <c r="B665" s="193"/>
    </row>
    <row r="666" spans="2:2" ht="15.75" customHeight="1">
      <c r="B666" s="193"/>
    </row>
    <row r="667" spans="2:2" ht="15.75" customHeight="1">
      <c r="B667" s="193"/>
    </row>
    <row r="668" spans="2:2" ht="15.75" customHeight="1">
      <c r="B668" s="193"/>
    </row>
    <row r="669" spans="2:2" ht="15.75" customHeight="1">
      <c r="B669" s="193"/>
    </row>
    <row r="670" spans="2:2" ht="15.75" customHeight="1">
      <c r="B670" s="193"/>
    </row>
    <row r="671" spans="2:2" ht="15.75" customHeight="1">
      <c r="B671" s="193"/>
    </row>
    <row r="672" spans="2:2" ht="15.75" customHeight="1">
      <c r="B672" s="193"/>
    </row>
    <row r="673" spans="2:2" ht="15.75" customHeight="1">
      <c r="B673" s="193"/>
    </row>
    <row r="674" spans="2:2" ht="15.75" customHeight="1">
      <c r="B674" s="193"/>
    </row>
    <row r="675" spans="2:2" ht="15.75" customHeight="1">
      <c r="B675" s="193"/>
    </row>
    <row r="676" spans="2:2" ht="15.75" customHeight="1">
      <c r="B676" s="193"/>
    </row>
    <row r="677" spans="2:2" ht="15.75" customHeight="1">
      <c r="B677" s="193"/>
    </row>
    <row r="678" spans="2:2" ht="15.75" customHeight="1">
      <c r="B678" s="193"/>
    </row>
    <row r="679" spans="2:2" ht="15.75" customHeight="1">
      <c r="B679" s="193"/>
    </row>
    <row r="680" spans="2:2" ht="15.75" customHeight="1">
      <c r="B680" s="193"/>
    </row>
    <row r="681" spans="2:2" ht="15.75" customHeight="1">
      <c r="B681" s="193"/>
    </row>
    <row r="682" spans="2:2" ht="15.75" customHeight="1">
      <c r="B682" s="193"/>
    </row>
    <row r="683" spans="2:2" ht="15.75" customHeight="1">
      <c r="B683" s="193"/>
    </row>
    <row r="684" spans="2:2" ht="15.75" customHeight="1">
      <c r="B684" s="193"/>
    </row>
    <row r="685" spans="2:2" ht="15.75" customHeight="1">
      <c r="B685" s="193"/>
    </row>
    <row r="686" spans="2:2" ht="15.75" customHeight="1">
      <c r="B686" s="193"/>
    </row>
    <row r="687" spans="2:2" ht="15.75" customHeight="1">
      <c r="B687" s="193"/>
    </row>
    <row r="688" spans="2:2" ht="15.75" customHeight="1">
      <c r="B688" s="193"/>
    </row>
    <row r="689" spans="2:2" ht="15.75" customHeight="1">
      <c r="B689" s="193"/>
    </row>
    <row r="690" spans="2:2" ht="15.75" customHeight="1">
      <c r="B690" s="193"/>
    </row>
    <row r="691" spans="2:2" ht="15.75" customHeight="1">
      <c r="B691" s="193"/>
    </row>
    <row r="692" spans="2:2" ht="15.75" customHeight="1">
      <c r="B692" s="193"/>
    </row>
    <row r="693" spans="2:2" ht="15.75" customHeight="1">
      <c r="B693" s="193"/>
    </row>
    <row r="694" spans="2:2" ht="15.75" customHeight="1">
      <c r="B694" s="193"/>
    </row>
    <row r="695" spans="2:2" ht="15.75" customHeight="1">
      <c r="B695" s="193"/>
    </row>
    <row r="696" spans="2:2" ht="15.75" customHeight="1">
      <c r="B696" s="193"/>
    </row>
    <row r="697" spans="2:2" ht="15.75" customHeight="1">
      <c r="B697" s="193"/>
    </row>
    <row r="698" spans="2:2" ht="15.75" customHeight="1">
      <c r="B698" s="193"/>
    </row>
    <row r="699" spans="2:2" ht="15.75" customHeight="1">
      <c r="B699" s="193"/>
    </row>
    <row r="700" spans="2:2" ht="15.75" customHeight="1">
      <c r="B700" s="193"/>
    </row>
    <row r="701" spans="2:2" ht="15.75" customHeight="1">
      <c r="B701" s="193"/>
    </row>
    <row r="702" spans="2:2" ht="15.75" customHeight="1">
      <c r="B702" s="193"/>
    </row>
    <row r="703" spans="2:2" ht="15.75" customHeight="1">
      <c r="B703" s="193"/>
    </row>
    <row r="704" spans="2:2" ht="15.75" customHeight="1">
      <c r="B704" s="193"/>
    </row>
    <row r="705" spans="2:2" ht="15.75" customHeight="1">
      <c r="B705" s="193"/>
    </row>
    <row r="706" spans="2:2" ht="15.75" customHeight="1">
      <c r="B706" s="193"/>
    </row>
    <row r="707" spans="2:2" ht="15.75" customHeight="1">
      <c r="B707" s="193"/>
    </row>
    <row r="708" spans="2:2" ht="15.75" customHeight="1">
      <c r="B708" s="193"/>
    </row>
    <row r="709" spans="2:2" ht="15.75" customHeight="1">
      <c r="B709" s="193"/>
    </row>
    <row r="710" spans="2:2" ht="15.75" customHeight="1">
      <c r="B710" s="193"/>
    </row>
    <row r="711" spans="2:2" ht="15.75" customHeight="1">
      <c r="B711" s="193"/>
    </row>
    <row r="712" spans="2:2" ht="15.75" customHeight="1">
      <c r="B712" s="193"/>
    </row>
    <row r="713" spans="2:2" ht="15.75" customHeight="1">
      <c r="B713" s="193"/>
    </row>
    <row r="714" spans="2:2" ht="15.75" customHeight="1">
      <c r="B714" s="193"/>
    </row>
    <row r="715" spans="2:2" ht="15.75" customHeight="1">
      <c r="B715" s="193"/>
    </row>
    <row r="716" spans="2:2" ht="15.75" customHeight="1">
      <c r="B716" s="193"/>
    </row>
    <row r="717" spans="2:2" ht="15.75" customHeight="1">
      <c r="B717" s="193"/>
    </row>
    <row r="718" spans="2:2" ht="15.75" customHeight="1">
      <c r="B718" s="193"/>
    </row>
    <row r="719" spans="2:2" ht="15.75" customHeight="1">
      <c r="B719" s="193"/>
    </row>
    <row r="720" spans="2:2" ht="15.75" customHeight="1">
      <c r="B720" s="193"/>
    </row>
    <row r="721" spans="2:2" ht="15.75" customHeight="1">
      <c r="B721" s="193"/>
    </row>
    <row r="722" spans="2:2" ht="15.75" customHeight="1">
      <c r="B722" s="193"/>
    </row>
    <row r="723" spans="2:2" ht="15.75" customHeight="1">
      <c r="B723" s="193"/>
    </row>
    <row r="724" spans="2:2" ht="15.75" customHeight="1">
      <c r="B724" s="193"/>
    </row>
    <row r="725" spans="2:2" ht="15.75" customHeight="1">
      <c r="B725" s="193"/>
    </row>
    <row r="726" spans="2:2" ht="15.75" customHeight="1">
      <c r="B726" s="193"/>
    </row>
    <row r="727" spans="2:2" ht="15.75" customHeight="1">
      <c r="B727" s="193"/>
    </row>
    <row r="728" spans="2:2" ht="15.75" customHeight="1">
      <c r="B728" s="193"/>
    </row>
    <row r="729" spans="2:2" ht="15.75" customHeight="1">
      <c r="B729" s="193"/>
    </row>
    <row r="730" spans="2:2" ht="15.75" customHeight="1">
      <c r="B730" s="193"/>
    </row>
    <row r="731" spans="2:2" ht="15.75" customHeight="1">
      <c r="B731" s="193"/>
    </row>
    <row r="732" spans="2:2" ht="15.75" customHeight="1">
      <c r="B732" s="193"/>
    </row>
    <row r="733" spans="2:2" ht="15.75" customHeight="1">
      <c r="B733" s="193"/>
    </row>
    <row r="734" spans="2:2" ht="15.75" customHeight="1">
      <c r="B734" s="193"/>
    </row>
    <row r="735" spans="2:2" ht="15.75" customHeight="1">
      <c r="B735" s="193"/>
    </row>
    <row r="736" spans="2:2" ht="15.75" customHeight="1">
      <c r="B736" s="193"/>
    </row>
    <row r="737" spans="2:2" ht="15.75" customHeight="1">
      <c r="B737" s="193"/>
    </row>
    <row r="738" spans="2:2" ht="15.75" customHeight="1">
      <c r="B738" s="193"/>
    </row>
    <row r="739" spans="2:2" ht="15.75" customHeight="1">
      <c r="B739" s="193"/>
    </row>
    <row r="740" spans="2:2" ht="15.75" customHeight="1">
      <c r="B740" s="193"/>
    </row>
    <row r="741" spans="2:2" ht="15.75" customHeight="1">
      <c r="B741" s="193"/>
    </row>
    <row r="742" spans="2:2" ht="15.75" customHeight="1">
      <c r="B742" s="193"/>
    </row>
    <row r="743" spans="2:2" ht="15.75" customHeight="1">
      <c r="B743" s="193"/>
    </row>
    <row r="744" spans="2:2" ht="15.75" customHeight="1">
      <c r="B744" s="193"/>
    </row>
    <row r="745" spans="2:2" ht="15.75" customHeight="1">
      <c r="B745" s="193"/>
    </row>
    <row r="746" spans="2:2" ht="15.75" customHeight="1">
      <c r="B746" s="193"/>
    </row>
    <row r="747" spans="2:2" ht="15.75" customHeight="1">
      <c r="B747" s="193"/>
    </row>
    <row r="748" spans="2:2" ht="15.75" customHeight="1">
      <c r="B748" s="193"/>
    </row>
    <row r="749" spans="2:2" ht="15.75" customHeight="1">
      <c r="B749" s="193"/>
    </row>
    <row r="750" spans="2:2" ht="15.75" customHeight="1">
      <c r="B750" s="193"/>
    </row>
    <row r="751" spans="2:2" ht="15.75" customHeight="1">
      <c r="B751" s="193"/>
    </row>
    <row r="752" spans="2:2" ht="15.75" customHeight="1">
      <c r="B752" s="193"/>
    </row>
    <row r="753" spans="2:2" ht="15.75" customHeight="1">
      <c r="B753" s="193"/>
    </row>
    <row r="754" spans="2:2" ht="15.75" customHeight="1">
      <c r="B754" s="193"/>
    </row>
    <row r="755" spans="2:2" ht="15.75" customHeight="1">
      <c r="B755" s="193"/>
    </row>
    <row r="756" spans="2:2" ht="15.75" customHeight="1">
      <c r="B756" s="193"/>
    </row>
    <row r="757" spans="2:2" ht="15.75" customHeight="1">
      <c r="B757" s="193"/>
    </row>
    <row r="758" spans="2:2" ht="15.75" customHeight="1">
      <c r="B758" s="193"/>
    </row>
    <row r="759" spans="2:2" ht="15.75" customHeight="1">
      <c r="B759" s="193"/>
    </row>
    <row r="760" spans="2:2" ht="15.75" customHeight="1">
      <c r="B760" s="193"/>
    </row>
    <row r="761" spans="2:2" ht="15.75" customHeight="1">
      <c r="B761" s="193"/>
    </row>
    <row r="762" spans="2:2" ht="15.75" customHeight="1">
      <c r="B762" s="193"/>
    </row>
    <row r="763" spans="2:2" ht="15.75" customHeight="1">
      <c r="B763" s="193"/>
    </row>
    <row r="764" spans="2:2" ht="15.75" customHeight="1">
      <c r="B764" s="193"/>
    </row>
    <row r="765" spans="2:2" ht="15.75" customHeight="1">
      <c r="B765" s="193"/>
    </row>
    <row r="766" spans="2:2" ht="15.75" customHeight="1">
      <c r="B766" s="193"/>
    </row>
    <row r="767" spans="2:2" ht="15.75" customHeight="1">
      <c r="B767" s="193"/>
    </row>
    <row r="768" spans="2:2" ht="15.75" customHeight="1">
      <c r="B768" s="193"/>
    </row>
    <row r="769" spans="2:2" ht="15.75" customHeight="1">
      <c r="B769" s="193"/>
    </row>
    <row r="770" spans="2:2" ht="15.75" customHeight="1">
      <c r="B770" s="193"/>
    </row>
    <row r="771" spans="2:2" ht="15.75" customHeight="1">
      <c r="B771" s="193"/>
    </row>
    <row r="772" spans="2:2" ht="15.75" customHeight="1">
      <c r="B772" s="193"/>
    </row>
    <row r="773" spans="2:2" ht="15.75" customHeight="1">
      <c r="B773" s="193"/>
    </row>
    <row r="774" spans="2:2" ht="15.75" customHeight="1">
      <c r="B774" s="193"/>
    </row>
    <row r="775" spans="2:2" ht="15.75" customHeight="1">
      <c r="B775" s="193"/>
    </row>
    <row r="776" spans="2:2" ht="15.75" customHeight="1">
      <c r="B776" s="193"/>
    </row>
    <row r="777" spans="2:2" ht="15.75" customHeight="1">
      <c r="B777" s="193"/>
    </row>
    <row r="778" spans="2:2" ht="15.75" customHeight="1">
      <c r="B778" s="193"/>
    </row>
    <row r="779" spans="2:2" ht="15.75" customHeight="1">
      <c r="B779" s="193"/>
    </row>
    <row r="780" spans="2:2" ht="15.75" customHeight="1">
      <c r="B780" s="193"/>
    </row>
    <row r="781" spans="2:2" ht="15.75" customHeight="1">
      <c r="B781" s="193"/>
    </row>
    <row r="782" spans="2:2" ht="15.75" customHeight="1">
      <c r="B782" s="193"/>
    </row>
    <row r="783" spans="2:2" ht="15.75" customHeight="1">
      <c r="B783" s="193"/>
    </row>
    <row r="784" spans="2:2" ht="15.75" customHeight="1">
      <c r="B784" s="193"/>
    </row>
    <row r="785" spans="2:2" ht="15.75" customHeight="1">
      <c r="B785" s="193"/>
    </row>
    <row r="786" spans="2:2" ht="15.75" customHeight="1">
      <c r="B786" s="193"/>
    </row>
    <row r="787" spans="2:2" ht="15.75" customHeight="1">
      <c r="B787" s="193"/>
    </row>
    <row r="788" spans="2:2" ht="15.75" customHeight="1">
      <c r="B788" s="193"/>
    </row>
    <row r="789" spans="2:2" ht="15.75" customHeight="1">
      <c r="B789" s="193"/>
    </row>
    <row r="790" spans="2:2" ht="15.75" customHeight="1">
      <c r="B790" s="193"/>
    </row>
    <row r="791" spans="2:2" ht="15.75" customHeight="1">
      <c r="B791" s="193"/>
    </row>
    <row r="792" spans="2:2" ht="15.75" customHeight="1">
      <c r="B792" s="193"/>
    </row>
    <row r="793" spans="2:2" ht="15.75" customHeight="1">
      <c r="B793" s="193"/>
    </row>
    <row r="794" spans="2:2" ht="15.75" customHeight="1">
      <c r="B794" s="193"/>
    </row>
    <row r="795" spans="2:2" ht="15.75" customHeight="1">
      <c r="B795" s="193"/>
    </row>
    <row r="796" spans="2:2" ht="15.75" customHeight="1">
      <c r="B796" s="193"/>
    </row>
    <row r="797" spans="2:2" ht="15.75" customHeight="1">
      <c r="B797" s="193"/>
    </row>
    <row r="798" spans="2:2" ht="15.75" customHeight="1">
      <c r="B798" s="193"/>
    </row>
    <row r="799" spans="2:2" ht="15.75" customHeight="1">
      <c r="B799" s="193"/>
    </row>
    <row r="800" spans="2:2" ht="15.75" customHeight="1">
      <c r="B800" s="193"/>
    </row>
    <row r="801" spans="2:2" ht="15.75" customHeight="1">
      <c r="B801" s="193"/>
    </row>
    <row r="802" spans="2:2" ht="15.75" customHeight="1">
      <c r="B802" s="193"/>
    </row>
    <row r="803" spans="2:2" ht="15.75" customHeight="1">
      <c r="B803" s="193"/>
    </row>
    <row r="804" spans="2:2" ht="15.75" customHeight="1">
      <c r="B804" s="193"/>
    </row>
    <row r="805" spans="2:2" ht="15.75" customHeight="1">
      <c r="B805" s="193"/>
    </row>
    <row r="806" spans="2:2" ht="15.75" customHeight="1">
      <c r="B806" s="193"/>
    </row>
    <row r="807" spans="2:2" ht="15.75" customHeight="1">
      <c r="B807" s="193"/>
    </row>
    <row r="808" spans="2:2" ht="15.75" customHeight="1">
      <c r="B808" s="193"/>
    </row>
    <row r="809" spans="2:2" ht="15.75" customHeight="1">
      <c r="B809" s="193"/>
    </row>
    <row r="810" spans="2:2" ht="15.75" customHeight="1">
      <c r="B810" s="193"/>
    </row>
    <row r="811" spans="2:2" ht="15.75" customHeight="1">
      <c r="B811" s="193"/>
    </row>
    <row r="812" spans="2:2" ht="15.75" customHeight="1">
      <c r="B812" s="193"/>
    </row>
    <row r="813" spans="2:2" ht="15.75" customHeight="1">
      <c r="B813" s="193"/>
    </row>
    <row r="814" spans="2:2" ht="15.75" customHeight="1">
      <c r="B814" s="193"/>
    </row>
    <row r="815" spans="2:2" ht="15.75" customHeight="1">
      <c r="B815" s="193"/>
    </row>
    <row r="816" spans="2:2" ht="15.75" customHeight="1">
      <c r="B816" s="193"/>
    </row>
    <row r="817" spans="2:2" ht="15.75" customHeight="1">
      <c r="B817" s="193"/>
    </row>
    <row r="818" spans="2:2" ht="15.75" customHeight="1">
      <c r="B818" s="193"/>
    </row>
    <row r="819" spans="2:2" ht="15.75" customHeight="1">
      <c r="B819" s="193"/>
    </row>
    <row r="820" spans="2:2" ht="15.75" customHeight="1">
      <c r="B820" s="193"/>
    </row>
    <row r="821" spans="2:2" ht="15.75" customHeight="1">
      <c r="B821" s="193"/>
    </row>
    <row r="822" spans="2:2" ht="15.75" customHeight="1">
      <c r="B822" s="193"/>
    </row>
    <row r="823" spans="2:2" ht="15.75" customHeight="1">
      <c r="B823" s="193"/>
    </row>
    <row r="824" spans="2:2" ht="15.75" customHeight="1">
      <c r="B824" s="193"/>
    </row>
    <row r="825" spans="2:2" ht="15.75" customHeight="1">
      <c r="B825" s="193"/>
    </row>
    <row r="826" spans="2:2" ht="15.75" customHeight="1">
      <c r="B826" s="193"/>
    </row>
    <row r="827" spans="2:2" ht="15.75" customHeight="1">
      <c r="B827" s="193"/>
    </row>
    <row r="828" spans="2:2" ht="15.75" customHeight="1">
      <c r="B828" s="193"/>
    </row>
    <row r="829" spans="2:2" ht="15.75" customHeight="1">
      <c r="B829" s="193"/>
    </row>
    <row r="830" spans="2:2" ht="15.75" customHeight="1">
      <c r="B830" s="193"/>
    </row>
    <row r="831" spans="2:2" ht="15.75" customHeight="1">
      <c r="B831" s="193"/>
    </row>
    <row r="832" spans="2:2" ht="15.75" customHeight="1">
      <c r="B832" s="193"/>
    </row>
    <row r="833" spans="2:2" ht="15.75" customHeight="1">
      <c r="B833" s="193"/>
    </row>
    <row r="834" spans="2:2" ht="15.75" customHeight="1">
      <c r="B834" s="193"/>
    </row>
    <row r="835" spans="2:2" ht="15.75" customHeight="1">
      <c r="B835" s="193"/>
    </row>
    <row r="836" spans="2:2" ht="15.75" customHeight="1">
      <c r="B836" s="193"/>
    </row>
    <row r="837" spans="2:2" ht="15.75" customHeight="1">
      <c r="B837" s="193"/>
    </row>
    <row r="838" spans="2:2" ht="15.75" customHeight="1">
      <c r="B838" s="193"/>
    </row>
    <row r="839" spans="2:2" ht="15.75" customHeight="1">
      <c r="B839" s="193"/>
    </row>
    <row r="840" spans="2:2" ht="15.75" customHeight="1">
      <c r="B840" s="193"/>
    </row>
    <row r="841" spans="2:2" ht="15.75" customHeight="1">
      <c r="B841" s="193"/>
    </row>
    <row r="842" spans="2:2" ht="15.75" customHeight="1">
      <c r="B842" s="193"/>
    </row>
    <row r="843" spans="2:2" ht="15.75" customHeight="1">
      <c r="B843" s="193"/>
    </row>
    <row r="844" spans="2:2" ht="15.75" customHeight="1">
      <c r="B844" s="193"/>
    </row>
    <row r="845" spans="2:2" ht="15.75" customHeight="1">
      <c r="B845" s="193"/>
    </row>
    <row r="846" spans="2:2" ht="15.75" customHeight="1">
      <c r="B846" s="193"/>
    </row>
    <row r="847" spans="2:2" ht="15.75" customHeight="1">
      <c r="B847" s="193"/>
    </row>
    <row r="848" spans="2:2" ht="15.75" customHeight="1">
      <c r="B848" s="193"/>
    </row>
    <row r="849" spans="2:2" ht="15.75" customHeight="1">
      <c r="B849" s="193"/>
    </row>
    <row r="850" spans="2:2" ht="15.75" customHeight="1">
      <c r="B850" s="193"/>
    </row>
    <row r="851" spans="2:2" ht="15.75" customHeight="1">
      <c r="B851" s="193"/>
    </row>
    <row r="852" spans="2:2" ht="15.75" customHeight="1">
      <c r="B852" s="193"/>
    </row>
    <row r="853" spans="2:2" ht="15.75" customHeight="1">
      <c r="B853" s="193"/>
    </row>
    <row r="854" spans="2:2" ht="15.75" customHeight="1">
      <c r="B854" s="193"/>
    </row>
    <row r="855" spans="2:2" ht="15.75" customHeight="1">
      <c r="B855" s="193"/>
    </row>
    <row r="856" spans="2:2" ht="15.75" customHeight="1">
      <c r="B856" s="193"/>
    </row>
    <row r="857" spans="2:2" ht="15.75" customHeight="1">
      <c r="B857" s="193"/>
    </row>
    <row r="858" spans="2:2" ht="15.75" customHeight="1">
      <c r="B858" s="193"/>
    </row>
    <row r="859" spans="2:2" ht="15.75" customHeight="1">
      <c r="B859" s="193"/>
    </row>
    <row r="860" spans="2:2" ht="15.75" customHeight="1">
      <c r="B860" s="193"/>
    </row>
    <row r="861" spans="2:2" ht="15.75" customHeight="1">
      <c r="B861" s="193"/>
    </row>
    <row r="862" spans="2:2" ht="15.75" customHeight="1">
      <c r="B862" s="193"/>
    </row>
    <row r="863" spans="2:2" ht="15.75" customHeight="1">
      <c r="B863" s="193"/>
    </row>
    <row r="864" spans="2:2" ht="15.75" customHeight="1">
      <c r="B864" s="193"/>
    </row>
    <row r="865" spans="2:2" ht="15.75" customHeight="1">
      <c r="B865" s="193"/>
    </row>
    <row r="866" spans="2:2" ht="15.75" customHeight="1">
      <c r="B866" s="193"/>
    </row>
    <row r="867" spans="2:2" ht="15.75" customHeight="1">
      <c r="B867" s="193"/>
    </row>
    <row r="868" spans="2:2" ht="15.75" customHeight="1">
      <c r="B868" s="193"/>
    </row>
    <row r="869" spans="2:2" ht="15.75" customHeight="1">
      <c r="B869" s="193"/>
    </row>
    <row r="870" spans="2:2" ht="15.75" customHeight="1">
      <c r="B870" s="193"/>
    </row>
    <row r="871" spans="2:2" ht="15.75" customHeight="1">
      <c r="B871" s="193"/>
    </row>
    <row r="872" spans="2:2" ht="15.75" customHeight="1">
      <c r="B872" s="193"/>
    </row>
    <row r="873" spans="2:2" ht="15.75" customHeight="1">
      <c r="B873" s="193"/>
    </row>
    <row r="874" spans="2:2" ht="15.75" customHeight="1">
      <c r="B874" s="193"/>
    </row>
    <row r="875" spans="2:2" ht="15.75" customHeight="1">
      <c r="B875" s="193"/>
    </row>
    <row r="876" spans="2:2" ht="15.75" customHeight="1">
      <c r="B876" s="193"/>
    </row>
    <row r="877" spans="2:2" ht="15.75" customHeight="1">
      <c r="B877" s="193"/>
    </row>
    <row r="878" spans="2:2" ht="15.75" customHeight="1">
      <c r="B878" s="193"/>
    </row>
    <row r="879" spans="2:2" ht="15.75" customHeight="1">
      <c r="B879" s="193"/>
    </row>
    <row r="880" spans="2:2" ht="15.75" customHeight="1">
      <c r="B880" s="193"/>
    </row>
    <row r="881" spans="2:2" ht="15.75" customHeight="1">
      <c r="B881" s="193"/>
    </row>
    <row r="882" spans="2:2" ht="15.75" customHeight="1">
      <c r="B882" s="193"/>
    </row>
    <row r="883" spans="2:2" ht="15.75" customHeight="1">
      <c r="B883" s="193"/>
    </row>
    <row r="884" spans="2:2" ht="15.75" customHeight="1">
      <c r="B884" s="193"/>
    </row>
    <row r="885" spans="2:2" ht="15.75" customHeight="1">
      <c r="B885" s="193"/>
    </row>
    <row r="886" spans="2:2" ht="15.75" customHeight="1">
      <c r="B886" s="193"/>
    </row>
    <row r="887" spans="2:2" ht="15.75" customHeight="1">
      <c r="B887" s="193"/>
    </row>
    <row r="888" spans="2:2" ht="15.75" customHeight="1">
      <c r="B888" s="193"/>
    </row>
    <row r="889" spans="2:2" ht="15.75" customHeight="1">
      <c r="B889" s="193"/>
    </row>
    <row r="890" spans="2:2" ht="15.75" customHeight="1">
      <c r="B890" s="193"/>
    </row>
    <row r="891" spans="2:2" ht="15.75" customHeight="1">
      <c r="B891" s="193"/>
    </row>
    <row r="892" spans="2:2" ht="15.75" customHeight="1">
      <c r="B892" s="193"/>
    </row>
    <row r="893" spans="2:2" ht="15.75" customHeight="1">
      <c r="B893" s="193"/>
    </row>
    <row r="894" spans="2:2" ht="15.75" customHeight="1">
      <c r="B894" s="193"/>
    </row>
    <row r="895" spans="2:2" ht="15.75" customHeight="1">
      <c r="B895" s="193"/>
    </row>
    <row r="896" spans="2:2" ht="15.75" customHeight="1">
      <c r="B896" s="193"/>
    </row>
    <row r="897" spans="2:2" ht="15.75" customHeight="1">
      <c r="B897" s="193"/>
    </row>
    <row r="898" spans="2:2" ht="15.75" customHeight="1">
      <c r="B898" s="193"/>
    </row>
    <row r="899" spans="2:2" ht="15.75" customHeight="1">
      <c r="B899" s="193"/>
    </row>
    <row r="900" spans="2:2" ht="15.75" customHeight="1">
      <c r="B900" s="193"/>
    </row>
    <row r="901" spans="2:2" ht="15.75" customHeight="1">
      <c r="B901" s="193"/>
    </row>
    <row r="902" spans="2:2" ht="15.75" customHeight="1">
      <c r="B902" s="193"/>
    </row>
    <row r="903" spans="2:2" ht="15.75" customHeight="1">
      <c r="B903" s="193"/>
    </row>
    <row r="904" spans="2:2" ht="15.75" customHeight="1">
      <c r="B904" s="193"/>
    </row>
    <row r="905" spans="2:2" ht="15.75" customHeight="1">
      <c r="B905" s="193"/>
    </row>
    <row r="906" spans="2:2" ht="15.75" customHeight="1">
      <c r="B906" s="193"/>
    </row>
    <row r="907" spans="2:2" ht="15.75" customHeight="1">
      <c r="B907" s="193"/>
    </row>
    <row r="908" spans="2:2" ht="15.75" customHeight="1">
      <c r="B908" s="193"/>
    </row>
    <row r="909" spans="2:2" ht="15.75" customHeight="1">
      <c r="B909" s="193"/>
    </row>
    <row r="910" spans="2:2" ht="15.75" customHeight="1">
      <c r="B910" s="193"/>
    </row>
    <row r="911" spans="2:2" ht="15.75" customHeight="1">
      <c r="B911" s="193"/>
    </row>
    <row r="912" spans="2:2" ht="15.75" customHeight="1">
      <c r="B912" s="193"/>
    </row>
    <row r="913" spans="2:2" ht="15.75" customHeight="1">
      <c r="B913" s="193"/>
    </row>
    <row r="914" spans="2:2" ht="15.75" customHeight="1">
      <c r="B914" s="193"/>
    </row>
    <row r="915" spans="2:2" ht="15.75" customHeight="1">
      <c r="B915" s="193"/>
    </row>
    <row r="916" spans="2:2" ht="15.75" customHeight="1">
      <c r="B916" s="193"/>
    </row>
    <row r="917" spans="2:2" ht="15.75" customHeight="1">
      <c r="B917" s="193"/>
    </row>
    <row r="918" spans="2:2" ht="15.75" customHeight="1">
      <c r="B918" s="193"/>
    </row>
    <row r="919" spans="2:2" ht="15.75" customHeight="1">
      <c r="B919" s="193"/>
    </row>
    <row r="920" spans="2:2" ht="15.75" customHeight="1">
      <c r="B920" s="193"/>
    </row>
    <row r="921" spans="2:2" ht="15.75" customHeight="1">
      <c r="B921" s="193"/>
    </row>
    <row r="922" spans="2:2" ht="15.75" customHeight="1">
      <c r="B922" s="193"/>
    </row>
    <row r="923" spans="2:2" ht="15.75" customHeight="1">
      <c r="B923" s="193"/>
    </row>
    <row r="924" spans="2:2" ht="15.75" customHeight="1">
      <c r="B924" s="193"/>
    </row>
    <row r="925" spans="2:2" ht="15.75" customHeight="1">
      <c r="B925" s="193"/>
    </row>
    <row r="926" spans="2:2" ht="15.75" customHeight="1">
      <c r="B926" s="193"/>
    </row>
    <row r="927" spans="2:2" ht="15.75" customHeight="1">
      <c r="B927" s="193"/>
    </row>
    <row r="928" spans="2:2" ht="15.75" customHeight="1">
      <c r="B928" s="193"/>
    </row>
    <row r="929" spans="2:2" ht="15.75" customHeight="1">
      <c r="B929" s="193"/>
    </row>
    <row r="930" spans="2:2" ht="15.75" customHeight="1">
      <c r="B930" s="193"/>
    </row>
    <row r="931" spans="2:2" ht="15.75" customHeight="1">
      <c r="B931" s="193"/>
    </row>
    <row r="932" spans="2:2" ht="15.75" customHeight="1">
      <c r="B932" s="193"/>
    </row>
    <row r="933" spans="2:2" ht="15.75" customHeight="1">
      <c r="B933" s="193"/>
    </row>
    <row r="934" spans="2:2" ht="15.75" customHeight="1">
      <c r="B934" s="193"/>
    </row>
    <row r="935" spans="2:2" ht="15.75" customHeight="1">
      <c r="B935" s="193"/>
    </row>
    <row r="936" spans="2:2" ht="15.75" customHeight="1">
      <c r="B936" s="193"/>
    </row>
    <row r="937" spans="2:2" ht="15.75" customHeight="1">
      <c r="B937" s="193"/>
    </row>
    <row r="938" spans="2:2" ht="15.75" customHeight="1">
      <c r="B938" s="193"/>
    </row>
    <row r="939" spans="2:2" ht="15.75" customHeight="1">
      <c r="B939" s="193"/>
    </row>
    <row r="940" spans="2:2" ht="15.75" customHeight="1">
      <c r="B940" s="193"/>
    </row>
    <row r="941" spans="2:2" ht="15.75" customHeight="1">
      <c r="B941" s="193"/>
    </row>
    <row r="942" spans="2:2" ht="15.75" customHeight="1">
      <c r="B942" s="193"/>
    </row>
    <row r="943" spans="2:2" ht="15.75" customHeight="1">
      <c r="B943" s="193"/>
    </row>
    <row r="944" spans="2:2" ht="15.75" customHeight="1">
      <c r="B944" s="193"/>
    </row>
    <row r="945" spans="2:2" ht="15.75" customHeight="1">
      <c r="B945" s="193"/>
    </row>
    <row r="946" spans="2:2" ht="15.75" customHeight="1">
      <c r="B946" s="193"/>
    </row>
    <row r="947" spans="2:2" ht="15.75" customHeight="1">
      <c r="B947" s="193"/>
    </row>
    <row r="948" spans="2:2" ht="15.75" customHeight="1">
      <c r="B948" s="193"/>
    </row>
    <row r="949" spans="2:2" ht="15.75" customHeight="1">
      <c r="B949" s="193"/>
    </row>
    <row r="950" spans="2:2" ht="15.75" customHeight="1">
      <c r="B950" s="193"/>
    </row>
    <row r="951" spans="2:2" ht="15.75" customHeight="1">
      <c r="B951" s="193"/>
    </row>
    <row r="952" spans="2:2" ht="15.75" customHeight="1">
      <c r="B952" s="193"/>
    </row>
    <row r="953" spans="2:2" ht="15.75" customHeight="1">
      <c r="B953" s="193"/>
    </row>
    <row r="954" spans="2:2" ht="15.75" customHeight="1">
      <c r="B954" s="193"/>
    </row>
    <row r="955" spans="2:2" ht="15.75" customHeight="1">
      <c r="B955" s="193"/>
    </row>
    <row r="956" spans="2:2" ht="15.75" customHeight="1">
      <c r="B956" s="193"/>
    </row>
    <row r="957" spans="2:2" ht="15.75" customHeight="1">
      <c r="B957" s="193"/>
    </row>
    <row r="958" spans="2:2" ht="15.75" customHeight="1">
      <c r="B958" s="193"/>
    </row>
    <row r="959" spans="2:2" ht="15.75" customHeight="1">
      <c r="B959" s="193"/>
    </row>
    <row r="960" spans="2:2" ht="15.75" customHeight="1">
      <c r="B960" s="193"/>
    </row>
    <row r="961" spans="2:2" ht="15.75" customHeight="1">
      <c r="B961" s="193"/>
    </row>
    <row r="962" spans="2:2" ht="15.75" customHeight="1">
      <c r="B962" s="193"/>
    </row>
    <row r="963" spans="2:2" ht="15.75" customHeight="1">
      <c r="B963" s="193"/>
    </row>
    <row r="964" spans="2:2" ht="15.75" customHeight="1">
      <c r="B964" s="193"/>
    </row>
    <row r="965" spans="2:2" ht="15.75" customHeight="1">
      <c r="B965" s="193"/>
    </row>
    <row r="966" spans="2:2" ht="15.75" customHeight="1">
      <c r="B966" s="193"/>
    </row>
    <row r="967" spans="2:2" ht="15.75" customHeight="1">
      <c r="B967" s="193"/>
    </row>
    <row r="968" spans="2:2" ht="15.75" customHeight="1">
      <c r="B968" s="193"/>
    </row>
    <row r="969" spans="2:2" ht="15.75" customHeight="1">
      <c r="B969" s="193"/>
    </row>
    <row r="970" spans="2:2" ht="15.75" customHeight="1">
      <c r="B970" s="193"/>
    </row>
    <row r="971" spans="2:2" ht="15.75" customHeight="1">
      <c r="B971" s="193"/>
    </row>
    <row r="972" spans="2:2" ht="15.75" customHeight="1">
      <c r="B972" s="193"/>
    </row>
    <row r="973" spans="2:2" ht="15.75" customHeight="1">
      <c r="B973" s="193"/>
    </row>
    <row r="974" spans="2:2" ht="15.75" customHeight="1">
      <c r="B974" s="193"/>
    </row>
    <row r="975" spans="2:2" ht="15.75" customHeight="1">
      <c r="B975" s="193"/>
    </row>
    <row r="976" spans="2:2" ht="15.75" customHeight="1">
      <c r="B976" s="193"/>
    </row>
    <row r="977" spans="2:2" ht="15.75" customHeight="1">
      <c r="B977" s="193"/>
    </row>
    <row r="978" spans="2:2" ht="15.75" customHeight="1">
      <c r="B978" s="193"/>
    </row>
    <row r="979" spans="2:2" ht="15.75" customHeight="1">
      <c r="B979" s="193"/>
    </row>
    <row r="980" spans="2:2" ht="15.75" customHeight="1">
      <c r="B980" s="193"/>
    </row>
    <row r="981" spans="2:2" ht="15.75" customHeight="1">
      <c r="B981" s="193"/>
    </row>
    <row r="982" spans="2:2" ht="15.75" customHeight="1">
      <c r="B982" s="193"/>
    </row>
    <row r="983" spans="2:2" ht="15.75" customHeight="1">
      <c r="B983" s="193"/>
    </row>
    <row r="984" spans="2:2" ht="15.75" customHeight="1">
      <c r="B984" s="193"/>
    </row>
    <row r="985" spans="2:2" ht="15.75" customHeight="1">
      <c r="B985" s="193"/>
    </row>
    <row r="986" spans="2:2" ht="15.75" customHeight="1">
      <c r="B986" s="193"/>
    </row>
    <row r="987" spans="2:2" ht="15.75" customHeight="1">
      <c r="B987" s="193"/>
    </row>
    <row r="988" spans="2:2" ht="15.75" customHeight="1">
      <c r="B988" s="193"/>
    </row>
    <row r="989" spans="2:2" ht="15.75" customHeight="1">
      <c r="B989" s="193"/>
    </row>
    <row r="990" spans="2:2" ht="15.75" customHeight="1">
      <c r="B990" s="193"/>
    </row>
    <row r="991" spans="2:2" ht="15.75" customHeight="1">
      <c r="B991" s="193"/>
    </row>
    <row r="992" spans="2:2" ht="15.75" customHeight="1">
      <c r="B992" s="193"/>
    </row>
    <row r="993" spans="2:2" ht="15.75" customHeight="1">
      <c r="B993" s="193"/>
    </row>
    <row r="994" spans="2:2" ht="15.75" customHeight="1">
      <c r="B994" s="193"/>
    </row>
    <row r="995" spans="2:2" ht="15.75" customHeight="1">
      <c r="B995" s="193"/>
    </row>
    <row r="996" spans="2:2" ht="15.75" customHeight="1">
      <c r="B996" s="193"/>
    </row>
    <row r="997" spans="2:2" ht="15.75" customHeight="1">
      <c r="B997" s="193"/>
    </row>
    <row r="998" spans="2:2" ht="15.75" customHeight="1">
      <c r="B998" s="193"/>
    </row>
    <row r="999" spans="2:2" ht="15.75" customHeight="1">
      <c r="B999" s="193"/>
    </row>
    <row r="1000" spans="2:2" ht="15.75" customHeight="1">
      <c r="B1000" s="193"/>
    </row>
  </sheetData>
  <mergeCells count="5">
    <mergeCell ref="B1:C3"/>
    <mergeCell ref="D1:N3"/>
    <mergeCell ref="R1:U1"/>
    <mergeCell ref="R2:U2"/>
    <mergeCell ref="R3:U3"/>
  </mergeCells>
  <conditionalFormatting sqref="R35:T41">
    <cfRule type="cellIs" dxfId="5" priority="1" operator="equal">
      <formula>"Insignificante"</formula>
    </cfRule>
  </conditionalFormatting>
  <conditionalFormatting sqref="R35:T41">
    <cfRule type="cellIs" dxfId="4" priority="2" operator="equal">
      <formula>"Menor"</formula>
    </cfRule>
  </conditionalFormatting>
  <conditionalFormatting sqref="R35:T41">
    <cfRule type="cellIs" dxfId="3" priority="3" operator="equal">
      <formula>"Moderado"</formula>
    </cfRule>
  </conditionalFormatting>
  <conditionalFormatting sqref="R35:T41">
    <cfRule type="cellIs" dxfId="2" priority="4" operator="equal">
      <formula>"Mayor"</formula>
    </cfRule>
  </conditionalFormatting>
  <conditionalFormatting sqref="R35:T41">
    <cfRule type="cellIs" dxfId="1" priority="5" operator="equal">
      <formula>"Catastrofico"</formula>
    </cfRule>
  </conditionalFormatting>
  <conditionalFormatting sqref="T6:T41">
    <cfRule type="cellIs" dxfId="0" priority="6" operator="lessThan">
      <formula>#REF!</formula>
    </cfRule>
  </conditionalFormatting>
  <dataValidations count="1">
    <dataValidation type="list" allowBlank="1" showErrorMessage="1" sqref="E6:L41">
      <formula1>$AH$4:$AH$7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FORMULAS!$S$3:$S$6</xm:f>
          </x14:formula1>
          <xm:sqref>U6:U41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43" workbookViewId="0">
      <selection activeCell="D79" sqref="D79"/>
    </sheetView>
  </sheetViews>
  <sheetFormatPr baseColWidth="10" defaultColWidth="14.42578125" defaultRowHeight="15" customHeight="1"/>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c r="A1" s="194"/>
      <c r="B1" s="194"/>
      <c r="C1" s="194"/>
      <c r="D1" s="194"/>
      <c r="E1" s="194"/>
      <c r="F1" s="194"/>
      <c r="G1" s="194"/>
      <c r="H1" s="194"/>
      <c r="I1" s="194"/>
      <c r="J1" s="194"/>
      <c r="K1" s="194"/>
      <c r="L1" s="194"/>
      <c r="M1" s="194"/>
      <c r="N1" s="194"/>
      <c r="O1" s="194"/>
      <c r="P1" s="194"/>
      <c r="Q1" s="194"/>
      <c r="R1" s="194"/>
      <c r="S1" s="194"/>
      <c r="T1" s="194"/>
    </row>
    <row r="2" spans="1:20">
      <c r="A2" s="194"/>
      <c r="B2" s="194"/>
      <c r="C2" s="194"/>
      <c r="D2" s="194"/>
      <c r="E2" s="194"/>
      <c r="F2" s="194"/>
      <c r="G2" s="194"/>
      <c r="H2" s="194"/>
      <c r="I2" s="194"/>
      <c r="J2" s="194"/>
      <c r="K2" s="194"/>
      <c r="L2" s="194"/>
      <c r="M2" s="194"/>
      <c r="N2" s="194"/>
      <c r="O2" s="194"/>
      <c r="P2" s="194"/>
      <c r="Q2" s="194"/>
      <c r="R2" s="194"/>
      <c r="S2" s="194"/>
      <c r="T2" s="194"/>
    </row>
    <row r="3" spans="1:20">
      <c r="A3" s="194"/>
      <c r="B3" s="194"/>
      <c r="C3" s="194"/>
      <c r="D3" s="194"/>
      <c r="E3" s="194"/>
      <c r="F3" s="194"/>
      <c r="G3" s="194"/>
      <c r="H3" s="194"/>
      <c r="I3" s="194"/>
      <c r="J3" s="194"/>
      <c r="K3" s="194"/>
      <c r="L3" s="194"/>
      <c r="M3" s="194"/>
      <c r="N3" s="194"/>
      <c r="O3" s="194"/>
      <c r="P3" s="194"/>
      <c r="Q3" s="194"/>
      <c r="R3" s="194"/>
      <c r="S3" s="194"/>
      <c r="T3" s="194"/>
    </row>
    <row r="4" spans="1:20">
      <c r="A4" s="194"/>
      <c r="B4" s="194"/>
      <c r="C4" s="194"/>
      <c r="D4" s="194"/>
      <c r="E4" s="194"/>
      <c r="F4" s="194"/>
      <c r="G4" s="194"/>
      <c r="H4" s="194"/>
      <c r="I4" s="194"/>
      <c r="J4" s="194"/>
      <c r="K4" s="194"/>
      <c r="L4" s="194"/>
      <c r="M4" s="194"/>
      <c r="N4" s="194"/>
      <c r="O4" s="194"/>
      <c r="P4" s="194"/>
      <c r="Q4" s="194"/>
      <c r="R4" s="194"/>
      <c r="S4" s="194"/>
      <c r="T4" s="194"/>
    </row>
    <row r="5" spans="1:20">
      <c r="A5" s="194"/>
      <c r="B5" s="194"/>
      <c r="C5" s="194"/>
      <c r="D5" s="194"/>
      <c r="E5" s="194"/>
      <c r="F5" s="194"/>
      <c r="G5" s="194"/>
      <c r="H5" s="194"/>
      <c r="I5" s="194"/>
      <c r="J5" s="194"/>
      <c r="K5" s="194"/>
      <c r="L5" s="194"/>
      <c r="M5" s="194"/>
      <c r="N5" s="194"/>
      <c r="O5" s="194"/>
      <c r="P5" s="194"/>
      <c r="Q5" s="194"/>
      <c r="R5" s="194"/>
      <c r="S5" s="194"/>
      <c r="T5" s="194"/>
    </row>
    <row r="6" spans="1:20">
      <c r="A6" s="194"/>
      <c r="B6" s="194"/>
      <c r="C6" s="194"/>
      <c r="D6" s="194"/>
      <c r="E6" s="194"/>
      <c r="F6" s="194"/>
      <c r="G6" s="194"/>
      <c r="H6" s="194"/>
      <c r="I6" s="194"/>
      <c r="J6" s="194"/>
      <c r="K6" s="194"/>
      <c r="L6" s="194"/>
      <c r="M6" s="194"/>
      <c r="N6" s="194"/>
      <c r="O6" s="194"/>
      <c r="P6" s="194"/>
      <c r="Q6" s="194"/>
      <c r="R6" s="194"/>
      <c r="S6" s="194"/>
      <c r="T6" s="194"/>
    </row>
    <row r="7" spans="1:20">
      <c r="A7" s="194"/>
      <c r="B7" s="194"/>
      <c r="C7" s="194"/>
      <c r="D7" s="194"/>
      <c r="E7" s="194"/>
      <c r="F7" s="194"/>
      <c r="G7" s="194"/>
      <c r="H7" s="194"/>
      <c r="I7" s="194"/>
      <c r="J7" s="194"/>
      <c r="K7" s="194"/>
      <c r="L7" s="194"/>
      <c r="M7" s="194"/>
      <c r="N7" s="194"/>
      <c r="O7" s="194"/>
      <c r="P7" s="194"/>
      <c r="Q7" s="194"/>
      <c r="R7" s="194"/>
      <c r="S7" s="194"/>
      <c r="T7" s="194"/>
    </row>
    <row r="8" spans="1:20">
      <c r="A8" s="194"/>
      <c r="B8" s="194"/>
      <c r="C8" s="194"/>
      <c r="D8" s="194"/>
      <c r="E8" s="194"/>
      <c r="F8" s="194"/>
      <c r="G8" s="194"/>
      <c r="H8" s="194"/>
      <c r="I8" s="194"/>
      <c r="J8" s="194"/>
      <c r="K8" s="194"/>
      <c r="L8" s="194"/>
      <c r="M8" s="194"/>
      <c r="N8" s="194"/>
      <c r="O8" s="194"/>
      <c r="P8" s="194"/>
      <c r="Q8" s="194"/>
      <c r="R8" s="194"/>
      <c r="S8" s="194"/>
      <c r="T8" s="194"/>
    </row>
    <row r="9" spans="1:20">
      <c r="A9" s="194"/>
      <c r="B9" s="194"/>
      <c r="C9" s="194"/>
      <c r="D9" s="194"/>
      <c r="E9" s="194"/>
      <c r="F9" s="194"/>
      <c r="G9" s="194"/>
      <c r="H9" s="194"/>
      <c r="I9" s="194"/>
      <c r="J9" s="194"/>
      <c r="K9" s="194"/>
      <c r="L9" s="194"/>
      <c r="M9" s="194"/>
      <c r="N9" s="194"/>
      <c r="O9" s="194"/>
      <c r="P9" s="194"/>
      <c r="Q9" s="194"/>
      <c r="R9" s="194"/>
      <c r="S9" s="194"/>
      <c r="T9" s="194"/>
    </row>
    <row r="10" spans="1:20">
      <c r="A10" s="194"/>
      <c r="B10" s="194"/>
      <c r="C10" s="194"/>
      <c r="D10" s="194"/>
      <c r="E10" s="194"/>
      <c r="F10" s="194"/>
      <c r="G10" s="194"/>
      <c r="H10" s="194"/>
      <c r="I10" s="194"/>
      <c r="J10" s="194"/>
      <c r="K10" s="194"/>
      <c r="L10" s="194"/>
      <c r="M10" s="194"/>
      <c r="N10" s="194"/>
      <c r="O10" s="194"/>
      <c r="P10" s="194"/>
      <c r="Q10" s="194"/>
      <c r="R10" s="194"/>
      <c r="S10" s="194"/>
      <c r="T10" s="194"/>
    </row>
    <row r="11" spans="1:20">
      <c r="A11" s="194"/>
      <c r="B11" s="194"/>
      <c r="C11" s="194"/>
      <c r="D11" s="194"/>
      <c r="E11" s="194"/>
      <c r="F11" s="194"/>
      <c r="G11" s="194"/>
      <c r="H11" s="194"/>
      <c r="I11" s="194"/>
      <c r="J11" s="194"/>
      <c r="K11" s="194"/>
      <c r="L11" s="194"/>
      <c r="M11" s="194"/>
      <c r="N11" s="194"/>
      <c r="O11" s="194"/>
      <c r="P11" s="194"/>
      <c r="Q11" s="194"/>
      <c r="R11" s="194"/>
      <c r="S11" s="194"/>
      <c r="T11" s="194"/>
    </row>
    <row r="12" spans="1:20">
      <c r="A12" s="194"/>
      <c r="B12" s="194"/>
      <c r="C12" s="194"/>
      <c r="D12" s="194"/>
      <c r="E12" s="194"/>
      <c r="F12" s="194"/>
      <c r="G12" s="194"/>
      <c r="H12" s="194"/>
      <c r="I12" s="194"/>
      <c r="J12" s="194"/>
      <c r="K12" s="194"/>
      <c r="L12" s="194"/>
      <c r="M12" s="194"/>
      <c r="N12" s="194"/>
      <c r="O12" s="194"/>
      <c r="P12" s="194"/>
      <c r="Q12" s="194"/>
      <c r="R12" s="194"/>
      <c r="S12" s="194"/>
      <c r="T12" s="194"/>
    </row>
    <row r="13" spans="1:20">
      <c r="A13" s="194"/>
      <c r="B13" s="194"/>
      <c r="C13" s="194"/>
      <c r="D13" s="194"/>
      <c r="E13" s="194"/>
      <c r="F13" s="194"/>
      <c r="G13" s="194"/>
      <c r="H13" s="194"/>
      <c r="I13" s="194"/>
      <c r="J13" s="194"/>
      <c r="K13" s="194"/>
      <c r="L13" s="194"/>
      <c r="M13" s="194"/>
      <c r="N13" s="194"/>
      <c r="O13" s="194"/>
      <c r="P13" s="194"/>
      <c r="Q13" s="194"/>
      <c r="R13" s="194"/>
      <c r="S13" s="194"/>
      <c r="T13" s="194"/>
    </row>
    <row r="14" spans="1:20">
      <c r="A14" s="194"/>
      <c r="B14" s="194"/>
      <c r="C14" s="194"/>
      <c r="D14" s="194"/>
      <c r="E14" s="194"/>
      <c r="F14" s="194"/>
      <c r="G14" s="194"/>
      <c r="H14" s="194"/>
      <c r="I14" s="194"/>
      <c r="J14" s="194"/>
      <c r="K14" s="194"/>
      <c r="L14" s="194"/>
      <c r="M14" s="194"/>
      <c r="N14" s="194"/>
      <c r="O14" s="194"/>
      <c r="P14" s="194"/>
      <c r="Q14" s="194"/>
      <c r="R14" s="194"/>
      <c r="S14" s="194"/>
      <c r="T14" s="194"/>
    </row>
    <row r="15" spans="1:20">
      <c r="A15" s="194"/>
      <c r="B15" s="194"/>
      <c r="C15" s="194"/>
      <c r="D15" s="194"/>
      <c r="E15" s="194"/>
      <c r="F15" s="194"/>
      <c r="G15" s="194"/>
      <c r="H15" s="194"/>
      <c r="I15" s="194"/>
      <c r="J15" s="194"/>
      <c r="K15" s="194"/>
      <c r="L15" s="194"/>
      <c r="M15" s="194"/>
      <c r="N15" s="194"/>
      <c r="O15" s="194"/>
      <c r="P15" s="194"/>
      <c r="Q15" s="194"/>
      <c r="R15" s="194"/>
      <c r="S15" s="194"/>
      <c r="T15" s="194"/>
    </row>
    <row r="16" spans="1:20">
      <c r="A16" s="194"/>
      <c r="B16" s="194"/>
      <c r="C16" s="194"/>
      <c r="D16" s="194"/>
      <c r="E16" s="194"/>
      <c r="F16" s="194"/>
      <c r="G16" s="194"/>
      <c r="H16" s="194"/>
      <c r="I16" s="194"/>
      <c r="J16" s="194"/>
      <c r="K16" s="194"/>
      <c r="L16" s="194"/>
      <c r="M16" s="194"/>
      <c r="N16" s="194"/>
      <c r="O16" s="194"/>
      <c r="P16" s="194"/>
      <c r="Q16" s="194"/>
      <c r="R16" s="194"/>
      <c r="S16" s="194"/>
      <c r="T16" s="194"/>
    </row>
    <row r="17" spans="1:20">
      <c r="A17" s="194"/>
      <c r="B17" s="194"/>
      <c r="C17" s="194"/>
      <c r="D17" s="194"/>
      <c r="E17" s="194"/>
      <c r="F17" s="194"/>
      <c r="G17" s="194"/>
      <c r="H17" s="194"/>
      <c r="I17" s="194"/>
      <c r="J17" s="194"/>
      <c r="K17" s="194"/>
      <c r="L17" s="194"/>
      <c r="M17" s="194"/>
      <c r="N17" s="194"/>
      <c r="O17" s="194"/>
      <c r="P17" s="194"/>
      <c r="Q17" s="194"/>
      <c r="R17" s="194"/>
      <c r="S17" s="194"/>
      <c r="T17" s="194"/>
    </row>
    <row r="18" spans="1:20">
      <c r="A18" s="194"/>
      <c r="B18" s="194"/>
      <c r="C18" s="194"/>
      <c r="D18" s="194"/>
      <c r="E18" s="194"/>
      <c r="F18" s="194"/>
      <c r="G18" s="194"/>
      <c r="H18" s="194"/>
      <c r="I18" s="194"/>
      <c r="J18" s="194"/>
      <c r="K18" s="194"/>
      <c r="L18" s="194"/>
      <c r="M18" s="194"/>
      <c r="N18" s="194"/>
      <c r="O18" s="194"/>
      <c r="P18" s="194"/>
      <c r="Q18" s="194"/>
      <c r="R18" s="194"/>
      <c r="S18" s="194"/>
      <c r="T18" s="194"/>
    </row>
    <row r="19" spans="1:20">
      <c r="A19" s="194"/>
      <c r="B19" s="194"/>
      <c r="C19" s="194"/>
      <c r="D19" s="194"/>
      <c r="E19" s="194"/>
      <c r="F19" s="194"/>
      <c r="G19" s="194"/>
      <c r="H19" s="194"/>
      <c r="I19" s="194"/>
      <c r="J19" s="194"/>
      <c r="K19" s="194"/>
      <c r="L19" s="194"/>
      <c r="M19" s="194"/>
      <c r="N19" s="194"/>
      <c r="O19" s="194"/>
      <c r="P19" s="194"/>
      <c r="Q19" s="194"/>
      <c r="R19" s="194"/>
      <c r="S19" s="194"/>
      <c r="T19" s="194"/>
    </row>
    <row r="20" spans="1:20">
      <c r="A20" s="194"/>
      <c r="B20" s="194"/>
      <c r="C20" s="194"/>
      <c r="D20" s="194"/>
      <c r="E20" s="194"/>
      <c r="F20" s="194"/>
      <c r="G20" s="194"/>
      <c r="H20" s="194"/>
      <c r="I20" s="194"/>
      <c r="J20" s="194"/>
      <c r="K20" s="194"/>
      <c r="L20" s="194"/>
      <c r="M20" s="194"/>
      <c r="N20" s="194"/>
      <c r="O20" s="194"/>
      <c r="P20" s="194"/>
      <c r="Q20" s="194"/>
      <c r="R20" s="194"/>
      <c r="S20" s="194"/>
      <c r="T20" s="194"/>
    </row>
    <row r="21" spans="1:20" ht="15.75" customHeight="1">
      <c r="A21" s="194"/>
      <c r="B21" s="194"/>
      <c r="C21" s="194"/>
      <c r="D21" s="194"/>
      <c r="E21" s="194"/>
      <c r="F21" s="194"/>
      <c r="G21" s="194"/>
      <c r="H21" s="194"/>
      <c r="I21" s="194"/>
      <c r="J21" s="194"/>
      <c r="K21" s="194"/>
      <c r="L21" s="194"/>
      <c r="M21" s="194"/>
      <c r="N21" s="194"/>
      <c r="O21" s="194"/>
      <c r="P21" s="194"/>
      <c r="Q21" s="194"/>
      <c r="R21" s="194"/>
      <c r="S21" s="194"/>
      <c r="T21" s="194"/>
    </row>
    <row r="22" spans="1:20" ht="15.75" customHeight="1">
      <c r="A22" s="194"/>
      <c r="B22" s="194"/>
      <c r="C22" s="194"/>
      <c r="D22" s="194"/>
      <c r="E22" s="194"/>
      <c r="F22" s="194"/>
      <c r="G22" s="194"/>
      <c r="H22" s="194"/>
      <c r="I22" s="194"/>
      <c r="J22" s="194"/>
      <c r="K22" s="194"/>
      <c r="L22" s="194"/>
      <c r="M22" s="194"/>
      <c r="N22" s="194"/>
      <c r="O22" s="194"/>
      <c r="P22" s="194"/>
      <c r="Q22" s="194"/>
      <c r="R22" s="194"/>
      <c r="S22" s="194"/>
      <c r="T22" s="194"/>
    </row>
    <row r="23" spans="1:20" ht="15.75" customHeight="1">
      <c r="A23" s="194"/>
      <c r="B23" s="194"/>
      <c r="C23" s="194"/>
      <c r="D23" s="194"/>
      <c r="E23" s="194"/>
      <c r="F23" s="194"/>
      <c r="G23" s="194"/>
      <c r="H23" s="194"/>
      <c r="I23" s="194"/>
      <c r="J23" s="194"/>
      <c r="K23" s="194"/>
      <c r="L23" s="194"/>
      <c r="M23" s="194"/>
      <c r="N23" s="194"/>
      <c r="O23" s="194"/>
      <c r="P23" s="194"/>
      <c r="Q23" s="194"/>
      <c r="R23" s="194"/>
      <c r="S23" s="194"/>
      <c r="T23" s="194"/>
    </row>
    <row r="24" spans="1:20" ht="15.75" customHeight="1">
      <c r="A24" s="194"/>
      <c r="B24" s="194"/>
      <c r="C24" s="194"/>
      <c r="D24" s="194"/>
      <c r="E24" s="194"/>
      <c r="F24" s="194"/>
      <c r="G24" s="194"/>
      <c r="H24" s="194"/>
      <c r="I24" s="194"/>
      <c r="J24" s="194"/>
      <c r="K24" s="194"/>
      <c r="L24" s="194"/>
      <c r="M24" s="194"/>
      <c r="N24" s="194"/>
      <c r="O24" s="194"/>
      <c r="P24" s="194"/>
      <c r="Q24" s="194"/>
      <c r="R24" s="194"/>
      <c r="S24" s="194"/>
      <c r="T24" s="194"/>
    </row>
    <row r="25" spans="1:20" ht="15.75" customHeight="1">
      <c r="A25" s="194"/>
      <c r="B25" s="194"/>
      <c r="C25" s="194"/>
      <c r="D25" s="194"/>
      <c r="E25" s="194"/>
      <c r="F25" s="194"/>
      <c r="G25" s="194"/>
      <c r="H25" s="194"/>
      <c r="I25" s="194"/>
      <c r="J25" s="194"/>
      <c r="K25" s="194"/>
      <c r="L25" s="194"/>
      <c r="M25" s="194"/>
      <c r="N25" s="194"/>
      <c r="O25" s="194"/>
      <c r="P25" s="194"/>
      <c r="Q25" s="194"/>
      <c r="R25" s="194"/>
      <c r="S25" s="194"/>
      <c r="T25" s="194"/>
    </row>
    <row r="26" spans="1:20" ht="15.75" customHeight="1">
      <c r="A26" s="194"/>
      <c r="B26" s="194"/>
      <c r="C26" s="194"/>
      <c r="D26" s="194"/>
      <c r="E26" s="194"/>
      <c r="F26" s="194"/>
      <c r="G26" s="194"/>
      <c r="H26" s="194"/>
      <c r="I26" s="194"/>
      <c r="J26" s="194"/>
      <c r="K26" s="194"/>
      <c r="L26" s="194"/>
      <c r="M26" s="194"/>
      <c r="N26" s="194"/>
      <c r="O26" s="194"/>
      <c r="P26" s="194"/>
      <c r="Q26" s="194"/>
      <c r="R26" s="194"/>
      <c r="S26" s="194"/>
      <c r="T26" s="194"/>
    </row>
    <row r="27" spans="1:20" ht="15.75" customHeight="1">
      <c r="A27" s="194"/>
      <c r="B27" s="194"/>
      <c r="C27" s="194"/>
      <c r="D27" s="194"/>
      <c r="E27" s="194"/>
      <c r="F27" s="194"/>
      <c r="G27" s="194"/>
      <c r="H27" s="194"/>
      <c r="I27" s="194"/>
      <c r="J27" s="194"/>
      <c r="K27" s="194"/>
      <c r="L27" s="194"/>
      <c r="M27" s="194"/>
      <c r="N27" s="194"/>
      <c r="O27" s="194"/>
      <c r="P27" s="194"/>
      <c r="Q27" s="194"/>
      <c r="R27" s="194"/>
      <c r="S27" s="194"/>
      <c r="T27" s="194"/>
    </row>
    <row r="28" spans="1:20" ht="15.75" customHeight="1">
      <c r="A28" s="194"/>
      <c r="B28" s="194"/>
      <c r="C28" s="194"/>
      <c r="D28" s="194"/>
      <c r="E28" s="194"/>
      <c r="F28" s="194"/>
      <c r="G28" s="194"/>
      <c r="H28" s="194"/>
      <c r="I28" s="194"/>
      <c r="J28" s="194"/>
      <c r="K28" s="194"/>
      <c r="L28" s="194"/>
      <c r="M28" s="194"/>
      <c r="N28" s="194"/>
      <c r="O28" s="194"/>
      <c r="P28" s="194"/>
      <c r="Q28" s="194"/>
      <c r="R28" s="194"/>
      <c r="S28" s="194"/>
      <c r="T28" s="194"/>
    </row>
    <row r="29" spans="1:20" ht="15.75" customHeight="1">
      <c r="A29" s="194"/>
      <c r="B29" s="194"/>
      <c r="C29" s="194"/>
      <c r="D29" s="194"/>
      <c r="E29" s="194"/>
      <c r="F29" s="194"/>
      <c r="G29" s="194"/>
      <c r="H29" s="194"/>
      <c r="I29" s="194"/>
      <c r="J29" s="194"/>
      <c r="K29" s="194"/>
      <c r="L29" s="194"/>
      <c r="M29" s="194"/>
      <c r="N29" s="194"/>
      <c r="O29" s="194"/>
      <c r="P29" s="194"/>
      <c r="Q29" s="194"/>
      <c r="R29" s="194"/>
      <c r="S29" s="194"/>
      <c r="T29" s="194"/>
    </row>
    <row r="30" spans="1:20" ht="15.75" customHeight="1">
      <c r="A30" s="194"/>
      <c r="B30" s="194"/>
      <c r="C30" s="194"/>
      <c r="D30" s="194"/>
      <c r="E30" s="194"/>
      <c r="F30" s="194"/>
      <c r="G30" s="194"/>
      <c r="H30" s="194"/>
      <c r="I30" s="194"/>
      <c r="J30" s="194"/>
      <c r="K30" s="194"/>
      <c r="L30" s="194"/>
      <c r="M30" s="194"/>
      <c r="N30" s="194"/>
      <c r="O30" s="194"/>
      <c r="P30" s="194"/>
      <c r="Q30" s="194"/>
      <c r="R30" s="194"/>
      <c r="S30" s="194"/>
      <c r="T30" s="194"/>
    </row>
    <row r="31" spans="1:20" ht="15.75" customHeight="1">
      <c r="A31" s="194"/>
      <c r="B31" s="194"/>
      <c r="C31" s="194"/>
      <c r="D31" s="194"/>
      <c r="E31" s="194"/>
      <c r="F31" s="194"/>
      <c r="G31" s="194"/>
      <c r="H31" s="194"/>
      <c r="I31" s="194"/>
      <c r="J31" s="194"/>
      <c r="K31" s="194"/>
      <c r="L31" s="194"/>
      <c r="M31" s="194"/>
      <c r="N31" s="194"/>
      <c r="O31" s="194"/>
      <c r="P31" s="194"/>
      <c r="Q31" s="194"/>
      <c r="R31" s="194"/>
      <c r="S31" s="194"/>
      <c r="T31" s="194"/>
    </row>
    <row r="32" spans="1:20" ht="15.75" customHeight="1">
      <c r="A32" s="194"/>
      <c r="B32" s="194"/>
      <c r="C32" s="194"/>
      <c r="D32" s="194"/>
      <c r="E32" s="194"/>
      <c r="F32" s="194"/>
      <c r="G32" s="194"/>
      <c r="H32" s="194"/>
      <c r="I32" s="194"/>
      <c r="J32" s="194"/>
      <c r="K32" s="194"/>
      <c r="L32" s="194"/>
      <c r="M32" s="194"/>
      <c r="N32" s="194"/>
      <c r="O32" s="194"/>
      <c r="P32" s="194"/>
      <c r="Q32" s="194"/>
      <c r="R32" s="194"/>
      <c r="S32" s="194"/>
      <c r="T32" s="194"/>
    </row>
    <row r="33" spans="1:20" ht="15.75" customHeight="1">
      <c r="A33" s="194"/>
      <c r="B33" s="194"/>
      <c r="C33" s="194"/>
      <c r="D33" s="194"/>
      <c r="E33" s="194"/>
      <c r="F33" s="194"/>
      <c r="G33" s="194"/>
      <c r="H33" s="194"/>
      <c r="I33" s="194"/>
      <c r="J33" s="194"/>
      <c r="K33" s="194"/>
      <c r="L33" s="194"/>
      <c r="M33" s="194"/>
      <c r="N33" s="194"/>
      <c r="O33" s="194"/>
      <c r="P33" s="194"/>
      <c r="Q33" s="194"/>
      <c r="R33" s="194"/>
      <c r="S33" s="194"/>
      <c r="T33" s="194"/>
    </row>
    <row r="34" spans="1:20" ht="15.75" customHeight="1">
      <c r="A34" s="194"/>
      <c r="B34" s="194"/>
      <c r="C34" s="194"/>
      <c r="D34" s="194"/>
      <c r="E34" s="194"/>
      <c r="F34" s="194"/>
      <c r="G34" s="194"/>
      <c r="H34" s="194"/>
      <c r="I34" s="194"/>
      <c r="J34" s="194"/>
      <c r="K34" s="194"/>
      <c r="L34" s="194"/>
      <c r="M34" s="194"/>
      <c r="N34" s="194"/>
      <c r="O34" s="194"/>
      <c r="P34" s="194"/>
      <c r="Q34" s="194"/>
      <c r="R34" s="194"/>
      <c r="S34" s="194"/>
      <c r="T34" s="194"/>
    </row>
    <row r="35" spans="1:20" ht="15.75" customHeight="1">
      <c r="A35" s="194"/>
      <c r="B35" s="194"/>
      <c r="C35" s="194"/>
      <c r="D35" s="194"/>
      <c r="E35" s="194"/>
      <c r="F35" s="194"/>
      <c r="G35" s="194"/>
      <c r="H35" s="194"/>
      <c r="I35" s="194"/>
      <c r="J35" s="194"/>
      <c r="K35" s="194"/>
      <c r="L35" s="194"/>
      <c r="M35" s="194"/>
      <c r="N35" s="194"/>
      <c r="O35" s="194"/>
      <c r="P35" s="194"/>
      <c r="Q35" s="194"/>
      <c r="R35" s="194"/>
      <c r="S35" s="194"/>
      <c r="T35" s="194"/>
    </row>
    <row r="36" spans="1:20" ht="15.75" customHeight="1">
      <c r="A36" s="194"/>
      <c r="B36" s="194"/>
      <c r="C36" s="194"/>
      <c r="D36" s="194"/>
      <c r="E36" s="194"/>
      <c r="F36" s="194"/>
      <c r="G36" s="194"/>
      <c r="H36" s="194"/>
      <c r="I36" s="194"/>
      <c r="J36" s="194"/>
      <c r="K36" s="194"/>
      <c r="L36" s="194"/>
      <c r="M36" s="194"/>
      <c r="N36" s="194"/>
      <c r="O36" s="194"/>
      <c r="P36" s="194"/>
      <c r="Q36" s="194"/>
      <c r="R36" s="194"/>
      <c r="S36" s="194"/>
      <c r="T36" s="194"/>
    </row>
    <row r="37" spans="1:20" ht="15.75" customHeight="1">
      <c r="A37" s="194"/>
      <c r="B37" s="194"/>
      <c r="C37" s="194"/>
      <c r="D37" s="194"/>
      <c r="E37" s="194"/>
      <c r="F37" s="194"/>
      <c r="G37" s="194"/>
      <c r="H37" s="194"/>
      <c r="I37" s="194"/>
      <c r="J37" s="194"/>
      <c r="K37" s="194"/>
      <c r="L37" s="194"/>
      <c r="M37" s="194"/>
      <c r="N37" s="194"/>
      <c r="O37" s="194"/>
      <c r="P37" s="194"/>
      <c r="Q37" s="194"/>
      <c r="R37" s="194"/>
      <c r="S37" s="194"/>
      <c r="T37" s="194"/>
    </row>
    <row r="38" spans="1:20" ht="15.75" customHeight="1">
      <c r="A38" s="194"/>
      <c r="B38" s="194"/>
      <c r="C38" s="194"/>
      <c r="D38" s="194"/>
      <c r="E38" s="194"/>
      <c r="F38" s="194"/>
      <c r="G38" s="194"/>
      <c r="H38" s="194"/>
      <c r="I38" s="194"/>
      <c r="J38" s="194"/>
      <c r="K38" s="194"/>
      <c r="L38" s="194"/>
      <c r="M38" s="194"/>
      <c r="N38" s="194"/>
      <c r="O38" s="194"/>
      <c r="P38" s="194"/>
      <c r="Q38" s="194"/>
      <c r="R38" s="194"/>
      <c r="S38" s="194"/>
      <c r="T38" s="194"/>
    </row>
    <row r="39" spans="1:20" ht="15.75" customHeight="1">
      <c r="A39" s="194"/>
      <c r="B39" s="194"/>
      <c r="C39" s="194"/>
      <c r="D39" s="194"/>
      <c r="E39" s="194"/>
      <c r="F39" s="194"/>
      <c r="G39" s="194"/>
      <c r="H39" s="194"/>
      <c r="I39" s="194"/>
      <c r="J39" s="194"/>
      <c r="K39" s="194"/>
      <c r="L39" s="194"/>
      <c r="M39" s="194"/>
      <c r="N39" s="194"/>
      <c r="O39" s="194"/>
      <c r="P39" s="194"/>
      <c r="Q39" s="194"/>
      <c r="R39" s="194"/>
      <c r="S39" s="194"/>
      <c r="T39" s="194"/>
    </row>
    <row r="40" spans="1:20" ht="15.75" customHeight="1">
      <c r="A40" s="194"/>
      <c r="B40" s="194"/>
      <c r="C40" s="194"/>
      <c r="D40" s="194"/>
      <c r="E40" s="194"/>
      <c r="F40" s="194"/>
      <c r="G40" s="194"/>
      <c r="H40" s="194"/>
      <c r="I40" s="194"/>
      <c r="J40" s="194"/>
      <c r="K40" s="194"/>
      <c r="L40" s="194"/>
      <c r="M40" s="194"/>
      <c r="N40" s="194"/>
      <c r="O40" s="194"/>
      <c r="P40" s="194"/>
      <c r="Q40" s="194"/>
      <c r="R40" s="194"/>
      <c r="S40" s="194"/>
      <c r="T40" s="194"/>
    </row>
    <row r="41" spans="1:20" ht="15.75" customHeight="1">
      <c r="A41" s="194"/>
      <c r="B41" s="194"/>
      <c r="C41" s="194"/>
      <c r="D41" s="194"/>
      <c r="E41" s="194"/>
      <c r="F41" s="194"/>
      <c r="G41" s="194"/>
      <c r="H41" s="194"/>
      <c r="I41" s="194"/>
      <c r="J41" s="194"/>
      <c r="K41" s="194"/>
      <c r="L41" s="194"/>
      <c r="M41" s="194"/>
      <c r="N41" s="194"/>
      <c r="O41" s="194"/>
      <c r="P41" s="194"/>
      <c r="Q41" s="194"/>
      <c r="R41" s="194"/>
      <c r="S41" s="194"/>
      <c r="T41" s="194"/>
    </row>
    <row r="42" spans="1:20" ht="15.75" customHeight="1">
      <c r="A42" s="194"/>
      <c r="B42" s="194"/>
      <c r="C42" s="194"/>
      <c r="D42" s="194"/>
      <c r="E42" s="194"/>
      <c r="F42" s="194"/>
      <c r="G42" s="194"/>
      <c r="H42" s="194"/>
      <c r="I42" s="194"/>
      <c r="J42" s="194"/>
      <c r="K42" s="194"/>
      <c r="L42" s="194"/>
      <c r="M42" s="194"/>
      <c r="N42" s="194"/>
      <c r="O42" s="194"/>
      <c r="P42" s="194"/>
      <c r="Q42" s="194"/>
      <c r="R42" s="194"/>
      <c r="S42" s="194"/>
      <c r="T42" s="194"/>
    </row>
    <row r="43" spans="1:20" ht="15.75" customHeight="1">
      <c r="A43" s="194"/>
      <c r="B43" s="194"/>
      <c r="C43" s="194"/>
      <c r="D43" s="194"/>
      <c r="E43" s="194"/>
      <c r="F43" s="194"/>
      <c r="G43" s="194"/>
      <c r="H43" s="194"/>
      <c r="I43" s="194"/>
      <c r="J43" s="194"/>
      <c r="K43" s="194"/>
      <c r="L43" s="194"/>
      <c r="M43" s="194"/>
      <c r="N43" s="194"/>
      <c r="O43" s="194"/>
      <c r="P43" s="194"/>
      <c r="Q43" s="194"/>
      <c r="R43" s="194"/>
      <c r="S43" s="194"/>
      <c r="T43" s="194"/>
    </row>
    <row r="44" spans="1:20" ht="15.75" customHeight="1">
      <c r="A44" s="194"/>
      <c r="B44" s="194"/>
      <c r="C44" s="194"/>
      <c r="D44" s="194"/>
      <c r="E44" s="194"/>
      <c r="F44" s="194"/>
      <c r="G44" s="194"/>
      <c r="H44" s="194"/>
      <c r="I44" s="194"/>
      <c r="J44" s="194"/>
      <c r="K44" s="194"/>
      <c r="L44" s="194"/>
      <c r="M44" s="194"/>
      <c r="N44" s="194"/>
      <c r="O44" s="194"/>
      <c r="P44" s="194"/>
      <c r="Q44" s="194"/>
      <c r="R44" s="194"/>
      <c r="S44" s="194"/>
      <c r="T44" s="194"/>
    </row>
    <row r="45" spans="1:20" ht="15.75" customHeight="1">
      <c r="A45" s="194"/>
      <c r="B45" s="194"/>
      <c r="C45" s="194"/>
      <c r="D45" s="194"/>
      <c r="E45" s="194"/>
      <c r="F45" s="194"/>
      <c r="G45" s="194"/>
      <c r="H45" s="194"/>
      <c r="I45" s="194"/>
      <c r="J45" s="194"/>
      <c r="K45" s="194"/>
      <c r="L45" s="194"/>
      <c r="M45" s="194"/>
      <c r="N45" s="194"/>
      <c r="O45" s="194"/>
      <c r="P45" s="194"/>
      <c r="Q45" s="194"/>
      <c r="R45" s="194"/>
      <c r="S45" s="194"/>
      <c r="T45" s="194"/>
    </row>
    <row r="46" spans="1:20" ht="15.75" customHeight="1">
      <c r="A46" s="194"/>
      <c r="B46" s="194"/>
      <c r="C46" s="194"/>
      <c r="D46" s="194"/>
      <c r="E46" s="194"/>
      <c r="F46" s="194"/>
      <c r="G46" s="194"/>
      <c r="H46" s="194"/>
      <c r="I46" s="194"/>
      <c r="J46" s="194"/>
      <c r="K46" s="194"/>
      <c r="L46" s="194"/>
      <c r="M46" s="194"/>
      <c r="N46" s="194"/>
      <c r="O46" s="194"/>
      <c r="P46" s="194"/>
      <c r="Q46" s="194"/>
      <c r="R46" s="194"/>
      <c r="S46" s="194"/>
      <c r="T46" s="194"/>
    </row>
    <row r="47" spans="1:20" ht="15.75" customHeight="1">
      <c r="A47" s="194"/>
      <c r="B47" s="194"/>
      <c r="C47" s="194"/>
      <c r="D47" s="194"/>
      <c r="E47" s="194"/>
      <c r="F47" s="194"/>
      <c r="G47" s="194"/>
      <c r="H47" s="194"/>
      <c r="I47" s="194"/>
      <c r="J47" s="194"/>
      <c r="K47" s="194"/>
      <c r="L47" s="194"/>
      <c r="M47" s="194"/>
      <c r="N47" s="194"/>
      <c r="O47" s="194"/>
      <c r="P47" s="194"/>
      <c r="Q47" s="194"/>
      <c r="R47" s="194"/>
      <c r="S47" s="194"/>
      <c r="T47" s="194"/>
    </row>
    <row r="48" spans="1:20" ht="15.75" customHeight="1">
      <c r="A48" s="194"/>
      <c r="B48" s="194"/>
      <c r="C48" s="194"/>
      <c r="D48" s="194"/>
      <c r="E48" s="194"/>
      <c r="F48" s="194"/>
      <c r="G48" s="194"/>
      <c r="H48" s="194"/>
      <c r="I48" s="194"/>
      <c r="J48" s="194"/>
      <c r="K48" s="194"/>
      <c r="L48" s="194"/>
      <c r="M48" s="194"/>
      <c r="N48" s="194"/>
      <c r="O48" s="194"/>
      <c r="P48" s="194"/>
      <c r="Q48" s="194"/>
      <c r="R48" s="194"/>
      <c r="S48" s="194"/>
      <c r="T48" s="194"/>
    </row>
    <row r="49" spans="1:20" ht="15.75" customHeight="1">
      <c r="A49" s="194"/>
      <c r="B49" s="195" t="s">
        <v>614</v>
      </c>
      <c r="C49" s="195" t="s">
        <v>615</v>
      </c>
      <c r="D49" s="195" t="s">
        <v>616</v>
      </c>
      <c r="E49" s="194"/>
      <c r="F49" s="196" t="s">
        <v>617</v>
      </c>
      <c r="G49" s="197" t="s">
        <v>618</v>
      </c>
      <c r="H49" s="198"/>
      <c r="I49" s="198"/>
      <c r="J49" s="198"/>
      <c r="K49" s="198"/>
      <c r="L49" s="198"/>
      <c r="M49" s="198"/>
      <c r="N49" s="198"/>
      <c r="O49" s="198"/>
      <c r="P49" s="199"/>
      <c r="Q49" s="194"/>
      <c r="R49" s="194"/>
      <c r="S49" s="194"/>
      <c r="T49" s="194"/>
    </row>
    <row r="50" spans="1:20" ht="15.75" customHeight="1">
      <c r="A50" s="194"/>
      <c r="B50" s="337" t="s">
        <v>619</v>
      </c>
      <c r="C50" s="200" t="s">
        <v>190</v>
      </c>
      <c r="D50" s="201">
        <v>15</v>
      </c>
      <c r="E50" s="194"/>
      <c r="F50" s="202" t="s">
        <v>123</v>
      </c>
      <c r="G50" s="197" t="s">
        <v>620</v>
      </c>
      <c r="H50" s="198"/>
      <c r="I50" s="198"/>
      <c r="J50" s="198"/>
      <c r="K50" s="198"/>
      <c r="L50" s="198"/>
      <c r="M50" s="198"/>
      <c r="N50" s="198"/>
      <c r="O50" s="198"/>
      <c r="P50" s="199"/>
      <c r="Q50" s="194"/>
      <c r="R50" s="194"/>
      <c r="S50" s="194"/>
      <c r="T50" s="194"/>
    </row>
    <row r="51" spans="1:20" ht="15.75" customHeight="1">
      <c r="A51" s="194"/>
      <c r="B51" s="277"/>
      <c r="C51" s="203" t="s">
        <v>621</v>
      </c>
      <c r="D51" s="201">
        <v>0</v>
      </c>
      <c r="E51" s="194"/>
      <c r="F51" s="204" t="s">
        <v>622</v>
      </c>
      <c r="G51" s="197" t="s">
        <v>623</v>
      </c>
      <c r="H51" s="198"/>
      <c r="I51" s="198"/>
      <c r="J51" s="198"/>
      <c r="K51" s="198"/>
      <c r="L51" s="198"/>
      <c r="M51" s="198"/>
      <c r="N51" s="198"/>
      <c r="O51" s="198"/>
      <c r="P51" s="199"/>
      <c r="Q51" s="194"/>
      <c r="R51" s="194"/>
      <c r="S51" s="194"/>
      <c r="T51" s="194"/>
    </row>
    <row r="52" spans="1:20" ht="15.75" customHeight="1">
      <c r="A52" s="194"/>
      <c r="B52" s="337" t="s">
        <v>624</v>
      </c>
      <c r="C52" s="200" t="s">
        <v>191</v>
      </c>
      <c r="D52" s="201">
        <v>15</v>
      </c>
      <c r="E52" s="194"/>
      <c r="F52" s="194"/>
      <c r="G52" s="194"/>
      <c r="H52" s="194"/>
      <c r="I52" s="194"/>
      <c r="J52" s="194"/>
      <c r="K52" s="194"/>
      <c r="L52" s="194"/>
      <c r="M52" s="194"/>
      <c r="N52" s="194"/>
      <c r="O52" s="194"/>
      <c r="P52" s="194"/>
      <c r="Q52" s="194"/>
      <c r="R52" s="194"/>
      <c r="S52" s="194"/>
      <c r="T52" s="194"/>
    </row>
    <row r="53" spans="1:20" ht="15.75" customHeight="1">
      <c r="A53" s="194"/>
      <c r="B53" s="277"/>
      <c r="C53" s="203" t="s">
        <v>625</v>
      </c>
      <c r="D53" s="201">
        <v>0</v>
      </c>
      <c r="E53" s="194"/>
      <c r="F53" s="194"/>
      <c r="G53" s="194"/>
      <c r="H53" s="194"/>
      <c r="I53" s="194"/>
      <c r="J53" s="194"/>
      <c r="K53" s="194"/>
      <c r="L53" s="194"/>
      <c r="M53" s="194"/>
      <c r="N53" s="194"/>
      <c r="O53" s="194"/>
      <c r="P53" s="194"/>
      <c r="Q53" s="194"/>
      <c r="R53" s="194"/>
      <c r="S53" s="194"/>
      <c r="T53" s="194"/>
    </row>
    <row r="54" spans="1:20" ht="15.75" customHeight="1">
      <c r="A54" s="194"/>
      <c r="B54" s="337" t="s">
        <v>626</v>
      </c>
      <c r="C54" s="200" t="s">
        <v>192</v>
      </c>
      <c r="D54" s="201">
        <v>15</v>
      </c>
      <c r="E54" s="194"/>
      <c r="F54" s="194"/>
      <c r="G54" s="194"/>
      <c r="H54" s="194"/>
      <c r="I54" s="194"/>
      <c r="J54" s="194"/>
      <c r="K54" s="194"/>
      <c r="L54" s="194"/>
      <c r="M54" s="194"/>
      <c r="N54" s="194"/>
      <c r="O54" s="194"/>
      <c r="P54" s="194"/>
      <c r="Q54" s="194"/>
      <c r="R54" s="194"/>
      <c r="S54" s="194"/>
      <c r="T54" s="194"/>
    </row>
    <row r="55" spans="1:20" ht="15.75" customHeight="1">
      <c r="A55" s="194"/>
      <c r="B55" s="277"/>
      <c r="C55" s="203" t="s">
        <v>627</v>
      </c>
      <c r="D55" s="201">
        <v>0</v>
      </c>
      <c r="E55" s="194"/>
      <c r="F55" s="194"/>
      <c r="G55" s="194"/>
      <c r="H55" s="194"/>
      <c r="I55" s="194"/>
      <c r="J55" s="194"/>
      <c r="K55" s="194"/>
      <c r="L55" s="194"/>
      <c r="M55" s="194"/>
      <c r="N55" s="194"/>
      <c r="O55" s="194"/>
      <c r="P55" s="194"/>
      <c r="Q55" s="194"/>
      <c r="R55" s="194"/>
      <c r="S55" s="194"/>
      <c r="T55" s="194"/>
    </row>
    <row r="56" spans="1:20" ht="15.75" customHeight="1">
      <c r="A56" s="194"/>
      <c r="B56" s="337" t="s">
        <v>628</v>
      </c>
      <c r="C56" s="200" t="s">
        <v>227</v>
      </c>
      <c r="D56" s="201">
        <v>15</v>
      </c>
      <c r="E56" s="194"/>
      <c r="F56" s="194"/>
      <c r="G56" s="194"/>
      <c r="H56" s="194"/>
      <c r="I56" s="194"/>
      <c r="J56" s="194"/>
      <c r="K56" s="194"/>
      <c r="L56" s="194"/>
      <c r="M56" s="194"/>
      <c r="N56" s="194"/>
      <c r="O56" s="194"/>
      <c r="P56" s="194"/>
      <c r="Q56" s="194"/>
      <c r="R56" s="194"/>
      <c r="S56" s="194"/>
      <c r="T56" s="194"/>
    </row>
    <row r="57" spans="1:20" ht="15.75" customHeight="1">
      <c r="A57" s="194"/>
      <c r="B57" s="276"/>
      <c r="C57" s="203" t="s">
        <v>193</v>
      </c>
      <c r="D57" s="201">
        <v>10</v>
      </c>
      <c r="E57" s="194"/>
      <c r="F57" s="194"/>
      <c r="G57" s="194"/>
      <c r="H57" s="194"/>
      <c r="I57" s="194"/>
      <c r="J57" s="194"/>
      <c r="K57" s="194"/>
      <c r="L57" s="194"/>
      <c r="M57" s="194"/>
      <c r="N57" s="194"/>
      <c r="O57" s="194"/>
      <c r="P57" s="194"/>
      <c r="Q57" s="194"/>
      <c r="R57" s="194"/>
      <c r="S57" s="194"/>
      <c r="T57" s="194"/>
    </row>
    <row r="58" spans="1:20" ht="15.75" customHeight="1">
      <c r="A58" s="194"/>
      <c r="B58" s="277"/>
      <c r="C58" s="203" t="s">
        <v>629</v>
      </c>
      <c r="D58" s="201">
        <v>0</v>
      </c>
      <c r="E58" s="194"/>
      <c r="F58" s="194"/>
      <c r="G58" s="194"/>
      <c r="H58" s="194"/>
      <c r="I58" s="194"/>
      <c r="J58" s="194"/>
      <c r="K58" s="194"/>
      <c r="L58" s="194"/>
      <c r="M58" s="194"/>
      <c r="N58" s="194"/>
      <c r="O58" s="194"/>
      <c r="P58" s="194"/>
      <c r="Q58" s="194"/>
      <c r="R58" s="194"/>
      <c r="S58" s="194"/>
      <c r="T58" s="194"/>
    </row>
    <row r="59" spans="1:20" ht="15.75" customHeight="1">
      <c r="A59" s="194"/>
      <c r="B59" s="337" t="s">
        <v>630</v>
      </c>
      <c r="C59" s="200" t="s">
        <v>194</v>
      </c>
      <c r="D59" s="201">
        <v>15</v>
      </c>
      <c r="E59" s="194"/>
      <c r="F59" s="194"/>
      <c r="G59" s="194"/>
      <c r="H59" s="194"/>
      <c r="I59" s="194"/>
      <c r="J59" s="194"/>
      <c r="K59" s="194"/>
      <c r="L59" s="194"/>
      <c r="M59" s="194"/>
      <c r="N59" s="194"/>
      <c r="O59" s="194"/>
      <c r="P59" s="194"/>
      <c r="Q59" s="194"/>
      <c r="R59" s="194"/>
      <c r="S59" s="194"/>
      <c r="T59" s="194"/>
    </row>
    <row r="60" spans="1:20" ht="15.75" customHeight="1">
      <c r="A60" s="194"/>
      <c r="B60" s="277"/>
      <c r="C60" s="203" t="s">
        <v>631</v>
      </c>
      <c r="D60" s="201">
        <v>0</v>
      </c>
      <c r="E60" s="194"/>
      <c r="F60" s="194"/>
      <c r="G60" s="194"/>
      <c r="H60" s="194"/>
      <c r="I60" s="194"/>
      <c r="J60" s="194"/>
      <c r="K60" s="194"/>
      <c r="L60" s="194"/>
      <c r="M60" s="194"/>
      <c r="N60" s="194"/>
      <c r="O60" s="194"/>
      <c r="P60" s="194"/>
      <c r="Q60" s="194"/>
      <c r="R60" s="194"/>
      <c r="S60" s="194"/>
      <c r="T60" s="194"/>
    </row>
    <row r="61" spans="1:20" ht="15.75" customHeight="1">
      <c r="A61" s="194"/>
      <c r="B61" s="337" t="s">
        <v>632</v>
      </c>
      <c r="C61" s="200" t="s">
        <v>195</v>
      </c>
      <c r="D61" s="201">
        <v>15</v>
      </c>
      <c r="E61" s="194"/>
      <c r="F61" s="194"/>
      <c r="G61" s="194"/>
      <c r="H61" s="194"/>
      <c r="I61" s="194"/>
      <c r="J61" s="194"/>
      <c r="K61" s="194"/>
      <c r="L61" s="194"/>
      <c r="M61" s="194"/>
      <c r="N61" s="194"/>
      <c r="O61" s="194"/>
      <c r="P61" s="194"/>
      <c r="Q61" s="194"/>
      <c r="R61" s="194"/>
      <c r="S61" s="194"/>
      <c r="T61" s="194"/>
    </row>
    <row r="62" spans="1:20" ht="15.75" customHeight="1">
      <c r="A62" s="194"/>
      <c r="B62" s="277"/>
      <c r="C62" s="203" t="s">
        <v>633</v>
      </c>
      <c r="D62" s="201">
        <v>0</v>
      </c>
      <c r="E62" s="194"/>
      <c r="F62" s="194"/>
      <c r="G62" s="194"/>
      <c r="H62" s="194"/>
      <c r="I62" s="194"/>
      <c r="J62" s="194"/>
      <c r="K62" s="194"/>
      <c r="L62" s="194"/>
      <c r="M62" s="194"/>
      <c r="N62" s="194"/>
      <c r="O62" s="194"/>
      <c r="P62" s="194"/>
      <c r="Q62" s="194"/>
      <c r="R62" s="194"/>
      <c r="S62" s="194"/>
      <c r="T62" s="194"/>
    </row>
    <row r="63" spans="1:20" ht="15.75" customHeight="1">
      <c r="A63" s="194"/>
      <c r="B63" s="337" t="s">
        <v>634</v>
      </c>
      <c r="C63" s="200" t="s">
        <v>196</v>
      </c>
      <c r="D63" s="201">
        <v>10</v>
      </c>
      <c r="E63" s="194"/>
      <c r="F63" s="194"/>
      <c r="G63" s="194"/>
      <c r="H63" s="194"/>
      <c r="I63" s="194"/>
      <c r="J63" s="194"/>
      <c r="K63" s="194"/>
      <c r="L63" s="194"/>
      <c r="M63" s="194"/>
      <c r="N63" s="194"/>
      <c r="O63" s="194"/>
      <c r="P63" s="194"/>
      <c r="Q63" s="194"/>
      <c r="R63" s="194"/>
      <c r="S63" s="194"/>
      <c r="T63" s="194"/>
    </row>
    <row r="64" spans="1:20" ht="15.75" customHeight="1">
      <c r="A64" s="194"/>
      <c r="B64" s="276"/>
      <c r="C64" s="203" t="s">
        <v>635</v>
      </c>
      <c r="D64" s="201">
        <v>5</v>
      </c>
      <c r="E64" s="194"/>
      <c r="F64" s="194"/>
      <c r="G64" s="194"/>
      <c r="H64" s="194"/>
      <c r="I64" s="194"/>
      <c r="J64" s="194"/>
      <c r="K64" s="194"/>
      <c r="L64" s="194"/>
      <c r="M64" s="194"/>
      <c r="N64" s="194"/>
      <c r="O64" s="194"/>
      <c r="P64" s="194"/>
      <c r="Q64" s="194"/>
      <c r="R64" s="194"/>
      <c r="S64" s="194"/>
      <c r="T64" s="194"/>
    </row>
    <row r="65" spans="1:20" ht="15.75" customHeight="1">
      <c r="A65" s="194"/>
      <c r="B65" s="277"/>
      <c r="C65" s="203" t="s">
        <v>636</v>
      </c>
      <c r="D65" s="201">
        <v>0</v>
      </c>
      <c r="E65" s="194"/>
      <c r="F65" s="194"/>
      <c r="G65" s="194"/>
      <c r="H65" s="194"/>
      <c r="I65" s="194"/>
      <c r="J65" s="194"/>
      <c r="K65" s="194"/>
      <c r="L65" s="194"/>
      <c r="M65" s="194"/>
      <c r="N65" s="194"/>
      <c r="O65" s="194"/>
      <c r="P65" s="194"/>
      <c r="Q65" s="194"/>
      <c r="R65" s="194"/>
      <c r="S65" s="194"/>
      <c r="T65" s="194"/>
    </row>
    <row r="66" spans="1:20" ht="15.75" customHeight="1">
      <c r="A66" s="194"/>
      <c r="B66" s="194"/>
      <c r="C66" s="194"/>
      <c r="D66" s="194"/>
      <c r="E66" s="194"/>
      <c r="F66" s="194"/>
      <c r="G66" s="194"/>
      <c r="H66" s="194"/>
      <c r="I66" s="194"/>
      <c r="J66" s="194"/>
      <c r="K66" s="194"/>
      <c r="L66" s="194"/>
      <c r="M66" s="194"/>
      <c r="N66" s="194"/>
      <c r="O66" s="194"/>
      <c r="P66" s="194"/>
      <c r="Q66" s="194"/>
      <c r="R66" s="194"/>
      <c r="S66" s="194"/>
      <c r="T66" s="194"/>
    </row>
    <row r="67" spans="1:20" ht="15.75" customHeight="1">
      <c r="A67" s="194"/>
      <c r="B67" s="194"/>
      <c r="C67" s="194"/>
      <c r="D67" s="194">
        <f>+D50+D52+D54+D56+D59+D61+D63</f>
        <v>100</v>
      </c>
      <c r="E67" s="194"/>
      <c r="F67" s="194"/>
      <c r="G67" s="194"/>
      <c r="H67" s="194"/>
      <c r="I67" s="194"/>
      <c r="J67" s="194"/>
      <c r="K67" s="194"/>
      <c r="L67" s="194"/>
      <c r="M67" s="194"/>
      <c r="N67" s="194"/>
      <c r="O67" s="194"/>
      <c r="P67" s="194"/>
      <c r="Q67" s="194"/>
      <c r="R67" s="194"/>
      <c r="S67" s="194"/>
      <c r="T67" s="194"/>
    </row>
    <row r="68" spans="1:20" ht="15.75" customHeight="1">
      <c r="A68" s="194"/>
      <c r="B68" s="194"/>
      <c r="C68" s="194"/>
      <c r="D68" s="194"/>
      <c r="E68" s="194"/>
      <c r="F68" s="194"/>
      <c r="G68" s="194"/>
      <c r="H68" s="194"/>
      <c r="I68" s="194"/>
      <c r="J68" s="194"/>
      <c r="K68" s="194"/>
      <c r="L68" s="194"/>
      <c r="M68" s="194"/>
      <c r="N68" s="194"/>
      <c r="O68" s="194"/>
      <c r="P68" s="194"/>
      <c r="Q68" s="194"/>
      <c r="R68" s="194"/>
      <c r="S68" s="194"/>
      <c r="T68" s="194"/>
    </row>
    <row r="69" spans="1:20" ht="15.75" customHeight="1">
      <c r="A69" s="194"/>
      <c r="B69" s="194"/>
      <c r="C69" s="194"/>
      <c r="D69" s="194"/>
      <c r="E69" s="194"/>
      <c r="F69" s="194"/>
      <c r="G69" s="194"/>
      <c r="H69" s="194"/>
      <c r="I69" s="194"/>
      <c r="J69" s="194"/>
      <c r="K69" s="194"/>
      <c r="L69" s="194"/>
      <c r="M69" s="194"/>
      <c r="N69" s="194"/>
      <c r="O69" s="194"/>
      <c r="P69" s="194"/>
      <c r="Q69" s="194"/>
      <c r="R69" s="194"/>
      <c r="S69" s="194"/>
      <c r="T69" s="194"/>
    </row>
    <row r="70" spans="1:20" ht="15.75" customHeight="1">
      <c r="A70" s="194"/>
      <c r="B70" s="194"/>
      <c r="C70" s="194"/>
      <c r="D70" s="194"/>
      <c r="E70" s="194"/>
      <c r="F70" s="194"/>
      <c r="G70" s="194"/>
      <c r="H70" s="194"/>
      <c r="I70" s="194"/>
      <c r="J70" s="194"/>
      <c r="K70" s="194"/>
      <c r="L70" s="194"/>
      <c r="M70" s="194"/>
      <c r="N70" s="194"/>
      <c r="O70" s="194"/>
      <c r="P70" s="194"/>
      <c r="Q70" s="194"/>
      <c r="R70" s="194"/>
      <c r="S70" s="194"/>
      <c r="T70" s="194"/>
    </row>
    <row r="71" spans="1:20" ht="15.75" customHeight="1">
      <c r="A71" s="194"/>
      <c r="B71" s="194"/>
      <c r="C71" s="194"/>
      <c r="D71" s="194"/>
      <c r="E71" s="194"/>
      <c r="F71" s="194"/>
      <c r="G71" s="194"/>
      <c r="H71" s="194"/>
      <c r="I71" s="194"/>
      <c r="J71" s="194"/>
      <c r="K71" s="194"/>
      <c r="L71" s="194"/>
      <c r="M71" s="194"/>
      <c r="N71" s="194"/>
      <c r="O71" s="194"/>
      <c r="P71" s="194"/>
      <c r="Q71" s="194"/>
      <c r="R71" s="194"/>
      <c r="S71" s="194"/>
      <c r="T71" s="194"/>
    </row>
    <row r="72" spans="1:20" ht="15.75" customHeight="1">
      <c r="A72" s="194"/>
      <c r="B72" s="194"/>
      <c r="C72" s="194"/>
      <c r="D72" s="194"/>
      <c r="E72" s="194"/>
      <c r="F72" s="194"/>
      <c r="G72" s="194"/>
      <c r="H72" s="194"/>
      <c r="I72" s="194"/>
      <c r="J72" s="194"/>
      <c r="K72" s="194"/>
      <c r="L72" s="194"/>
      <c r="M72" s="194"/>
      <c r="N72" s="194"/>
      <c r="O72" s="194"/>
      <c r="P72" s="194"/>
      <c r="Q72" s="194"/>
      <c r="R72" s="194"/>
      <c r="S72" s="194"/>
      <c r="T72" s="194"/>
    </row>
    <row r="73" spans="1:20" ht="15.75" customHeight="1">
      <c r="A73" s="194"/>
      <c r="B73" s="194"/>
      <c r="C73" s="194"/>
      <c r="D73" s="194"/>
      <c r="E73" s="194"/>
      <c r="F73" s="194"/>
      <c r="G73" s="194"/>
      <c r="H73" s="194"/>
      <c r="I73" s="194"/>
      <c r="J73" s="194"/>
      <c r="K73" s="194"/>
      <c r="L73" s="194"/>
      <c r="M73" s="194"/>
      <c r="N73" s="194"/>
      <c r="O73" s="194"/>
      <c r="P73" s="194"/>
      <c r="Q73" s="194"/>
      <c r="R73" s="194"/>
      <c r="S73" s="194"/>
      <c r="T73" s="194"/>
    </row>
    <row r="74" spans="1:20" ht="15.75" customHeight="1">
      <c r="A74" s="194"/>
      <c r="B74" s="194"/>
      <c r="C74" s="194"/>
      <c r="D74" s="194"/>
      <c r="E74" s="194"/>
      <c r="F74" s="194"/>
      <c r="G74" s="194"/>
      <c r="H74" s="194"/>
      <c r="I74" s="194"/>
      <c r="J74" s="194"/>
      <c r="K74" s="194"/>
      <c r="L74" s="194"/>
      <c r="M74" s="194"/>
      <c r="N74" s="194"/>
      <c r="O74" s="194"/>
      <c r="P74" s="194"/>
      <c r="Q74" s="194"/>
      <c r="R74" s="194"/>
      <c r="S74" s="194"/>
      <c r="T74" s="194"/>
    </row>
    <row r="75" spans="1:20" ht="15.75" customHeight="1">
      <c r="A75" s="194"/>
      <c r="B75" s="194"/>
      <c r="C75" s="194"/>
      <c r="D75" s="194"/>
      <c r="E75" s="194"/>
      <c r="F75" s="194"/>
      <c r="G75" s="194"/>
      <c r="H75" s="194"/>
      <c r="I75" s="194"/>
      <c r="J75" s="194"/>
      <c r="K75" s="194"/>
      <c r="L75" s="194"/>
      <c r="M75" s="194"/>
      <c r="N75" s="194"/>
      <c r="O75" s="194"/>
      <c r="P75" s="194"/>
      <c r="Q75" s="194"/>
      <c r="R75" s="194"/>
      <c r="S75" s="194"/>
      <c r="T75" s="194"/>
    </row>
    <row r="76" spans="1:20" ht="15.75" customHeight="1">
      <c r="A76" s="194"/>
      <c r="B76" s="194"/>
      <c r="C76" s="194"/>
      <c r="D76" s="194"/>
      <c r="E76" s="194"/>
      <c r="F76" s="194"/>
      <c r="G76" s="194"/>
      <c r="H76" s="194"/>
      <c r="I76" s="194"/>
      <c r="J76" s="194"/>
      <c r="K76" s="194"/>
      <c r="L76" s="194"/>
      <c r="M76" s="194"/>
      <c r="N76" s="194"/>
      <c r="O76" s="194"/>
      <c r="P76" s="194"/>
      <c r="Q76" s="194"/>
      <c r="R76" s="194"/>
      <c r="S76" s="194"/>
      <c r="T76" s="194"/>
    </row>
    <row r="77" spans="1:20" ht="15.75" customHeight="1">
      <c r="A77" s="194"/>
      <c r="B77" s="194"/>
      <c r="C77" s="194"/>
      <c r="D77" s="194"/>
      <c r="E77" s="194"/>
      <c r="F77" s="194"/>
      <c r="G77" s="194"/>
      <c r="H77" s="194"/>
      <c r="I77" s="194"/>
      <c r="J77" s="194"/>
      <c r="K77" s="194"/>
      <c r="L77" s="194"/>
      <c r="M77" s="194"/>
      <c r="N77" s="194"/>
      <c r="O77" s="194"/>
      <c r="P77" s="194"/>
      <c r="Q77" s="194"/>
      <c r="R77" s="194"/>
      <c r="S77" s="194"/>
      <c r="T77" s="194"/>
    </row>
    <row r="78" spans="1:20" ht="15.75" customHeight="1">
      <c r="A78" s="194"/>
      <c r="B78" s="194"/>
      <c r="C78" s="194"/>
      <c r="D78" s="194"/>
      <c r="E78" s="194"/>
      <c r="F78" s="194"/>
      <c r="G78" s="194"/>
      <c r="H78" s="194"/>
      <c r="I78" s="194"/>
      <c r="J78" s="194"/>
      <c r="K78" s="194"/>
      <c r="L78" s="194"/>
      <c r="M78" s="194"/>
      <c r="N78" s="194"/>
      <c r="O78" s="194"/>
      <c r="P78" s="194"/>
      <c r="Q78" s="194"/>
      <c r="R78" s="194"/>
      <c r="S78" s="194"/>
      <c r="T78" s="194"/>
    </row>
    <row r="79" spans="1:20" ht="15.75" customHeight="1">
      <c r="A79" s="194"/>
      <c r="B79" s="194"/>
      <c r="C79" s="194"/>
      <c r="D79" s="194"/>
      <c r="E79" s="194"/>
      <c r="F79" s="194"/>
      <c r="G79" s="194"/>
      <c r="H79" s="194"/>
      <c r="I79" s="194"/>
      <c r="J79" s="194"/>
      <c r="K79" s="194"/>
      <c r="L79" s="194"/>
      <c r="M79" s="194"/>
      <c r="N79" s="194"/>
      <c r="O79" s="194"/>
      <c r="P79" s="194"/>
      <c r="Q79" s="194"/>
      <c r="R79" s="194"/>
      <c r="S79" s="194"/>
      <c r="T79" s="194"/>
    </row>
    <row r="80" spans="1:20" ht="15.75" customHeight="1">
      <c r="A80" s="194"/>
      <c r="B80" s="194"/>
      <c r="C80" s="194"/>
      <c r="D80" s="194"/>
      <c r="E80" s="194"/>
      <c r="F80" s="194"/>
      <c r="G80" s="194"/>
      <c r="H80" s="194"/>
      <c r="I80" s="194"/>
      <c r="J80" s="194"/>
      <c r="K80" s="194"/>
      <c r="L80" s="194"/>
      <c r="M80" s="194"/>
      <c r="N80" s="194"/>
      <c r="O80" s="194"/>
      <c r="P80" s="194"/>
      <c r="Q80" s="194"/>
      <c r="R80" s="194"/>
      <c r="S80" s="194"/>
      <c r="T80" s="194"/>
    </row>
    <row r="81" spans="1:20" ht="15.75" customHeight="1">
      <c r="A81" s="194"/>
      <c r="B81" s="194"/>
      <c r="C81" s="194"/>
      <c r="D81" s="194"/>
      <c r="E81" s="194"/>
      <c r="F81" s="194"/>
      <c r="G81" s="194"/>
      <c r="H81" s="194"/>
      <c r="I81" s="194"/>
      <c r="J81" s="194"/>
      <c r="K81" s="194"/>
      <c r="L81" s="194"/>
      <c r="M81" s="194"/>
      <c r="N81" s="194"/>
      <c r="O81" s="194"/>
      <c r="P81" s="194"/>
      <c r="Q81" s="194"/>
      <c r="R81" s="194"/>
      <c r="S81" s="194"/>
      <c r="T81" s="194"/>
    </row>
    <row r="82" spans="1:20" ht="15.75" customHeight="1">
      <c r="A82" s="194"/>
      <c r="B82" s="194"/>
      <c r="C82" s="194"/>
      <c r="D82" s="194"/>
      <c r="E82" s="194"/>
      <c r="F82" s="194"/>
      <c r="G82" s="194"/>
      <c r="H82" s="194"/>
      <c r="I82" s="194"/>
      <c r="J82" s="194"/>
      <c r="K82" s="194"/>
      <c r="L82" s="194"/>
      <c r="M82" s="194"/>
      <c r="N82" s="194"/>
      <c r="O82" s="194"/>
      <c r="P82" s="194"/>
      <c r="Q82" s="194"/>
      <c r="R82" s="194"/>
      <c r="S82" s="194"/>
      <c r="T82" s="194"/>
    </row>
    <row r="83" spans="1:20" ht="15.75" customHeight="1">
      <c r="A83" s="194"/>
      <c r="B83" s="194"/>
      <c r="C83" s="194"/>
      <c r="D83" s="194"/>
      <c r="E83" s="194"/>
      <c r="F83" s="194"/>
      <c r="G83" s="194"/>
      <c r="H83" s="194"/>
      <c r="I83" s="194"/>
      <c r="J83" s="194"/>
      <c r="K83" s="194"/>
      <c r="L83" s="194"/>
      <c r="M83" s="194"/>
      <c r="N83" s="194"/>
      <c r="O83" s="194"/>
      <c r="P83" s="194"/>
      <c r="Q83" s="194"/>
      <c r="R83" s="194"/>
      <c r="S83" s="194"/>
      <c r="T83" s="194"/>
    </row>
    <row r="84" spans="1:20" ht="15.75" customHeight="1">
      <c r="A84" s="194"/>
      <c r="B84" s="194"/>
      <c r="C84" s="194"/>
      <c r="D84" s="194"/>
      <c r="E84" s="194"/>
      <c r="F84" s="194"/>
      <c r="G84" s="194"/>
      <c r="H84" s="194"/>
      <c r="I84" s="194"/>
      <c r="J84" s="194"/>
      <c r="K84" s="194"/>
      <c r="L84" s="194"/>
      <c r="M84" s="194"/>
      <c r="N84" s="194"/>
      <c r="O84" s="194"/>
      <c r="P84" s="194"/>
      <c r="Q84" s="194"/>
      <c r="R84" s="194"/>
      <c r="S84" s="194"/>
      <c r="T84" s="194"/>
    </row>
    <row r="85" spans="1:20" ht="15.75" customHeight="1">
      <c r="A85" s="194"/>
      <c r="B85" s="194"/>
      <c r="C85" s="194"/>
      <c r="D85" s="194"/>
      <c r="E85" s="194"/>
      <c r="F85" s="194"/>
      <c r="G85" s="194"/>
      <c r="H85" s="194"/>
      <c r="I85" s="194"/>
      <c r="J85" s="194"/>
      <c r="K85" s="194"/>
      <c r="L85" s="194"/>
      <c r="M85" s="194"/>
      <c r="N85" s="194"/>
      <c r="O85" s="194"/>
      <c r="P85" s="194"/>
      <c r="Q85" s="194"/>
      <c r="R85" s="194"/>
      <c r="S85" s="194"/>
      <c r="T85" s="194"/>
    </row>
    <row r="86" spans="1:20" ht="15.75" customHeight="1">
      <c r="A86" s="194"/>
      <c r="B86" s="194"/>
      <c r="C86" s="194"/>
      <c r="D86" s="194"/>
      <c r="E86" s="194"/>
      <c r="F86" s="194"/>
      <c r="G86" s="194"/>
      <c r="H86" s="194"/>
      <c r="I86" s="194"/>
      <c r="J86" s="194"/>
      <c r="K86" s="194"/>
      <c r="L86" s="194"/>
      <c r="M86" s="194"/>
      <c r="N86" s="194"/>
      <c r="O86" s="194"/>
      <c r="P86" s="194"/>
      <c r="Q86" s="194"/>
      <c r="R86" s="194"/>
      <c r="S86" s="194"/>
      <c r="T86" s="194"/>
    </row>
    <row r="87" spans="1:20" ht="15.75" customHeight="1">
      <c r="A87" s="194"/>
      <c r="B87" s="194"/>
      <c r="C87" s="194"/>
      <c r="D87" s="194"/>
      <c r="E87" s="194"/>
      <c r="F87" s="194"/>
      <c r="G87" s="194"/>
      <c r="H87" s="194"/>
      <c r="I87" s="194"/>
      <c r="J87" s="194"/>
      <c r="K87" s="194"/>
      <c r="L87" s="194"/>
      <c r="M87" s="194"/>
      <c r="N87" s="194"/>
      <c r="O87" s="194"/>
      <c r="P87" s="194"/>
      <c r="Q87" s="194"/>
      <c r="R87" s="194"/>
      <c r="S87" s="194"/>
      <c r="T87" s="194"/>
    </row>
    <row r="88" spans="1:20" ht="15.75" customHeight="1">
      <c r="A88" s="194"/>
      <c r="B88" s="194"/>
      <c r="C88" s="194"/>
      <c r="D88" s="194"/>
      <c r="E88" s="194"/>
      <c r="F88" s="194"/>
      <c r="G88" s="194"/>
      <c r="H88" s="194"/>
      <c r="I88" s="194"/>
      <c r="J88" s="194"/>
      <c r="K88" s="194"/>
      <c r="L88" s="194"/>
      <c r="M88" s="194"/>
      <c r="N88" s="194"/>
      <c r="O88" s="194"/>
      <c r="P88" s="194"/>
      <c r="Q88" s="194"/>
      <c r="R88" s="194"/>
      <c r="S88" s="194"/>
      <c r="T88" s="194"/>
    </row>
    <row r="89" spans="1:20" ht="15.75" customHeight="1">
      <c r="A89" s="194"/>
      <c r="B89" s="194"/>
      <c r="C89" s="194"/>
      <c r="D89" s="194"/>
      <c r="E89" s="194"/>
      <c r="F89" s="194"/>
      <c r="G89" s="194"/>
      <c r="H89" s="194"/>
      <c r="I89" s="194"/>
      <c r="J89" s="194"/>
      <c r="K89" s="194"/>
      <c r="L89" s="194"/>
      <c r="M89" s="194"/>
      <c r="N89" s="194"/>
      <c r="O89" s="194"/>
      <c r="P89" s="194"/>
      <c r="Q89" s="194"/>
      <c r="R89" s="194"/>
      <c r="S89" s="194"/>
      <c r="T89" s="194"/>
    </row>
    <row r="90" spans="1:20" ht="15.75" customHeight="1">
      <c r="A90" s="194"/>
      <c r="B90" s="194"/>
      <c r="C90" s="194"/>
      <c r="D90" s="194"/>
      <c r="E90" s="194"/>
      <c r="F90" s="194"/>
      <c r="G90" s="194"/>
      <c r="H90" s="194"/>
      <c r="I90" s="194"/>
      <c r="J90" s="194"/>
      <c r="K90" s="194"/>
      <c r="L90" s="194"/>
      <c r="M90" s="194"/>
      <c r="N90" s="194"/>
      <c r="O90" s="194"/>
      <c r="P90" s="194"/>
      <c r="Q90" s="194"/>
      <c r="R90" s="194"/>
      <c r="S90" s="194"/>
      <c r="T90" s="194"/>
    </row>
    <row r="91" spans="1:20" ht="15.75" customHeight="1">
      <c r="A91" s="194"/>
      <c r="B91" s="194"/>
      <c r="C91" s="194"/>
      <c r="D91" s="194"/>
      <c r="E91" s="194"/>
      <c r="F91" s="194"/>
      <c r="G91" s="194"/>
      <c r="H91" s="194"/>
      <c r="I91" s="194"/>
      <c r="J91" s="194"/>
      <c r="K91" s="194"/>
      <c r="L91" s="194"/>
      <c r="M91" s="194"/>
      <c r="N91" s="194"/>
      <c r="O91" s="194"/>
      <c r="P91" s="194"/>
      <c r="Q91" s="194"/>
      <c r="R91" s="194"/>
      <c r="S91" s="194"/>
      <c r="T91" s="194"/>
    </row>
    <row r="92" spans="1:20" ht="15.75" customHeight="1">
      <c r="A92" s="194"/>
      <c r="B92" s="194"/>
      <c r="C92" s="194"/>
      <c r="D92" s="194"/>
      <c r="E92" s="194"/>
      <c r="F92" s="194"/>
      <c r="G92" s="194"/>
      <c r="H92" s="194"/>
      <c r="I92" s="194"/>
      <c r="J92" s="194"/>
      <c r="K92" s="194"/>
      <c r="L92" s="194"/>
      <c r="M92" s="194"/>
      <c r="N92" s="194"/>
      <c r="O92" s="194"/>
      <c r="P92" s="194"/>
      <c r="Q92" s="194"/>
      <c r="R92" s="194"/>
      <c r="S92" s="194"/>
      <c r="T92" s="194"/>
    </row>
    <row r="93" spans="1:20" ht="15.75" customHeight="1">
      <c r="A93" s="194"/>
      <c r="B93" s="194"/>
      <c r="C93" s="194"/>
      <c r="D93" s="194"/>
      <c r="E93" s="194"/>
      <c r="F93" s="194"/>
      <c r="G93" s="194"/>
      <c r="H93" s="194"/>
      <c r="I93" s="194"/>
      <c r="J93" s="194"/>
      <c r="K93" s="194"/>
      <c r="L93" s="194"/>
      <c r="M93" s="194"/>
      <c r="N93" s="194"/>
      <c r="O93" s="194"/>
      <c r="P93" s="194"/>
      <c r="Q93" s="194"/>
      <c r="R93" s="194"/>
      <c r="S93" s="194"/>
      <c r="T93" s="194"/>
    </row>
    <row r="94" spans="1:20" ht="15.75" customHeight="1">
      <c r="A94" s="194"/>
      <c r="B94" s="194"/>
      <c r="C94" s="194"/>
      <c r="D94" s="194"/>
      <c r="E94" s="194"/>
      <c r="F94" s="194"/>
      <c r="G94" s="194"/>
      <c r="H94" s="194"/>
      <c r="I94" s="194"/>
      <c r="J94" s="194"/>
      <c r="K94" s="194"/>
      <c r="L94" s="194"/>
      <c r="M94" s="194"/>
      <c r="N94" s="194"/>
      <c r="O94" s="194"/>
      <c r="P94" s="194"/>
      <c r="Q94" s="194"/>
      <c r="R94" s="194"/>
      <c r="S94" s="194"/>
      <c r="T94" s="194"/>
    </row>
    <row r="95" spans="1:20" ht="15.75" customHeight="1">
      <c r="A95" s="194"/>
      <c r="B95" s="194"/>
      <c r="C95" s="194"/>
      <c r="D95" s="194"/>
      <c r="E95" s="194"/>
      <c r="F95" s="194"/>
      <c r="G95" s="194"/>
      <c r="H95" s="194"/>
      <c r="I95" s="194"/>
      <c r="J95" s="194"/>
      <c r="K95" s="194"/>
      <c r="L95" s="194"/>
      <c r="M95" s="194"/>
      <c r="N95" s="194"/>
      <c r="O95" s="194"/>
      <c r="P95" s="194"/>
      <c r="Q95" s="194"/>
      <c r="R95" s="194"/>
      <c r="S95" s="194"/>
      <c r="T95" s="194"/>
    </row>
    <row r="96" spans="1:20" ht="15.75" customHeight="1">
      <c r="A96" s="194"/>
      <c r="B96" s="194"/>
      <c r="C96" s="194"/>
      <c r="D96" s="194"/>
      <c r="E96" s="194"/>
      <c r="F96" s="194"/>
      <c r="G96" s="194"/>
      <c r="H96" s="194"/>
      <c r="I96" s="194"/>
      <c r="J96" s="194"/>
      <c r="K96" s="194"/>
      <c r="L96" s="194"/>
      <c r="M96" s="194"/>
      <c r="N96" s="194"/>
      <c r="O96" s="194"/>
      <c r="P96" s="194"/>
      <c r="Q96" s="194"/>
      <c r="R96" s="194"/>
      <c r="S96" s="194"/>
      <c r="T96" s="194"/>
    </row>
    <row r="97" spans="1:20" ht="15.75" customHeight="1">
      <c r="A97" s="194"/>
      <c r="B97" s="194"/>
      <c r="C97" s="194"/>
      <c r="D97" s="194"/>
      <c r="E97" s="194"/>
      <c r="F97" s="194"/>
      <c r="G97" s="194"/>
      <c r="H97" s="194"/>
      <c r="I97" s="194"/>
      <c r="J97" s="194"/>
      <c r="K97" s="194"/>
      <c r="L97" s="194"/>
      <c r="M97" s="194"/>
      <c r="N97" s="194"/>
      <c r="O97" s="194"/>
      <c r="P97" s="194"/>
      <c r="Q97" s="194"/>
      <c r="R97" s="194"/>
      <c r="S97" s="194"/>
      <c r="T97" s="194"/>
    </row>
    <row r="98" spans="1:20" ht="15.75" customHeight="1">
      <c r="A98" s="194"/>
      <c r="B98" s="194"/>
      <c r="C98" s="194"/>
      <c r="D98" s="194"/>
      <c r="E98" s="194"/>
      <c r="F98" s="194"/>
      <c r="G98" s="194"/>
      <c r="H98" s="194"/>
      <c r="I98" s="194"/>
      <c r="J98" s="194"/>
      <c r="K98" s="194"/>
      <c r="L98" s="194"/>
      <c r="M98" s="194"/>
      <c r="N98" s="194"/>
      <c r="O98" s="194"/>
      <c r="P98" s="194"/>
      <c r="Q98" s="194"/>
      <c r="R98" s="194"/>
      <c r="S98" s="194"/>
      <c r="T98" s="194"/>
    </row>
    <row r="99" spans="1:20" ht="15.75" customHeight="1">
      <c r="A99" s="194"/>
      <c r="B99" s="194"/>
      <c r="C99" s="194"/>
      <c r="D99" s="194"/>
      <c r="E99" s="194"/>
      <c r="F99" s="194"/>
      <c r="G99" s="194"/>
      <c r="H99" s="194"/>
      <c r="I99" s="194"/>
      <c r="J99" s="194"/>
      <c r="K99" s="194"/>
      <c r="L99" s="194"/>
      <c r="M99" s="194"/>
      <c r="N99" s="194"/>
      <c r="O99" s="194"/>
      <c r="P99" s="194"/>
      <c r="Q99" s="194"/>
      <c r="R99" s="194"/>
      <c r="S99" s="194"/>
      <c r="T99" s="194"/>
    </row>
    <row r="100" spans="1:20" ht="15.75" customHeight="1">
      <c r="A100" s="194"/>
      <c r="B100" s="194"/>
      <c r="C100" s="194"/>
      <c r="D100" s="194"/>
      <c r="E100" s="194"/>
      <c r="F100" s="194"/>
      <c r="G100" s="194"/>
      <c r="H100" s="194"/>
      <c r="I100" s="194"/>
      <c r="J100" s="194"/>
      <c r="K100" s="194"/>
      <c r="L100" s="194"/>
      <c r="M100" s="194"/>
      <c r="N100" s="194"/>
      <c r="O100" s="194"/>
      <c r="P100" s="194"/>
      <c r="Q100" s="194"/>
      <c r="R100" s="194"/>
      <c r="S100" s="194"/>
      <c r="T100" s="194"/>
    </row>
    <row r="101" spans="1:20" ht="15.75" customHeight="1">
      <c r="A101" s="194"/>
      <c r="B101" s="194"/>
      <c r="C101" s="194"/>
      <c r="D101" s="194"/>
      <c r="E101" s="194"/>
      <c r="F101" s="194"/>
      <c r="G101" s="194"/>
      <c r="H101" s="194"/>
      <c r="I101" s="194"/>
      <c r="J101" s="194"/>
      <c r="K101" s="194"/>
      <c r="L101" s="194"/>
      <c r="M101" s="194"/>
      <c r="N101" s="194"/>
      <c r="O101" s="194"/>
      <c r="P101" s="194"/>
      <c r="Q101" s="194"/>
      <c r="R101" s="194"/>
      <c r="S101" s="194"/>
      <c r="T101" s="194"/>
    </row>
    <row r="102" spans="1:20" ht="15.75" customHeight="1">
      <c r="A102" s="194"/>
      <c r="B102" s="194"/>
      <c r="C102" s="194"/>
      <c r="D102" s="194"/>
      <c r="E102" s="194"/>
      <c r="F102" s="194"/>
      <c r="G102" s="194"/>
      <c r="H102" s="194"/>
      <c r="I102" s="194"/>
      <c r="J102" s="194"/>
      <c r="K102" s="194"/>
      <c r="L102" s="194"/>
      <c r="M102" s="194"/>
      <c r="N102" s="194"/>
      <c r="O102" s="194"/>
      <c r="P102" s="194"/>
      <c r="Q102" s="194"/>
      <c r="R102" s="194"/>
      <c r="S102" s="194"/>
      <c r="T102" s="194"/>
    </row>
    <row r="103" spans="1:20" ht="15.75" customHeight="1">
      <c r="A103" s="194"/>
      <c r="B103" s="194"/>
      <c r="C103" s="194"/>
      <c r="D103" s="194"/>
      <c r="E103" s="194"/>
      <c r="F103" s="194"/>
      <c r="G103" s="194"/>
      <c r="H103" s="194"/>
      <c r="I103" s="194"/>
      <c r="J103" s="194"/>
      <c r="K103" s="194"/>
      <c r="L103" s="194"/>
      <c r="M103" s="194"/>
      <c r="N103" s="194"/>
      <c r="O103" s="194"/>
      <c r="P103" s="194"/>
      <c r="Q103" s="194"/>
      <c r="R103" s="194"/>
      <c r="S103" s="194"/>
      <c r="T103" s="194"/>
    </row>
    <row r="104" spans="1:20" ht="15.75" customHeight="1">
      <c r="A104" s="194"/>
      <c r="B104" s="194"/>
      <c r="C104" s="194"/>
      <c r="D104" s="194"/>
      <c r="E104" s="194"/>
      <c r="F104" s="194"/>
      <c r="G104" s="194"/>
      <c r="H104" s="194"/>
      <c r="I104" s="194"/>
      <c r="J104" s="194"/>
      <c r="K104" s="194"/>
      <c r="L104" s="194"/>
      <c r="M104" s="194"/>
      <c r="N104" s="194"/>
      <c r="O104" s="194"/>
      <c r="P104" s="194"/>
      <c r="Q104" s="194"/>
      <c r="R104" s="194"/>
      <c r="S104" s="194"/>
      <c r="T104" s="194"/>
    </row>
    <row r="105" spans="1:20" ht="15.75" customHeight="1">
      <c r="A105" s="194"/>
      <c r="B105" s="194"/>
      <c r="C105" s="194"/>
      <c r="D105" s="194"/>
      <c r="E105" s="194"/>
      <c r="F105" s="194"/>
      <c r="G105" s="194"/>
      <c r="H105" s="194"/>
      <c r="I105" s="194"/>
      <c r="J105" s="194"/>
      <c r="K105" s="194"/>
      <c r="L105" s="194"/>
      <c r="M105" s="194"/>
      <c r="N105" s="194"/>
      <c r="O105" s="194"/>
      <c r="P105" s="194"/>
      <c r="Q105" s="194"/>
      <c r="R105" s="194"/>
      <c r="S105" s="194"/>
      <c r="T105" s="194"/>
    </row>
    <row r="106" spans="1:20" ht="15.75" customHeight="1">
      <c r="A106" s="194"/>
      <c r="B106" s="194"/>
      <c r="C106" s="194"/>
      <c r="D106" s="194"/>
      <c r="E106" s="194"/>
      <c r="F106" s="194"/>
      <c r="G106" s="194"/>
      <c r="H106" s="194"/>
      <c r="I106" s="194"/>
      <c r="J106" s="194"/>
      <c r="K106" s="194"/>
      <c r="L106" s="194"/>
      <c r="M106" s="194"/>
      <c r="N106" s="194"/>
      <c r="O106" s="194"/>
      <c r="P106" s="194"/>
      <c r="Q106" s="194"/>
      <c r="R106" s="194"/>
      <c r="S106" s="194"/>
      <c r="T106" s="194"/>
    </row>
    <row r="107" spans="1:20" ht="15.75" customHeight="1">
      <c r="A107" s="194"/>
      <c r="B107" s="194"/>
      <c r="C107" s="194"/>
      <c r="D107" s="194"/>
      <c r="E107" s="194"/>
      <c r="F107" s="194"/>
      <c r="G107" s="194"/>
      <c r="H107" s="194"/>
      <c r="I107" s="194"/>
      <c r="J107" s="194"/>
      <c r="K107" s="194"/>
      <c r="L107" s="194"/>
      <c r="M107" s="194"/>
      <c r="N107" s="194"/>
      <c r="O107" s="194"/>
      <c r="P107" s="194"/>
      <c r="Q107" s="194"/>
      <c r="R107" s="194"/>
      <c r="S107" s="194"/>
      <c r="T107" s="194"/>
    </row>
    <row r="108" spans="1:20" ht="15.75" customHeight="1">
      <c r="A108" s="194"/>
      <c r="B108" s="194"/>
      <c r="C108" s="194"/>
      <c r="D108" s="194"/>
      <c r="E108" s="194"/>
      <c r="F108" s="194"/>
      <c r="G108" s="194"/>
      <c r="H108" s="194"/>
      <c r="I108" s="194"/>
      <c r="J108" s="194"/>
      <c r="K108" s="194"/>
      <c r="L108" s="194"/>
      <c r="M108" s="194"/>
      <c r="N108" s="194"/>
      <c r="O108" s="194"/>
      <c r="P108" s="194"/>
      <c r="Q108" s="194"/>
      <c r="R108" s="194"/>
      <c r="S108" s="194"/>
      <c r="T108" s="194"/>
    </row>
    <row r="109" spans="1:20" ht="15.75" customHeight="1">
      <c r="A109" s="194"/>
      <c r="B109" s="194"/>
      <c r="C109" s="194"/>
      <c r="D109" s="194"/>
      <c r="E109" s="194"/>
      <c r="F109" s="194"/>
      <c r="G109" s="194"/>
      <c r="H109" s="194"/>
      <c r="I109" s="194"/>
      <c r="J109" s="194"/>
      <c r="K109" s="194"/>
      <c r="L109" s="194"/>
      <c r="M109" s="194"/>
      <c r="N109" s="194"/>
      <c r="O109" s="194"/>
      <c r="P109" s="194"/>
      <c r="Q109" s="194"/>
      <c r="R109" s="194"/>
      <c r="S109" s="194"/>
      <c r="T109" s="194"/>
    </row>
    <row r="110" spans="1:20" ht="15.75" customHeight="1">
      <c r="A110" s="194"/>
      <c r="B110" s="194"/>
      <c r="C110" s="194"/>
      <c r="D110" s="194"/>
      <c r="E110" s="194"/>
      <c r="F110" s="194"/>
      <c r="G110" s="194"/>
      <c r="H110" s="194"/>
      <c r="I110" s="194"/>
      <c r="J110" s="194"/>
      <c r="K110" s="194"/>
      <c r="L110" s="194"/>
      <c r="M110" s="194"/>
      <c r="N110" s="194"/>
      <c r="O110" s="194"/>
      <c r="P110" s="194"/>
      <c r="Q110" s="194"/>
      <c r="R110" s="194"/>
      <c r="S110" s="194"/>
      <c r="T110" s="194"/>
    </row>
    <row r="111" spans="1:20" ht="15.75" customHeight="1">
      <c r="A111" s="194"/>
      <c r="B111" s="194"/>
      <c r="C111" s="194"/>
      <c r="D111" s="194"/>
      <c r="E111" s="194"/>
      <c r="F111" s="194"/>
      <c r="G111" s="194"/>
      <c r="H111" s="194"/>
      <c r="I111" s="194"/>
      <c r="J111" s="194"/>
      <c r="K111" s="194"/>
      <c r="L111" s="194"/>
      <c r="M111" s="194"/>
      <c r="N111" s="194"/>
      <c r="O111" s="194"/>
      <c r="P111" s="194"/>
      <c r="Q111" s="194"/>
      <c r="R111" s="194"/>
      <c r="S111" s="194"/>
      <c r="T111" s="194"/>
    </row>
    <row r="112" spans="1:20" ht="15.75" customHeight="1">
      <c r="A112" s="194"/>
      <c r="B112" s="194"/>
      <c r="C112" s="194"/>
      <c r="D112" s="194"/>
      <c r="E112" s="194"/>
      <c r="F112" s="194"/>
      <c r="G112" s="194"/>
      <c r="H112" s="194"/>
      <c r="I112" s="194"/>
      <c r="J112" s="194"/>
      <c r="K112" s="194"/>
      <c r="L112" s="194"/>
      <c r="M112" s="194"/>
      <c r="N112" s="194"/>
      <c r="O112" s="194"/>
      <c r="P112" s="194"/>
      <c r="Q112" s="194"/>
      <c r="R112" s="194"/>
      <c r="S112" s="194"/>
      <c r="T112" s="194"/>
    </row>
    <row r="113" spans="1:20" ht="15.75" customHeight="1">
      <c r="A113" s="194"/>
      <c r="B113" s="194"/>
      <c r="C113" s="194"/>
      <c r="D113" s="194"/>
      <c r="E113" s="194"/>
      <c r="F113" s="194"/>
      <c r="G113" s="194"/>
      <c r="H113" s="194"/>
      <c r="I113" s="194"/>
      <c r="J113" s="194"/>
      <c r="K113" s="194"/>
      <c r="L113" s="194"/>
      <c r="M113" s="194"/>
      <c r="N113" s="194"/>
      <c r="O113" s="194"/>
      <c r="P113" s="194"/>
      <c r="Q113" s="194"/>
      <c r="R113" s="194"/>
      <c r="S113" s="194"/>
      <c r="T113" s="194"/>
    </row>
    <row r="114" spans="1:20" ht="15.75" customHeight="1">
      <c r="A114" s="194"/>
      <c r="B114" s="194"/>
      <c r="C114" s="194"/>
      <c r="D114" s="194"/>
      <c r="E114" s="194"/>
      <c r="F114" s="194"/>
      <c r="G114" s="194"/>
      <c r="H114" s="194"/>
      <c r="I114" s="194"/>
      <c r="J114" s="194"/>
      <c r="K114" s="194"/>
      <c r="L114" s="194"/>
      <c r="M114" s="194"/>
      <c r="N114" s="194"/>
      <c r="O114" s="194"/>
      <c r="P114" s="194"/>
      <c r="Q114" s="194"/>
      <c r="R114" s="194"/>
      <c r="S114" s="194"/>
      <c r="T114" s="194"/>
    </row>
    <row r="115" spans="1:20" ht="15.75" customHeight="1">
      <c r="A115" s="194"/>
      <c r="B115" s="194"/>
      <c r="C115" s="194"/>
      <c r="D115" s="194"/>
      <c r="E115" s="194"/>
      <c r="F115" s="194"/>
      <c r="G115" s="194"/>
      <c r="H115" s="194"/>
      <c r="I115" s="194"/>
      <c r="J115" s="194"/>
      <c r="K115" s="194"/>
      <c r="L115" s="194"/>
      <c r="M115" s="194"/>
      <c r="N115" s="194"/>
      <c r="O115" s="194"/>
      <c r="P115" s="194"/>
      <c r="Q115" s="194"/>
      <c r="R115" s="194"/>
      <c r="S115" s="194"/>
      <c r="T115" s="194"/>
    </row>
    <row r="116" spans="1:20" ht="15.75" customHeight="1">
      <c r="A116" s="194"/>
      <c r="B116" s="194"/>
      <c r="C116" s="194"/>
      <c r="D116" s="194"/>
      <c r="E116" s="194"/>
      <c r="F116" s="194"/>
      <c r="G116" s="194"/>
      <c r="H116" s="194"/>
      <c r="I116" s="194"/>
      <c r="J116" s="194"/>
      <c r="K116" s="194"/>
      <c r="L116" s="194"/>
      <c r="M116" s="194"/>
      <c r="N116" s="194"/>
      <c r="O116" s="194"/>
      <c r="P116" s="194"/>
      <c r="Q116" s="194"/>
      <c r="R116" s="194"/>
      <c r="S116" s="194"/>
      <c r="T116" s="194"/>
    </row>
    <row r="117" spans="1:20" ht="15.75" customHeight="1">
      <c r="A117" s="194"/>
      <c r="B117" s="194"/>
      <c r="C117" s="194"/>
      <c r="D117" s="194"/>
      <c r="E117" s="194"/>
      <c r="F117" s="194"/>
      <c r="G117" s="194"/>
      <c r="H117" s="194"/>
      <c r="I117" s="194"/>
      <c r="J117" s="194"/>
      <c r="K117" s="194"/>
      <c r="L117" s="194"/>
      <c r="M117" s="194"/>
      <c r="N117" s="194"/>
      <c r="O117" s="194"/>
      <c r="P117" s="194"/>
      <c r="Q117" s="194"/>
      <c r="R117" s="194"/>
      <c r="S117" s="194"/>
      <c r="T117" s="194"/>
    </row>
    <row r="118" spans="1:20" ht="15.75" customHeight="1">
      <c r="A118" s="194"/>
      <c r="B118" s="194"/>
      <c r="C118" s="194"/>
      <c r="D118" s="194"/>
      <c r="E118" s="194"/>
      <c r="F118" s="194"/>
      <c r="G118" s="194"/>
      <c r="H118" s="194"/>
      <c r="I118" s="194"/>
      <c r="J118" s="194"/>
      <c r="K118" s="194"/>
      <c r="L118" s="194"/>
      <c r="M118" s="194"/>
      <c r="N118" s="194"/>
      <c r="O118" s="194"/>
      <c r="P118" s="194"/>
      <c r="Q118" s="194"/>
      <c r="R118" s="194"/>
      <c r="S118" s="194"/>
      <c r="T118" s="194"/>
    </row>
    <row r="119" spans="1:20" ht="15.75" customHeight="1">
      <c r="A119" s="194"/>
      <c r="B119" s="194"/>
      <c r="C119" s="194"/>
      <c r="D119" s="194"/>
      <c r="E119" s="194"/>
      <c r="F119" s="194"/>
      <c r="G119" s="194"/>
      <c r="H119" s="194"/>
      <c r="I119" s="194"/>
      <c r="J119" s="194"/>
      <c r="K119" s="194"/>
      <c r="L119" s="194"/>
      <c r="M119" s="194"/>
      <c r="N119" s="194"/>
      <c r="O119" s="194"/>
      <c r="P119" s="194"/>
      <c r="Q119" s="194"/>
      <c r="R119" s="194"/>
      <c r="S119" s="194"/>
      <c r="T119" s="194"/>
    </row>
    <row r="120" spans="1:20" ht="15.75" customHeight="1">
      <c r="A120" s="194"/>
      <c r="B120" s="194"/>
      <c r="C120" s="194"/>
      <c r="D120" s="194"/>
      <c r="E120" s="194"/>
      <c r="F120" s="194"/>
      <c r="G120" s="194"/>
      <c r="H120" s="194"/>
      <c r="I120" s="194"/>
      <c r="J120" s="194"/>
      <c r="K120" s="194"/>
      <c r="L120" s="194"/>
      <c r="M120" s="194"/>
      <c r="N120" s="194"/>
      <c r="O120" s="194"/>
      <c r="P120" s="194"/>
      <c r="Q120" s="194"/>
      <c r="R120" s="194"/>
      <c r="S120" s="194"/>
      <c r="T120" s="194"/>
    </row>
    <row r="121" spans="1:20" ht="15.75" customHeight="1">
      <c r="A121" s="194"/>
      <c r="B121" s="194"/>
      <c r="C121" s="194"/>
      <c r="D121" s="194"/>
      <c r="E121" s="194"/>
      <c r="F121" s="194"/>
      <c r="G121" s="194"/>
      <c r="H121" s="194"/>
      <c r="I121" s="194"/>
      <c r="J121" s="194"/>
      <c r="K121" s="194"/>
      <c r="L121" s="194"/>
      <c r="M121" s="194"/>
      <c r="N121" s="194"/>
      <c r="O121" s="194"/>
      <c r="P121" s="194"/>
      <c r="Q121" s="194"/>
      <c r="R121" s="194"/>
      <c r="S121" s="194"/>
      <c r="T121" s="194"/>
    </row>
    <row r="122" spans="1:20" ht="15.75" customHeight="1">
      <c r="A122" s="194"/>
      <c r="B122" s="194"/>
      <c r="C122" s="194"/>
      <c r="D122" s="194"/>
      <c r="E122" s="194"/>
      <c r="F122" s="194"/>
      <c r="G122" s="194"/>
      <c r="H122" s="194"/>
      <c r="I122" s="194"/>
      <c r="J122" s="194"/>
      <c r="K122" s="194"/>
      <c r="L122" s="194"/>
      <c r="M122" s="194"/>
      <c r="N122" s="194"/>
      <c r="O122" s="194"/>
      <c r="P122" s="194"/>
      <c r="Q122" s="194"/>
      <c r="R122" s="194"/>
      <c r="S122" s="194"/>
      <c r="T122" s="194"/>
    </row>
    <row r="123" spans="1:20" ht="15.75" customHeight="1">
      <c r="A123" s="194"/>
      <c r="B123" s="194"/>
      <c r="C123" s="194"/>
      <c r="D123" s="194"/>
      <c r="E123" s="194"/>
      <c r="F123" s="194"/>
      <c r="G123" s="194"/>
      <c r="H123" s="194"/>
      <c r="I123" s="194"/>
      <c r="J123" s="194"/>
      <c r="K123" s="194"/>
      <c r="L123" s="194"/>
      <c r="M123" s="194"/>
      <c r="N123" s="194"/>
      <c r="O123" s="194"/>
      <c r="P123" s="194"/>
      <c r="Q123" s="194"/>
      <c r="R123" s="194"/>
      <c r="S123" s="194"/>
      <c r="T123" s="194"/>
    </row>
    <row r="124" spans="1:20" ht="15.75" customHeight="1">
      <c r="A124" s="194"/>
      <c r="B124" s="194"/>
      <c r="C124" s="194"/>
      <c r="D124" s="194"/>
      <c r="E124" s="194"/>
      <c r="F124" s="194"/>
      <c r="G124" s="194"/>
      <c r="H124" s="194"/>
      <c r="I124" s="194"/>
      <c r="J124" s="194"/>
      <c r="K124" s="194"/>
      <c r="L124" s="194"/>
      <c r="M124" s="194"/>
      <c r="N124" s="194"/>
      <c r="O124" s="194"/>
      <c r="P124" s="194"/>
      <c r="Q124" s="194"/>
      <c r="R124" s="194"/>
      <c r="S124" s="194"/>
      <c r="T124" s="194"/>
    </row>
    <row r="125" spans="1:20" ht="15.75" customHeight="1">
      <c r="A125" s="194"/>
      <c r="B125" s="194"/>
      <c r="C125" s="194"/>
      <c r="D125" s="194"/>
      <c r="E125" s="194"/>
      <c r="F125" s="194"/>
      <c r="G125" s="194"/>
      <c r="H125" s="194"/>
      <c r="I125" s="194"/>
      <c r="J125" s="194"/>
      <c r="K125" s="194"/>
      <c r="L125" s="194"/>
      <c r="M125" s="194"/>
      <c r="N125" s="194"/>
      <c r="O125" s="194"/>
      <c r="P125" s="194"/>
      <c r="Q125" s="194"/>
      <c r="R125" s="194"/>
      <c r="S125" s="194"/>
      <c r="T125" s="194"/>
    </row>
    <row r="126" spans="1:20" ht="15.75" customHeight="1">
      <c r="A126" s="194"/>
      <c r="B126" s="194"/>
      <c r="C126" s="194"/>
      <c r="D126" s="194"/>
      <c r="E126" s="194"/>
      <c r="F126" s="194"/>
      <c r="G126" s="194"/>
      <c r="H126" s="194"/>
      <c r="I126" s="194"/>
      <c r="J126" s="194"/>
      <c r="K126" s="194"/>
      <c r="L126" s="194"/>
      <c r="M126" s="194"/>
      <c r="N126" s="194"/>
      <c r="O126" s="194"/>
      <c r="P126" s="194"/>
      <c r="Q126" s="194"/>
      <c r="R126" s="194"/>
      <c r="S126" s="194"/>
      <c r="T126" s="194"/>
    </row>
    <row r="127" spans="1:20" ht="15.75" customHeight="1">
      <c r="A127" s="194"/>
      <c r="B127" s="194"/>
      <c r="C127" s="194"/>
      <c r="D127" s="194"/>
      <c r="E127" s="194"/>
      <c r="F127" s="194"/>
      <c r="G127" s="194"/>
      <c r="H127" s="194"/>
      <c r="I127" s="194"/>
      <c r="J127" s="194"/>
      <c r="K127" s="194"/>
      <c r="L127" s="194"/>
      <c r="M127" s="194"/>
      <c r="N127" s="194"/>
      <c r="O127" s="194"/>
      <c r="P127" s="194"/>
      <c r="Q127" s="194"/>
      <c r="R127" s="194"/>
      <c r="S127" s="194"/>
      <c r="T127" s="194"/>
    </row>
    <row r="128" spans="1:20" ht="15.75" customHeight="1">
      <c r="A128" s="194"/>
      <c r="B128" s="194"/>
      <c r="C128" s="194"/>
      <c r="D128" s="194"/>
      <c r="E128" s="194"/>
      <c r="F128" s="194"/>
      <c r="G128" s="194"/>
      <c r="H128" s="194"/>
      <c r="I128" s="194"/>
      <c r="J128" s="194"/>
      <c r="K128" s="194"/>
      <c r="L128" s="194"/>
      <c r="M128" s="194"/>
      <c r="N128" s="194"/>
      <c r="O128" s="194"/>
      <c r="P128" s="194"/>
      <c r="Q128" s="194"/>
      <c r="R128" s="194"/>
      <c r="S128" s="194"/>
      <c r="T128" s="194"/>
    </row>
    <row r="129" spans="1:20" ht="15.75" customHeight="1">
      <c r="A129" s="194"/>
      <c r="B129" s="194"/>
      <c r="C129" s="194"/>
      <c r="D129" s="194"/>
      <c r="E129" s="194"/>
      <c r="F129" s="194"/>
      <c r="G129" s="194"/>
      <c r="H129" s="194"/>
      <c r="I129" s="194"/>
      <c r="J129" s="194"/>
      <c r="K129" s="194"/>
      <c r="L129" s="194"/>
      <c r="M129" s="194"/>
      <c r="N129" s="194"/>
      <c r="O129" s="194"/>
      <c r="P129" s="194"/>
      <c r="Q129" s="194"/>
      <c r="R129" s="194"/>
      <c r="S129" s="194"/>
      <c r="T129" s="194"/>
    </row>
    <row r="130" spans="1:20" ht="15.75" customHeight="1">
      <c r="A130" s="194"/>
      <c r="B130" s="194"/>
      <c r="C130" s="194"/>
      <c r="D130" s="194"/>
      <c r="E130" s="194"/>
      <c r="F130" s="194"/>
      <c r="G130" s="194"/>
      <c r="H130" s="194"/>
      <c r="I130" s="194"/>
      <c r="J130" s="194"/>
      <c r="K130" s="194"/>
      <c r="L130" s="194"/>
      <c r="M130" s="194"/>
      <c r="N130" s="194"/>
      <c r="O130" s="194"/>
      <c r="P130" s="194"/>
      <c r="Q130" s="194"/>
      <c r="R130" s="194"/>
      <c r="S130" s="194"/>
      <c r="T130" s="194"/>
    </row>
    <row r="131" spans="1:20" ht="15.75" customHeight="1">
      <c r="A131" s="194"/>
      <c r="B131" s="194"/>
      <c r="C131" s="194"/>
      <c r="D131" s="194"/>
      <c r="E131" s="194"/>
      <c r="F131" s="194"/>
      <c r="G131" s="194"/>
      <c r="H131" s="194"/>
      <c r="I131" s="194"/>
      <c r="J131" s="194"/>
      <c r="K131" s="194"/>
      <c r="L131" s="194"/>
      <c r="M131" s="194"/>
      <c r="N131" s="194"/>
      <c r="O131" s="194"/>
      <c r="P131" s="194"/>
      <c r="Q131" s="194"/>
      <c r="R131" s="194"/>
      <c r="S131" s="194"/>
      <c r="T131" s="194"/>
    </row>
    <row r="132" spans="1:20" ht="15.75" customHeight="1">
      <c r="A132" s="194"/>
      <c r="B132" s="194"/>
      <c r="C132" s="194"/>
      <c r="D132" s="194"/>
      <c r="E132" s="194"/>
      <c r="F132" s="194"/>
      <c r="G132" s="194"/>
      <c r="H132" s="194"/>
      <c r="I132" s="194"/>
      <c r="J132" s="194"/>
      <c r="K132" s="194"/>
      <c r="L132" s="194"/>
      <c r="M132" s="194"/>
      <c r="N132" s="194"/>
      <c r="O132" s="194"/>
      <c r="P132" s="194"/>
      <c r="Q132" s="194"/>
      <c r="R132" s="194"/>
      <c r="S132" s="194"/>
      <c r="T132" s="194"/>
    </row>
    <row r="133" spans="1:20" ht="15.75" customHeight="1">
      <c r="A133" s="194"/>
      <c r="B133" s="194"/>
      <c r="C133" s="194"/>
      <c r="D133" s="194"/>
      <c r="E133" s="194"/>
      <c r="F133" s="194"/>
      <c r="G133" s="194"/>
      <c r="H133" s="194"/>
      <c r="I133" s="194"/>
      <c r="J133" s="194"/>
      <c r="K133" s="194"/>
      <c r="L133" s="194"/>
      <c r="M133" s="194"/>
      <c r="N133" s="194"/>
      <c r="O133" s="194"/>
      <c r="P133" s="194"/>
      <c r="Q133" s="194"/>
      <c r="R133" s="194"/>
      <c r="S133" s="194"/>
      <c r="T133" s="194"/>
    </row>
    <row r="134" spans="1:20" ht="15.75" customHeight="1">
      <c r="A134" s="194"/>
      <c r="B134" s="194"/>
      <c r="C134" s="194"/>
      <c r="D134" s="194"/>
      <c r="E134" s="194"/>
      <c r="F134" s="194"/>
      <c r="G134" s="194"/>
      <c r="H134" s="194"/>
      <c r="I134" s="194"/>
      <c r="J134" s="194"/>
      <c r="K134" s="194"/>
      <c r="L134" s="194"/>
      <c r="M134" s="194"/>
      <c r="N134" s="194"/>
      <c r="O134" s="194"/>
      <c r="P134" s="194"/>
      <c r="Q134" s="194"/>
      <c r="R134" s="194"/>
      <c r="S134" s="194"/>
      <c r="T134" s="194"/>
    </row>
    <row r="135" spans="1:20" ht="15.75" customHeight="1">
      <c r="A135" s="194"/>
      <c r="B135" s="194"/>
      <c r="C135" s="194"/>
      <c r="D135" s="194"/>
      <c r="E135" s="194"/>
      <c r="F135" s="194"/>
      <c r="G135" s="194"/>
      <c r="H135" s="194"/>
      <c r="I135" s="194"/>
      <c r="J135" s="194"/>
      <c r="K135" s="194"/>
      <c r="L135" s="194"/>
      <c r="M135" s="194"/>
      <c r="N135" s="194"/>
      <c r="O135" s="194"/>
      <c r="P135" s="194"/>
      <c r="Q135" s="194"/>
      <c r="R135" s="194"/>
      <c r="S135" s="194"/>
      <c r="T135" s="194"/>
    </row>
    <row r="136" spans="1:20" ht="15.75" customHeight="1">
      <c r="A136" s="194"/>
      <c r="B136" s="194"/>
      <c r="C136" s="194"/>
      <c r="D136" s="194"/>
      <c r="E136" s="194"/>
      <c r="F136" s="194"/>
      <c r="G136" s="194"/>
      <c r="H136" s="194"/>
      <c r="I136" s="194"/>
      <c r="J136" s="194"/>
      <c r="K136" s="194"/>
      <c r="L136" s="194"/>
      <c r="M136" s="194"/>
      <c r="N136" s="194"/>
      <c r="O136" s="194"/>
      <c r="P136" s="194"/>
      <c r="Q136" s="194"/>
      <c r="R136" s="194"/>
      <c r="S136" s="194"/>
      <c r="T136" s="194"/>
    </row>
    <row r="137" spans="1:20" ht="15.75" customHeight="1">
      <c r="A137" s="194"/>
      <c r="B137" s="194"/>
      <c r="C137" s="194"/>
      <c r="D137" s="194"/>
      <c r="E137" s="194"/>
      <c r="F137" s="194"/>
      <c r="G137" s="194"/>
      <c r="H137" s="194"/>
      <c r="I137" s="194"/>
      <c r="J137" s="194"/>
      <c r="K137" s="194"/>
      <c r="L137" s="194"/>
      <c r="M137" s="194"/>
      <c r="N137" s="194"/>
      <c r="O137" s="194"/>
      <c r="P137" s="194"/>
      <c r="Q137" s="194"/>
      <c r="R137" s="194"/>
      <c r="S137" s="194"/>
      <c r="T137" s="194"/>
    </row>
    <row r="138" spans="1:20" ht="15.75" customHeight="1">
      <c r="A138" s="194"/>
      <c r="B138" s="194"/>
      <c r="C138" s="194"/>
      <c r="D138" s="194"/>
      <c r="E138" s="194"/>
      <c r="F138" s="194"/>
      <c r="G138" s="194"/>
      <c r="H138" s="194"/>
      <c r="I138" s="194"/>
      <c r="J138" s="194"/>
      <c r="K138" s="194"/>
      <c r="L138" s="194"/>
      <c r="M138" s="194"/>
      <c r="N138" s="194"/>
      <c r="O138" s="194"/>
      <c r="P138" s="194"/>
      <c r="Q138" s="194"/>
      <c r="R138" s="194"/>
      <c r="S138" s="194"/>
      <c r="T138" s="194"/>
    </row>
    <row r="139" spans="1:20" ht="15.75" customHeight="1">
      <c r="A139" s="194"/>
      <c r="B139" s="194"/>
      <c r="C139" s="194"/>
      <c r="D139" s="194"/>
      <c r="E139" s="194"/>
      <c r="F139" s="194"/>
      <c r="G139" s="194"/>
      <c r="H139" s="194"/>
      <c r="I139" s="194"/>
      <c r="J139" s="194"/>
      <c r="K139" s="194"/>
      <c r="L139" s="194"/>
      <c r="M139" s="194"/>
      <c r="N139" s="194"/>
      <c r="O139" s="194"/>
      <c r="P139" s="194"/>
      <c r="Q139" s="194"/>
      <c r="R139" s="194"/>
      <c r="S139" s="194"/>
      <c r="T139" s="194"/>
    </row>
    <row r="140" spans="1:20" ht="15.75" customHeight="1">
      <c r="A140" s="194"/>
      <c r="B140" s="194"/>
      <c r="C140" s="194"/>
      <c r="D140" s="194"/>
      <c r="E140" s="194"/>
      <c r="F140" s="194"/>
      <c r="G140" s="194"/>
      <c r="H140" s="194"/>
      <c r="I140" s="194"/>
      <c r="J140" s="194"/>
      <c r="K140" s="194"/>
      <c r="L140" s="194"/>
      <c r="M140" s="194"/>
      <c r="N140" s="194"/>
      <c r="O140" s="194"/>
      <c r="P140" s="194"/>
      <c r="Q140" s="194"/>
      <c r="R140" s="194"/>
      <c r="S140" s="194"/>
      <c r="T140" s="194"/>
    </row>
    <row r="141" spans="1:20" ht="15.75" customHeight="1">
      <c r="A141" s="194"/>
      <c r="B141" s="194"/>
      <c r="C141" s="194"/>
      <c r="D141" s="194"/>
      <c r="E141" s="194"/>
      <c r="F141" s="194"/>
      <c r="G141" s="194"/>
      <c r="H141" s="194"/>
      <c r="I141" s="194"/>
      <c r="J141" s="194"/>
      <c r="K141" s="194"/>
      <c r="L141" s="194"/>
      <c r="M141" s="194"/>
      <c r="N141" s="194"/>
      <c r="O141" s="194"/>
      <c r="P141" s="194"/>
      <c r="Q141" s="194"/>
      <c r="R141" s="194"/>
      <c r="S141" s="194"/>
      <c r="T141" s="194"/>
    </row>
    <row r="142" spans="1:20" ht="15.75" customHeight="1">
      <c r="A142" s="194"/>
      <c r="B142" s="194"/>
      <c r="C142" s="194"/>
      <c r="D142" s="194"/>
      <c r="E142" s="194"/>
      <c r="F142" s="194"/>
      <c r="G142" s="194"/>
      <c r="H142" s="194"/>
      <c r="I142" s="194"/>
      <c r="J142" s="194"/>
      <c r="K142" s="194"/>
      <c r="L142" s="194"/>
      <c r="M142" s="194"/>
      <c r="N142" s="194"/>
      <c r="O142" s="194"/>
      <c r="P142" s="194"/>
      <c r="Q142" s="194"/>
      <c r="R142" s="194"/>
      <c r="S142" s="194"/>
      <c r="T142" s="194"/>
    </row>
    <row r="143" spans="1:20" ht="15.75" customHeight="1">
      <c r="A143" s="194"/>
      <c r="B143" s="194"/>
      <c r="C143" s="194"/>
      <c r="D143" s="194"/>
      <c r="E143" s="194"/>
      <c r="F143" s="194"/>
      <c r="G143" s="194"/>
      <c r="H143" s="194"/>
      <c r="I143" s="194"/>
      <c r="J143" s="194"/>
      <c r="K143" s="194"/>
      <c r="L143" s="194"/>
      <c r="M143" s="194"/>
      <c r="N143" s="194"/>
      <c r="O143" s="194"/>
      <c r="P143" s="194"/>
      <c r="Q143" s="194"/>
      <c r="R143" s="194"/>
      <c r="S143" s="194"/>
      <c r="T143" s="194"/>
    </row>
    <row r="144" spans="1:20" ht="15.75" customHeight="1">
      <c r="A144" s="194"/>
      <c r="B144" s="194"/>
      <c r="C144" s="194"/>
      <c r="D144" s="194"/>
      <c r="E144" s="194"/>
      <c r="F144" s="194"/>
      <c r="G144" s="194"/>
      <c r="H144" s="194"/>
      <c r="I144" s="194"/>
      <c r="J144" s="194"/>
      <c r="K144" s="194"/>
      <c r="L144" s="194"/>
      <c r="M144" s="194"/>
      <c r="N144" s="194"/>
      <c r="O144" s="194"/>
      <c r="P144" s="194"/>
      <c r="Q144" s="194"/>
      <c r="R144" s="194"/>
      <c r="S144" s="194"/>
      <c r="T144" s="194"/>
    </row>
    <row r="145" spans="1:20" ht="15.75" customHeight="1">
      <c r="A145" s="194"/>
      <c r="B145" s="194"/>
      <c r="C145" s="194"/>
      <c r="D145" s="194"/>
      <c r="E145" s="194"/>
      <c r="F145" s="194"/>
      <c r="G145" s="194"/>
      <c r="H145" s="194"/>
      <c r="I145" s="194"/>
      <c r="J145" s="194"/>
      <c r="K145" s="194"/>
      <c r="L145" s="194"/>
      <c r="M145" s="194"/>
      <c r="N145" s="194"/>
      <c r="O145" s="194"/>
      <c r="P145" s="194"/>
      <c r="Q145" s="194"/>
      <c r="R145" s="194"/>
      <c r="S145" s="194"/>
      <c r="T145" s="194"/>
    </row>
    <row r="146" spans="1:20" ht="15.75" customHeight="1">
      <c r="A146" s="194"/>
      <c r="B146" s="194"/>
      <c r="C146" s="194"/>
      <c r="D146" s="194"/>
      <c r="E146" s="194"/>
      <c r="F146" s="194"/>
      <c r="G146" s="194"/>
      <c r="H146" s="194"/>
      <c r="I146" s="194"/>
      <c r="J146" s="194"/>
      <c r="K146" s="194"/>
      <c r="L146" s="194"/>
      <c r="M146" s="194"/>
      <c r="N146" s="194"/>
      <c r="O146" s="194"/>
      <c r="P146" s="194"/>
      <c r="Q146" s="194"/>
      <c r="R146" s="194"/>
      <c r="S146" s="194"/>
      <c r="T146" s="194"/>
    </row>
    <row r="147" spans="1:20" ht="15.75" customHeight="1">
      <c r="A147" s="194"/>
      <c r="B147" s="194"/>
      <c r="C147" s="194"/>
      <c r="D147" s="194"/>
      <c r="E147" s="194"/>
      <c r="F147" s="194"/>
      <c r="G147" s="194"/>
      <c r="H147" s="194"/>
      <c r="I147" s="194"/>
      <c r="J147" s="194"/>
      <c r="K147" s="194"/>
      <c r="L147" s="194"/>
      <c r="M147" s="194"/>
      <c r="N147" s="194"/>
      <c r="O147" s="194"/>
      <c r="P147" s="194"/>
      <c r="Q147" s="194"/>
      <c r="R147" s="194"/>
      <c r="S147" s="194"/>
      <c r="T147" s="194"/>
    </row>
    <row r="148" spans="1:20" ht="15.75" customHeight="1">
      <c r="A148" s="194"/>
      <c r="B148" s="194"/>
      <c r="C148" s="194"/>
      <c r="D148" s="194"/>
      <c r="E148" s="194"/>
      <c r="F148" s="194"/>
      <c r="G148" s="194"/>
      <c r="H148" s="194"/>
      <c r="I148" s="194"/>
      <c r="J148" s="194"/>
      <c r="K148" s="194"/>
      <c r="L148" s="194"/>
      <c r="M148" s="194"/>
      <c r="N148" s="194"/>
      <c r="O148" s="194"/>
      <c r="P148" s="194"/>
      <c r="Q148" s="194"/>
      <c r="R148" s="194"/>
      <c r="S148" s="194"/>
      <c r="T148" s="194"/>
    </row>
    <row r="149" spans="1:20" ht="15.75" customHeight="1">
      <c r="A149" s="194"/>
      <c r="B149" s="194"/>
      <c r="C149" s="194"/>
      <c r="D149" s="194"/>
      <c r="E149" s="194"/>
      <c r="F149" s="194"/>
      <c r="G149" s="194"/>
      <c r="H149" s="194"/>
      <c r="I149" s="194"/>
      <c r="J149" s="194"/>
      <c r="K149" s="194"/>
      <c r="L149" s="194"/>
      <c r="M149" s="194"/>
      <c r="N149" s="194"/>
      <c r="O149" s="194"/>
      <c r="P149" s="194"/>
      <c r="Q149" s="194"/>
      <c r="R149" s="194"/>
      <c r="S149" s="194"/>
      <c r="T149" s="194"/>
    </row>
    <row r="150" spans="1:20" ht="15.75" customHeight="1">
      <c r="A150" s="194"/>
      <c r="B150" s="194"/>
      <c r="C150" s="194"/>
      <c r="D150" s="194"/>
      <c r="E150" s="194"/>
      <c r="F150" s="194"/>
      <c r="G150" s="194"/>
      <c r="H150" s="194"/>
      <c r="I150" s="194"/>
      <c r="J150" s="194"/>
      <c r="K150" s="194"/>
      <c r="L150" s="194"/>
      <c r="M150" s="194"/>
      <c r="N150" s="194"/>
      <c r="O150" s="194"/>
      <c r="P150" s="194"/>
      <c r="Q150" s="194"/>
      <c r="R150" s="194"/>
      <c r="S150" s="194"/>
      <c r="T150" s="194"/>
    </row>
    <row r="151" spans="1:20" ht="15.75" customHeight="1">
      <c r="A151" s="194"/>
      <c r="B151" s="194"/>
      <c r="C151" s="194"/>
      <c r="D151" s="194"/>
      <c r="E151" s="194"/>
      <c r="F151" s="194"/>
      <c r="G151" s="194"/>
      <c r="H151" s="194"/>
      <c r="I151" s="194"/>
      <c r="J151" s="194"/>
      <c r="K151" s="194"/>
      <c r="L151" s="194"/>
      <c r="M151" s="194"/>
      <c r="N151" s="194"/>
      <c r="O151" s="194"/>
      <c r="P151" s="194"/>
      <c r="Q151" s="194"/>
      <c r="R151" s="194"/>
      <c r="S151" s="194"/>
      <c r="T151" s="194"/>
    </row>
    <row r="152" spans="1:20" ht="15.75" customHeight="1">
      <c r="A152" s="194"/>
      <c r="B152" s="194"/>
      <c r="C152" s="194"/>
      <c r="D152" s="194"/>
      <c r="E152" s="194"/>
      <c r="F152" s="194"/>
      <c r="G152" s="194"/>
      <c r="H152" s="194"/>
      <c r="I152" s="194"/>
      <c r="J152" s="194"/>
      <c r="K152" s="194"/>
      <c r="L152" s="194"/>
      <c r="M152" s="194"/>
      <c r="N152" s="194"/>
      <c r="O152" s="194"/>
      <c r="P152" s="194"/>
      <c r="Q152" s="194"/>
      <c r="R152" s="194"/>
      <c r="S152" s="194"/>
      <c r="T152" s="194"/>
    </row>
    <row r="153" spans="1:20" ht="15.75" customHeight="1">
      <c r="A153" s="194"/>
      <c r="B153" s="194"/>
      <c r="C153" s="194"/>
      <c r="D153" s="194"/>
      <c r="E153" s="194"/>
      <c r="F153" s="194"/>
      <c r="G153" s="194"/>
      <c r="H153" s="194"/>
      <c r="I153" s="194"/>
      <c r="J153" s="194"/>
      <c r="K153" s="194"/>
      <c r="L153" s="194"/>
      <c r="M153" s="194"/>
      <c r="N153" s="194"/>
      <c r="O153" s="194"/>
      <c r="P153" s="194"/>
      <c r="Q153" s="194"/>
      <c r="R153" s="194"/>
      <c r="S153" s="194"/>
      <c r="T153" s="194"/>
    </row>
    <row r="154" spans="1:20" ht="15.75" customHeight="1">
      <c r="A154" s="194"/>
      <c r="B154" s="194"/>
      <c r="C154" s="194"/>
      <c r="D154" s="194"/>
      <c r="E154" s="194"/>
      <c r="F154" s="194"/>
      <c r="G154" s="194"/>
      <c r="H154" s="194"/>
      <c r="I154" s="194"/>
      <c r="J154" s="194"/>
      <c r="K154" s="194"/>
      <c r="L154" s="194"/>
      <c r="M154" s="194"/>
      <c r="N154" s="194"/>
      <c r="O154" s="194"/>
      <c r="P154" s="194"/>
      <c r="Q154" s="194"/>
      <c r="R154" s="194"/>
      <c r="S154" s="194"/>
      <c r="T154" s="194"/>
    </row>
    <row r="155" spans="1:20" ht="15.75" customHeight="1">
      <c r="A155" s="194"/>
      <c r="B155" s="194"/>
      <c r="C155" s="194"/>
      <c r="D155" s="194"/>
      <c r="E155" s="194"/>
      <c r="F155" s="194"/>
      <c r="G155" s="194"/>
      <c r="H155" s="194"/>
      <c r="I155" s="194"/>
      <c r="J155" s="194"/>
      <c r="K155" s="194"/>
      <c r="L155" s="194"/>
      <c r="M155" s="194"/>
      <c r="N155" s="194"/>
      <c r="O155" s="194"/>
      <c r="P155" s="194"/>
      <c r="Q155" s="194"/>
      <c r="R155" s="194"/>
      <c r="S155" s="194"/>
      <c r="T155" s="194"/>
    </row>
    <row r="156" spans="1:20" ht="15.75" customHeight="1">
      <c r="A156" s="194"/>
      <c r="B156" s="194"/>
      <c r="C156" s="194"/>
      <c r="D156" s="194"/>
      <c r="E156" s="194"/>
      <c r="F156" s="194"/>
      <c r="G156" s="194"/>
      <c r="H156" s="194"/>
      <c r="I156" s="194"/>
      <c r="J156" s="194"/>
      <c r="K156" s="194"/>
      <c r="L156" s="194"/>
      <c r="M156" s="194"/>
      <c r="N156" s="194"/>
      <c r="O156" s="194"/>
      <c r="P156" s="194"/>
      <c r="Q156" s="194"/>
      <c r="R156" s="194"/>
      <c r="S156" s="194"/>
      <c r="T156" s="194"/>
    </row>
    <row r="157" spans="1:20" ht="15.75" customHeight="1">
      <c r="A157" s="194"/>
      <c r="B157" s="194"/>
      <c r="C157" s="194"/>
      <c r="D157" s="194"/>
      <c r="E157" s="194"/>
      <c r="F157" s="194"/>
      <c r="G157" s="194"/>
      <c r="H157" s="194"/>
      <c r="I157" s="194"/>
      <c r="J157" s="194"/>
      <c r="K157" s="194"/>
      <c r="L157" s="194"/>
      <c r="M157" s="194"/>
      <c r="N157" s="194"/>
      <c r="O157" s="194"/>
      <c r="P157" s="194"/>
      <c r="Q157" s="194"/>
      <c r="R157" s="194"/>
      <c r="S157" s="194"/>
      <c r="T157" s="194"/>
    </row>
    <row r="158" spans="1:20" ht="15.75" customHeight="1">
      <c r="A158" s="194"/>
      <c r="B158" s="194"/>
      <c r="C158" s="194"/>
      <c r="D158" s="194"/>
      <c r="E158" s="194"/>
      <c r="F158" s="194"/>
      <c r="G158" s="194"/>
      <c r="H158" s="194"/>
      <c r="I158" s="194"/>
      <c r="J158" s="194"/>
      <c r="K158" s="194"/>
      <c r="L158" s="194"/>
      <c r="M158" s="194"/>
      <c r="N158" s="194"/>
      <c r="O158" s="194"/>
      <c r="P158" s="194"/>
      <c r="Q158" s="194"/>
      <c r="R158" s="194"/>
      <c r="S158" s="194"/>
      <c r="T158" s="194"/>
    </row>
    <row r="159" spans="1:20" ht="15.75" customHeight="1">
      <c r="A159" s="194"/>
      <c r="B159" s="194"/>
      <c r="C159" s="194"/>
      <c r="D159" s="194"/>
      <c r="E159" s="194"/>
      <c r="F159" s="194"/>
      <c r="G159" s="194"/>
      <c r="H159" s="194"/>
      <c r="I159" s="194"/>
      <c r="J159" s="194"/>
      <c r="K159" s="194"/>
      <c r="L159" s="194"/>
      <c r="M159" s="194"/>
      <c r="N159" s="194"/>
      <c r="O159" s="194"/>
      <c r="P159" s="194"/>
      <c r="Q159" s="194"/>
      <c r="R159" s="194"/>
      <c r="S159" s="194"/>
      <c r="T159" s="194"/>
    </row>
    <row r="160" spans="1:20" ht="15.75" customHeight="1">
      <c r="A160" s="194"/>
      <c r="B160" s="194"/>
      <c r="C160" s="194"/>
      <c r="D160" s="194"/>
      <c r="E160" s="194"/>
      <c r="F160" s="194"/>
      <c r="G160" s="194"/>
      <c r="H160" s="194"/>
      <c r="I160" s="194"/>
      <c r="J160" s="194"/>
      <c r="K160" s="194"/>
      <c r="L160" s="194"/>
      <c r="M160" s="194"/>
      <c r="N160" s="194"/>
      <c r="O160" s="194"/>
      <c r="P160" s="194"/>
      <c r="Q160" s="194"/>
      <c r="R160" s="194"/>
      <c r="S160" s="194"/>
      <c r="T160" s="194"/>
    </row>
    <row r="161" spans="1:20" ht="15.75" customHeight="1">
      <c r="A161" s="194"/>
      <c r="B161" s="194"/>
      <c r="C161" s="194"/>
      <c r="D161" s="194"/>
      <c r="E161" s="194"/>
      <c r="F161" s="194"/>
      <c r="G161" s="194"/>
      <c r="H161" s="194"/>
      <c r="I161" s="194"/>
      <c r="J161" s="194"/>
      <c r="K161" s="194"/>
      <c r="L161" s="194"/>
      <c r="M161" s="194"/>
      <c r="N161" s="194"/>
      <c r="O161" s="194"/>
      <c r="P161" s="194"/>
      <c r="Q161" s="194"/>
      <c r="R161" s="194"/>
      <c r="S161" s="194"/>
      <c r="T161" s="194"/>
    </row>
    <row r="162" spans="1:20" ht="15.75" customHeight="1">
      <c r="A162" s="194"/>
      <c r="B162" s="194"/>
      <c r="C162" s="194"/>
      <c r="D162" s="194"/>
      <c r="E162" s="194"/>
      <c r="F162" s="194"/>
      <c r="G162" s="194"/>
      <c r="H162" s="194"/>
      <c r="I162" s="194"/>
      <c r="J162" s="194"/>
      <c r="K162" s="194"/>
      <c r="L162" s="194"/>
      <c r="M162" s="194"/>
      <c r="N162" s="194"/>
      <c r="O162" s="194"/>
      <c r="P162" s="194"/>
      <c r="Q162" s="194"/>
      <c r="R162" s="194"/>
      <c r="S162" s="194"/>
      <c r="T162" s="194"/>
    </row>
    <row r="163" spans="1:20" ht="15.75" customHeight="1">
      <c r="A163" s="194"/>
      <c r="B163" s="194"/>
      <c r="C163" s="194"/>
      <c r="D163" s="194"/>
      <c r="E163" s="194"/>
      <c r="F163" s="194"/>
      <c r="G163" s="194"/>
      <c r="H163" s="194"/>
      <c r="I163" s="194"/>
      <c r="J163" s="194"/>
      <c r="K163" s="194"/>
      <c r="L163" s="194"/>
      <c r="M163" s="194"/>
      <c r="N163" s="194"/>
      <c r="O163" s="194"/>
      <c r="P163" s="194"/>
      <c r="Q163" s="194"/>
      <c r="R163" s="194"/>
      <c r="S163" s="194"/>
      <c r="T163" s="194"/>
    </row>
    <row r="164" spans="1:20" ht="15.75" customHeight="1">
      <c r="A164" s="194"/>
      <c r="B164" s="194"/>
      <c r="C164" s="194"/>
      <c r="D164" s="194"/>
      <c r="E164" s="194"/>
      <c r="F164" s="194"/>
      <c r="G164" s="194"/>
      <c r="H164" s="194"/>
      <c r="I164" s="194"/>
      <c r="J164" s="194"/>
      <c r="K164" s="194"/>
      <c r="L164" s="194"/>
      <c r="M164" s="194"/>
      <c r="N164" s="194"/>
      <c r="O164" s="194"/>
      <c r="P164" s="194"/>
      <c r="Q164" s="194"/>
      <c r="R164" s="194"/>
      <c r="S164" s="194"/>
      <c r="T164" s="194"/>
    </row>
    <row r="165" spans="1:20" ht="15.75" customHeight="1">
      <c r="A165" s="194"/>
      <c r="B165" s="194"/>
      <c r="C165" s="194"/>
      <c r="D165" s="194"/>
      <c r="E165" s="194"/>
      <c r="F165" s="194"/>
      <c r="G165" s="194"/>
      <c r="H165" s="194"/>
      <c r="I165" s="194"/>
      <c r="J165" s="194"/>
      <c r="K165" s="194"/>
      <c r="L165" s="194"/>
      <c r="M165" s="194"/>
      <c r="N165" s="194"/>
      <c r="O165" s="194"/>
      <c r="P165" s="194"/>
      <c r="Q165" s="194"/>
      <c r="R165" s="194"/>
      <c r="S165" s="194"/>
      <c r="T165" s="194"/>
    </row>
    <row r="166" spans="1:20" ht="15.75" customHeight="1">
      <c r="A166" s="194"/>
      <c r="B166" s="194"/>
      <c r="C166" s="194"/>
      <c r="D166" s="194"/>
      <c r="E166" s="194"/>
      <c r="F166" s="194"/>
      <c r="G166" s="194"/>
      <c r="H166" s="194"/>
      <c r="I166" s="194"/>
      <c r="J166" s="194"/>
      <c r="K166" s="194"/>
      <c r="L166" s="194"/>
      <c r="M166" s="194"/>
      <c r="N166" s="194"/>
      <c r="O166" s="194"/>
      <c r="P166" s="194"/>
      <c r="Q166" s="194"/>
      <c r="R166" s="194"/>
      <c r="S166" s="194"/>
      <c r="T166" s="194"/>
    </row>
    <row r="167" spans="1:20" ht="15.75" customHeight="1">
      <c r="A167" s="194"/>
      <c r="B167" s="194"/>
      <c r="C167" s="194"/>
      <c r="D167" s="194"/>
      <c r="E167" s="194"/>
      <c r="F167" s="194"/>
      <c r="G167" s="194"/>
      <c r="H167" s="194"/>
      <c r="I167" s="194"/>
      <c r="J167" s="194"/>
      <c r="K167" s="194"/>
      <c r="L167" s="194"/>
      <c r="M167" s="194"/>
      <c r="N167" s="194"/>
      <c r="O167" s="194"/>
      <c r="P167" s="194"/>
      <c r="Q167" s="194"/>
      <c r="R167" s="194"/>
      <c r="S167" s="194"/>
      <c r="T167" s="194"/>
    </row>
    <row r="168" spans="1:20" ht="15.75" customHeight="1">
      <c r="A168" s="194"/>
      <c r="B168" s="194"/>
      <c r="C168" s="194"/>
      <c r="D168" s="194"/>
      <c r="E168" s="194"/>
      <c r="F168" s="194"/>
      <c r="G168" s="194"/>
      <c r="H168" s="194"/>
      <c r="I168" s="194"/>
      <c r="J168" s="194"/>
      <c r="K168" s="194"/>
      <c r="L168" s="194"/>
      <c r="M168" s="194"/>
      <c r="N168" s="194"/>
      <c r="O168" s="194"/>
      <c r="P168" s="194"/>
      <c r="Q168" s="194"/>
      <c r="R168" s="194"/>
      <c r="S168" s="194"/>
      <c r="T168" s="194"/>
    </row>
    <row r="169" spans="1:20" ht="15.75" customHeight="1">
      <c r="A169" s="194"/>
      <c r="B169" s="194"/>
      <c r="C169" s="194"/>
      <c r="D169" s="194"/>
      <c r="E169" s="194"/>
      <c r="F169" s="194"/>
      <c r="G169" s="194"/>
      <c r="H169" s="194"/>
      <c r="I169" s="194"/>
      <c r="J169" s="194"/>
      <c r="K169" s="194"/>
      <c r="L169" s="194"/>
      <c r="M169" s="194"/>
      <c r="N169" s="194"/>
      <c r="O169" s="194"/>
      <c r="P169" s="194"/>
      <c r="Q169" s="194"/>
      <c r="R169" s="194"/>
      <c r="S169" s="194"/>
      <c r="T169" s="194"/>
    </row>
    <row r="170" spans="1:20" ht="15.75" customHeight="1">
      <c r="A170" s="194"/>
      <c r="B170" s="194"/>
      <c r="C170" s="194"/>
      <c r="D170" s="194"/>
      <c r="E170" s="194"/>
      <c r="F170" s="194"/>
      <c r="G170" s="194"/>
      <c r="H170" s="194"/>
      <c r="I170" s="194"/>
      <c r="J170" s="194"/>
      <c r="K170" s="194"/>
      <c r="L170" s="194"/>
      <c r="M170" s="194"/>
      <c r="N170" s="194"/>
      <c r="O170" s="194"/>
      <c r="P170" s="194"/>
      <c r="Q170" s="194"/>
      <c r="R170" s="194"/>
      <c r="S170" s="194"/>
      <c r="T170" s="194"/>
    </row>
    <row r="171" spans="1:20" ht="15.75" customHeight="1">
      <c r="A171" s="194"/>
      <c r="B171" s="194"/>
      <c r="C171" s="194"/>
      <c r="D171" s="194"/>
      <c r="E171" s="194"/>
      <c r="F171" s="194"/>
      <c r="G171" s="194"/>
      <c r="H171" s="194"/>
      <c r="I171" s="194"/>
      <c r="J171" s="194"/>
      <c r="K171" s="194"/>
      <c r="L171" s="194"/>
      <c r="M171" s="194"/>
      <c r="N171" s="194"/>
      <c r="O171" s="194"/>
      <c r="P171" s="194"/>
      <c r="Q171" s="194"/>
      <c r="R171" s="194"/>
      <c r="S171" s="194"/>
      <c r="T171" s="194"/>
    </row>
    <row r="172" spans="1:20" ht="15.75" customHeight="1">
      <c r="A172" s="194"/>
      <c r="B172" s="194"/>
      <c r="C172" s="194"/>
      <c r="D172" s="194"/>
      <c r="E172" s="194"/>
      <c r="F172" s="194"/>
      <c r="G172" s="194"/>
      <c r="H172" s="194"/>
      <c r="I172" s="194"/>
      <c r="J172" s="194"/>
      <c r="K172" s="194"/>
      <c r="L172" s="194"/>
      <c r="M172" s="194"/>
      <c r="N172" s="194"/>
      <c r="O172" s="194"/>
      <c r="P172" s="194"/>
      <c r="Q172" s="194"/>
      <c r="R172" s="194"/>
      <c r="S172" s="194"/>
      <c r="T172" s="194"/>
    </row>
    <row r="173" spans="1:20" ht="15.75" customHeight="1">
      <c r="A173" s="194"/>
      <c r="B173" s="194"/>
      <c r="C173" s="194"/>
      <c r="D173" s="194"/>
      <c r="E173" s="194"/>
      <c r="F173" s="194"/>
      <c r="G173" s="194"/>
      <c r="H173" s="194"/>
      <c r="I173" s="194"/>
      <c r="J173" s="194"/>
      <c r="K173" s="194"/>
      <c r="L173" s="194"/>
      <c r="M173" s="194"/>
      <c r="N173" s="194"/>
      <c r="O173" s="194"/>
      <c r="P173" s="194"/>
      <c r="Q173" s="194"/>
      <c r="R173" s="194"/>
      <c r="S173" s="194"/>
      <c r="T173" s="194"/>
    </row>
    <row r="174" spans="1:20" ht="15.75" customHeight="1">
      <c r="A174" s="194"/>
      <c r="B174" s="194"/>
      <c r="C174" s="194"/>
      <c r="D174" s="194"/>
      <c r="E174" s="194"/>
      <c r="F174" s="194"/>
      <c r="G174" s="194"/>
      <c r="H174" s="194"/>
      <c r="I174" s="194"/>
      <c r="J174" s="194"/>
      <c r="K174" s="194"/>
      <c r="L174" s="194"/>
      <c r="M174" s="194"/>
      <c r="N174" s="194"/>
      <c r="O174" s="194"/>
      <c r="P174" s="194"/>
      <c r="Q174" s="194"/>
      <c r="R174" s="194"/>
      <c r="S174" s="194"/>
      <c r="T174" s="194"/>
    </row>
    <row r="175" spans="1:20" ht="15.75" customHeight="1">
      <c r="A175" s="194"/>
      <c r="B175" s="194"/>
      <c r="C175" s="194"/>
      <c r="D175" s="194"/>
      <c r="E175" s="194"/>
      <c r="F175" s="194"/>
      <c r="G175" s="194"/>
      <c r="H175" s="194"/>
      <c r="I175" s="194"/>
      <c r="J175" s="194"/>
      <c r="K175" s="194"/>
      <c r="L175" s="194"/>
      <c r="M175" s="194"/>
      <c r="N175" s="194"/>
      <c r="O175" s="194"/>
      <c r="P175" s="194"/>
      <c r="Q175" s="194"/>
      <c r="R175" s="194"/>
      <c r="S175" s="194"/>
      <c r="T175" s="194"/>
    </row>
    <row r="176" spans="1:20" ht="15.75" customHeight="1">
      <c r="A176" s="194"/>
      <c r="B176" s="194"/>
      <c r="C176" s="194"/>
      <c r="D176" s="194"/>
      <c r="E176" s="194"/>
      <c r="F176" s="194"/>
      <c r="G176" s="194"/>
      <c r="H176" s="194"/>
      <c r="I176" s="194"/>
      <c r="J176" s="194"/>
      <c r="K176" s="194"/>
      <c r="L176" s="194"/>
      <c r="M176" s="194"/>
      <c r="N176" s="194"/>
      <c r="O176" s="194"/>
      <c r="P176" s="194"/>
      <c r="Q176" s="194"/>
      <c r="R176" s="194"/>
      <c r="S176" s="194"/>
      <c r="T176" s="194"/>
    </row>
    <row r="177" spans="1:20" ht="15.75" customHeight="1">
      <c r="A177" s="194"/>
      <c r="B177" s="194"/>
      <c r="C177" s="194"/>
      <c r="D177" s="194"/>
      <c r="E177" s="194"/>
      <c r="F177" s="194"/>
      <c r="G177" s="194"/>
      <c r="H177" s="194"/>
      <c r="I177" s="194"/>
      <c r="J177" s="194"/>
      <c r="K177" s="194"/>
      <c r="L177" s="194"/>
      <c r="M177" s="194"/>
      <c r="N177" s="194"/>
      <c r="O177" s="194"/>
      <c r="P177" s="194"/>
      <c r="Q177" s="194"/>
      <c r="R177" s="194"/>
      <c r="S177" s="194"/>
      <c r="T177" s="194"/>
    </row>
    <row r="178" spans="1:20" ht="15.75" customHeight="1">
      <c r="A178" s="194"/>
      <c r="B178" s="194"/>
      <c r="C178" s="194"/>
      <c r="D178" s="194"/>
      <c r="E178" s="194"/>
      <c r="F178" s="194"/>
      <c r="G178" s="194"/>
      <c r="H178" s="194"/>
      <c r="I178" s="194"/>
      <c r="J178" s="194"/>
      <c r="K178" s="194"/>
      <c r="L178" s="194"/>
      <c r="M178" s="194"/>
      <c r="N178" s="194"/>
      <c r="O178" s="194"/>
      <c r="P178" s="194"/>
      <c r="Q178" s="194"/>
      <c r="R178" s="194"/>
      <c r="S178" s="194"/>
      <c r="T178" s="194"/>
    </row>
    <row r="179" spans="1:20" ht="15.75" customHeight="1">
      <c r="A179" s="194"/>
      <c r="B179" s="194"/>
      <c r="C179" s="194"/>
      <c r="D179" s="194"/>
      <c r="E179" s="194"/>
      <c r="F179" s="194"/>
      <c r="G179" s="194"/>
      <c r="H179" s="194"/>
      <c r="I179" s="194"/>
      <c r="J179" s="194"/>
      <c r="K179" s="194"/>
      <c r="L179" s="194"/>
      <c r="M179" s="194"/>
      <c r="N179" s="194"/>
      <c r="O179" s="194"/>
      <c r="P179" s="194"/>
      <c r="Q179" s="194"/>
      <c r="R179" s="194"/>
      <c r="S179" s="194"/>
      <c r="T179" s="194"/>
    </row>
    <row r="180" spans="1:20" ht="15.75" customHeight="1">
      <c r="A180" s="194"/>
      <c r="B180" s="194"/>
      <c r="C180" s="194"/>
      <c r="D180" s="194"/>
      <c r="E180" s="194"/>
      <c r="F180" s="194"/>
      <c r="G180" s="194"/>
      <c r="H180" s="194"/>
      <c r="I180" s="194"/>
      <c r="J180" s="194"/>
      <c r="K180" s="194"/>
      <c r="L180" s="194"/>
      <c r="M180" s="194"/>
      <c r="N180" s="194"/>
      <c r="O180" s="194"/>
      <c r="P180" s="194"/>
      <c r="Q180" s="194"/>
      <c r="R180" s="194"/>
      <c r="S180" s="194"/>
      <c r="T180" s="194"/>
    </row>
    <row r="181" spans="1:20" ht="15.75" customHeight="1">
      <c r="A181" s="194"/>
      <c r="B181" s="194"/>
      <c r="C181" s="194"/>
      <c r="D181" s="194"/>
      <c r="E181" s="194"/>
      <c r="F181" s="194"/>
      <c r="G181" s="194"/>
      <c r="H181" s="194"/>
      <c r="I181" s="194"/>
      <c r="J181" s="194"/>
      <c r="K181" s="194"/>
      <c r="L181" s="194"/>
      <c r="M181" s="194"/>
      <c r="N181" s="194"/>
      <c r="O181" s="194"/>
      <c r="P181" s="194"/>
      <c r="Q181" s="194"/>
      <c r="R181" s="194"/>
      <c r="S181" s="194"/>
      <c r="T181" s="194"/>
    </row>
    <row r="182" spans="1:20" ht="15.75" customHeight="1">
      <c r="A182" s="194"/>
      <c r="B182" s="194"/>
      <c r="C182" s="194"/>
      <c r="D182" s="194"/>
      <c r="E182" s="194"/>
      <c r="F182" s="194"/>
      <c r="G182" s="194"/>
      <c r="H182" s="194"/>
      <c r="I182" s="194"/>
      <c r="J182" s="194"/>
      <c r="K182" s="194"/>
      <c r="L182" s="194"/>
      <c r="M182" s="194"/>
      <c r="N182" s="194"/>
      <c r="O182" s="194"/>
      <c r="P182" s="194"/>
      <c r="Q182" s="194"/>
      <c r="R182" s="194"/>
      <c r="S182" s="194"/>
      <c r="T182" s="194"/>
    </row>
    <row r="183" spans="1:20" ht="15.75" customHeight="1">
      <c r="A183" s="194"/>
      <c r="B183" s="194"/>
      <c r="C183" s="194"/>
      <c r="D183" s="194"/>
      <c r="E183" s="194"/>
      <c r="F183" s="194"/>
      <c r="G183" s="194"/>
      <c r="H183" s="194"/>
      <c r="I183" s="194"/>
      <c r="J183" s="194"/>
      <c r="K183" s="194"/>
      <c r="L183" s="194"/>
      <c r="M183" s="194"/>
      <c r="N183" s="194"/>
      <c r="O183" s="194"/>
      <c r="P183" s="194"/>
      <c r="Q183" s="194"/>
      <c r="R183" s="194"/>
      <c r="S183" s="194"/>
      <c r="T183" s="194"/>
    </row>
    <row r="184" spans="1:20" ht="15.75" customHeight="1">
      <c r="A184" s="194"/>
      <c r="B184" s="194"/>
      <c r="C184" s="194"/>
      <c r="D184" s="194"/>
      <c r="E184" s="194"/>
      <c r="F184" s="194"/>
      <c r="G184" s="194"/>
      <c r="H184" s="194"/>
      <c r="I184" s="194"/>
      <c r="J184" s="194"/>
      <c r="K184" s="194"/>
      <c r="L184" s="194"/>
      <c r="M184" s="194"/>
      <c r="N184" s="194"/>
      <c r="O184" s="194"/>
      <c r="P184" s="194"/>
      <c r="Q184" s="194"/>
      <c r="R184" s="194"/>
      <c r="S184" s="194"/>
      <c r="T184" s="194"/>
    </row>
    <row r="185" spans="1:20" ht="15.75" customHeight="1">
      <c r="A185" s="194"/>
      <c r="B185" s="194"/>
      <c r="C185" s="194"/>
      <c r="D185" s="194"/>
      <c r="E185" s="194"/>
      <c r="F185" s="194"/>
      <c r="G185" s="194"/>
      <c r="H185" s="194"/>
      <c r="I185" s="194"/>
      <c r="J185" s="194"/>
      <c r="K185" s="194"/>
      <c r="L185" s="194"/>
      <c r="M185" s="194"/>
      <c r="N185" s="194"/>
      <c r="O185" s="194"/>
      <c r="P185" s="194"/>
      <c r="Q185" s="194"/>
      <c r="R185" s="194"/>
      <c r="S185" s="194"/>
      <c r="T185" s="194"/>
    </row>
    <row r="186" spans="1:20" ht="15.75" customHeight="1">
      <c r="A186" s="194"/>
      <c r="B186" s="194"/>
      <c r="C186" s="194"/>
      <c r="D186" s="194"/>
      <c r="E186" s="194"/>
      <c r="F186" s="194"/>
      <c r="G186" s="194"/>
      <c r="H186" s="194"/>
      <c r="I186" s="194"/>
      <c r="J186" s="194"/>
      <c r="K186" s="194"/>
      <c r="L186" s="194"/>
      <c r="M186" s="194"/>
      <c r="N186" s="194"/>
      <c r="O186" s="194"/>
      <c r="P186" s="194"/>
      <c r="Q186" s="194"/>
      <c r="R186" s="194"/>
      <c r="S186" s="194"/>
      <c r="T186" s="194"/>
    </row>
    <row r="187" spans="1:20" ht="15.75" customHeight="1">
      <c r="A187" s="194"/>
      <c r="B187" s="194"/>
      <c r="C187" s="194"/>
      <c r="D187" s="194"/>
      <c r="E187" s="194"/>
      <c r="F187" s="194"/>
      <c r="G187" s="194"/>
      <c r="H187" s="194"/>
      <c r="I187" s="194"/>
      <c r="J187" s="194"/>
      <c r="K187" s="194"/>
      <c r="L187" s="194"/>
      <c r="M187" s="194"/>
      <c r="N187" s="194"/>
      <c r="O187" s="194"/>
      <c r="P187" s="194"/>
      <c r="Q187" s="194"/>
      <c r="R187" s="194"/>
      <c r="S187" s="194"/>
      <c r="T187" s="194"/>
    </row>
    <row r="188" spans="1:20" ht="15.75" customHeight="1">
      <c r="A188" s="194"/>
      <c r="B188" s="194"/>
      <c r="C188" s="194"/>
      <c r="D188" s="194"/>
      <c r="E188" s="194"/>
      <c r="F188" s="194"/>
      <c r="G188" s="194"/>
      <c r="H188" s="194"/>
      <c r="I188" s="194"/>
      <c r="J188" s="194"/>
      <c r="K188" s="194"/>
      <c r="L188" s="194"/>
      <c r="M188" s="194"/>
      <c r="N188" s="194"/>
      <c r="O188" s="194"/>
      <c r="P188" s="194"/>
      <c r="Q188" s="194"/>
      <c r="R188" s="194"/>
      <c r="S188" s="194"/>
      <c r="T188" s="194"/>
    </row>
    <row r="189" spans="1:20" ht="15.75" customHeight="1">
      <c r="A189" s="194"/>
      <c r="B189" s="194"/>
      <c r="C189" s="194"/>
      <c r="D189" s="194"/>
      <c r="E189" s="194"/>
      <c r="F189" s="194"/>
      <c r="G189" s="194"/>
      <c r="H189" s="194"/>
      <c r="I189" s="194"/>
      <c r="J189" s="194"/>
      <c r="K189" s="194"/>
      <c r="L189" s="194"/>
      <c r="M189" s="194"/>
      <c r="N189" s="194"/>
      <c r="O189" s="194"/>
      <c r="P189" s="194"/>
      <c r="Q189" s="194"/>
      <c r="R189" s="194"/>
      <c r="S189" s="194"/>
      <c r="T189" s="194"/>
    </row>
    <row r="190" spans="1:20" ht="15.75" customHeight="1">
      <c r="A190" s="194"/>
      <c r="B190" s="194"/>
      <c r="C190" s="194"/>
      <c r="D190" s="194"/>
      <c r="E190" s="194"/>
      <c r="F190" s="194"/>
      <c r="G190" s="194"/>
      <c r="H190" s="194"/>
      <c r="I190" s="194"/>
      <c r="J190" s="194"/>
      <c r="K190" s="194"/>
      <c r="L190" s="194"/>
      <c r="M190" s="194"/>
      <c r="N190" s="194"/>
      <c r="O190" s="194"/>
      <c r="P190" s="194"/>
      <c r="Q190" s="194"/>
      <c r="R190" s="194"/>
      <c r="S190" s="194"/>
      <c r="T190" s="194"/>
    </row>
    <row r="191" spans="1:20" ht="15.75" customHeight="1">
      <c r="A191" s="194"/>
      <c r="B191" s="194"/>
      <c r="C191" s="194"/>
      <c r="D191" s="194"/>
      <c r="E191" s="194"/>
      <c r="F191" s="194"/>
      <c r="G191" s="194"/>
      <c r="H191" s="194"/>
      <c r="I191" s="194"/>
      <c r="J191" s="194"/>
      <c r="K191" s="194"/>
      <c r="L191" s="194"/>
      <c r="M191" s="194"/>
      <c r="N191" s="194"/>
      <c r="O191" s="194"/>
      <c r="P191" s="194"/>
      <c r="Q191" s="194"/>
      <c r="R191" s="194"/>
      <c r="S191" s="194"/>
      <c r="T191" s="194"/>
    </row>
    <row r="192" spans="1:20" ht="15.75" customHeight="1">
      <c r="A192" s="194"/>
      <c r="B192" s="194"/>
      <c r="C192" s="194"/>
      <c r="D192" s="194"/>
      <c r="E192" s="194"/>
      <c r="F192" s="194"/>
      <c r="G192" s="194"/>
      <c r="H192" s="194"/>
      <c r="I192" s="194"/>
      <c r="J192" s="194"/>
      <c r="K192" s="194"/>
      <c r="L192" s="194"/>
      <c r="M192" s="194"/>
      <c r="N192" s="194"/>
      <c r="O192" s="194"/>
      <c r="P192" s="194"/>
      <c r="Q192" s="194"/>
      <c r="R192" s="194"/>
      <c r="S192" s="194"/>
      <c r="T192" s="194"/>
    </row>
    <row r="193" spans="1:20" ht="15.75" customHeight="1">
      <c r="A193" s="194"/>
      <c r="B193" s="194"/>
      <c r="C193" s="194"/>
      <c r="D193" s="194"/>
      <c r="E193" s="194"/>
      <c r="F193" s="194"/>
      <c r="G193" s="194"/>
      <c r="H193" s="194"/>
      <c r="I193" s="194"/>
      <c r="J193" s="194"/>
      <c r="K193" s="194"/>
      <c r="L193" s="194"/>
      <c r="M193" s="194"/>
      <c r="N193" s="194"/>
      <c r="O193" s="194"/>
      <c r="P193" s="194"/>
      <c r="Q193" s="194"/>
      <c r="R193" s="194"/>
      <c r="S193" s="194"/>
      <c r="T193" s="194"/>
    </row>
    <row r="194" spans="1:20" ht="15.75" customHeight="1">
      <c r="A194" s="194"/>
      <c r="B194" s="194"/>
      <c r="C194" s="194"/>
      <c r="D194" s="194"/>
      <c r="E194" s="194"/>
      <c r="F194" s="194"/>
      <c r="G194" s="194"/>
      <c r="H194" s="194"/>
      <c r="I194" s="194"/>
      <c r="J194" s="194"/>
      <c r="K194" s="194"/>
      <c r="L194" s="194"/>
      <c r="M194" s="194"/>
      <c r="N194" s="194"/>
      <c r="O194" s="194"/>
      <c r="P194" s="194"/>
      <c r="Q194" s="194"/>
      <c r="R194" s="194"/>
      <c r="S194" s="194"/>
      <c r="T194" s="194"/>
    </row>
    <row r="195" spans="1:20" ht="15.75" customHeight="1">
      <c r="A195" s="194"/>
      <c r="B195" s="194"/>
      <c r="C195" s="194"/>
      <c r="D195" s="194"/>
      <c r="E195" s="194"/>
      <c r="F195" s="194"/>
      <c r="G195" s="194"/>
      <c r="H195" s="194"/>
      <c r="I195" s="194"/>
      <c r="J195" s="194"/>
      <c r="K195" s="194"/>
      <c r="L195" s="194"/>
      <c r="M195" s="194"/>
      <c r="N195" s="194"/>
      <c r="O195" s="194"/>
      <c r="P195" s="194"/>
      <c r="Q195" s="194"/>
      <c r="R195" s="194"/>
      <c r="S195" s="194"/>
      <c r="T195" s="194"/>
    </row>
    <row r="196" spans="1:20" ht="15.75" customHeight="1">
      <c r="A196" s="194"/>
      <c r="B196" s="194"/>
      <c r="C196" s="194"/>
      <c r="D196" s="194"/>
      <c r="E196" s="194"/>
      <c r="F196" s="194"/>
      <c r="G196" s="194"/>
      <c r="H196" s="194"/>
      <c r="I196" s="194"/>
      <c r="J196" s="194"/>
      <c r="K196" s="194"/>
      <c r="L196" s="194"/>
      <c r="M196" s="194"/>
      <c r="N196" s="194"/>
      <c r="O196" s="194"/>
      <c r="P196" s="194"/>
      <c r="Q196" s="194"/>
      <c r="R196" s="194"/>
      <c r="S196" s="194"/>
      <c r="T196" s="194"/>
    </row>
    <row r="197" spans="1:20" ht="15.75" customHeight="1">
      <c r="A197" s="194"/>
      <c r="B197" s="194"/>
      <c r="C197" s="194"/>
      <c r="D197" s="194"/>
      <c r="E197" s="194"/>
      <c r="F197" s="194"/>
      <c r="G197" s="194"/>
      <c r="H197" s="194"/>
      <c r="I197" s="194"/>
      <c r="J197" s="194"/>
      <c r="K197" s="194"/>
      <c r="L197" s="194"/>
      <c r="M197" s="194"/>
      <c r="N197" s="194"/>
      <c r="O197" s="194"/>
      <c r="P197" s="194"/>
      <c r="Q197" s="194"/>
      <c r="R197" s="194"/>
      <c r="S197" s="194"/>
      <c r="T197" s="194"/>
    </row>
    <row r="198" spans="1:20" ht="15.75" customHeight="1">
      <c r="A198" s="194"/>
      <c r="B198" s="194"/>
      <c r="C198" s="194"/>
      <c r="D198" s="194"/>
      <c r="E198" s="194"/>
      <c r="F198" s="194"/>
      <c r="G198" s="194"/>
      <c r="H198" s="194"/>
      <c r="I198" s="194"/>
      <c r="J198" s="194"/>
      <c r="K198" s="194"/>
      <c r="L198" s="194"/>
      <c r="M198" s="194"/>
      <c r="N198" s="194"/>
      <c r="O198" s="194"/>
      <c r="P198" s="194"/>
      <c r="Q198" s="194"/>
      <c r="R198" s="194"/>
      <c r="S198" s="194"/>
      <c r="T198" s="194"/>
    </row>
    <row r="199" spans="1:20" ht="15.75" customHeight="1">
      <c r="A199" s="194"/>
      <c r="B199" s="194"/>
      <c r="C199" s="194"/>
      <c r="D199" s="194"/>
      <c r="E199" s="194"/>
      <c r="F199" s="194"/>
      <c r="G199" s="194"/>
      <c r="H199" s="194"/>
      <c r="I199" s="194"/>
      <c r="J199" s="194"/>
      <c r="K199" s="194"/>
      <c r="L199" s="194"/>
      <c r="M199" s="194"/>
      <c r="N199" s="194"/>
      <c r="O199" s="194"/>
      <c r="P199" s="194"/>
      <c r="Q199" s="194"/>
      <c r="R199" s="194"/>
      <c r="S199" s="194"/>
      <c r="T199" s="194"/>
    </row>
    <row r="200" spans="1:20" ht="15.75" customHeight="1">
      <c r="A200" s="194"/>
      <c r="B200" s="194"/>
      <c r="C200" s="194"/>
      <c r="D200" s="194"/>
      <c r="E200" s="194"/>
      <c r="F200" s="194"/>
      <c r="G200" s="194"/>
      <c r="H200" s="194"/>
      <c r="I200" s="194"/>
      <c r="J200" s="194"/>
      <c r="K200" s="194"/>
      <c r="L200" s="194"/>
      <c r="M200" s="194"/>
      <c r="N200" s="194"/>
      <c r="O200" s="194"/>
      <c r="P200" s="194"/>
      <c r="Q200" s="194"/>
      <c r="R200" s="194"/>
      <c r="S200" s="194"/>
      <c r="T200" s="194"/>
    </row>
    <row r="201" spans="1:20" ht="15.75" customHeight="1">
      <c r="A201" s="194"/>
      <c r="B201" s="194"/>
      <c r="C201" s="194"/>
      <c r="D201" s="194"/>
      <c r="E201" s="194"/>
      <c r="F201" s="194"/>
      <c r="G201" s="194"/>
      <c r="H201" s="194"/>
      <c r="I201" s="194"/>
      <c r="J201" s="194"/>
      <c r="K201" s="194"/>
      <c r="L201" s="194"/>
      <c r="M201" s="194"/>
      <c r="N201" s="194"/>
      <c r="O201" s="194"/>
      <c r="P201" s="194"/>
      <c r="Q201" s="194"/>
      <c r="R201" s="194"/>
      <c r="S201" s="194"/>
      <c r="T201" s="194"/>
    </row>
    <row r="202" spans="1:20" ht="15.75" customHeight="1">
      <c r="A202" s="194"/>
      <c r="B202" s="194"/>
      <c r="C202" s="194"/>
      <c r="D202" s="194"/>
      <c r="E202" s="194"/>
      <c r="F202" s="194"/>
      <c r="G202" s="194"/>
      <c r="H202" s="194"/>
      <c r="I202" s="194"/>
      <c r="J202" s="194"/>
      <c r="K202" s="194"/>
      <c r="L202" s="194"/>
      <c r="M202" s="194"/>
      <c r="N202" s="194"/>
      <c r="O202" s="194"/>
      <c r="P202" s="194"/>
      <c r="Q202" s="194"/>
      <c r="R202" s="194"/>
      <c r="S202" s="194"/>
      <c r="T202" s="194"/>
    </row>
    <row r="203" spans="1:20" ht="15.75" customHeight="1">
      <c r="A203" s="194"/>
      <c r="B203" s="194"/>
      <c r="C203" s="194"/>
      <c r="D203" s="194"/>
      <c r="E203" s="194"/>
      <c r="F203" s="194"/>
      <c r="G203" s="194"/>
      <c r="H203" s="194"/>
      <c r="I203" s="194"/>
      <c r="J203" s="194"/>
      <c r="K203" s="194"/>
      <c r="L203" s="194"/>
      <c r="M203" s="194"/>
      <c r="N203" s="194"/>
      <c r="O203" s="194"/>
      <c r="P203" s="194"/>
      <c r="Q203" s="194"/>
      <c r="R203" s="194"/>
      <c r="S203" s="194"/>
      <c r="T203" s="194"/>
    </row>
    <row r="204" spans="1:20" ht="15.75" customHeight="1">
      <c r="A204" s="194"/>
      <c r="B204" s="194"/>
      <c r="C204" s="194"/>
      <c r="D204" s="194"/>
      <c r="E204" s="194"/>
      <c r="F204" s="194"/>
      <c r="G204" s="194"/>
      <c r="H204" s="194"/>
      <c r="I204" s="194"/>
      <c r="J204" s="194"/>
      <c r="K204" s="194"/>
      <c r="L204" s="194"/>
      <c r="M204" s="194"/>
      <c r="N204" s="194"/>
      <c r="O204" s="194"/>
      <c r="P204" s="194"/>
      <c r="Q204" s="194"/>
      <c r="R204" s="194"/>
      <c r="S204" s="194"/>
      <c r="T204" s="194"/>
    </row>
    <row r="205" spans="1:20" ht="15.75" customHeight="1">
      <c r="A205" s="194"/>
      <c r="B205" s="194"/>
      <c r="C205" s="194"/>
      <c r="D205" s="194"/>
      <c r="E205" s="194"/>
      <c r="F205" s="194"/>
      <c r="G205" s="194"/>
      <c r="H205" s="194"/>
      <c r="I205" s="194"/>
      <c r="J205" s="194"/>
      <c r="K205" s="194"/>
      <c r="L205" s="194"/>
      <c r="M205" s="194"/>
      <c r="N205" s="194"/>
      <c r="O205" s="194"/>
      <c r="P205" s="194"/>
      <c r="Q205" s="194"/>
      <c r="R205" s="194"/>
      <c r="S205" s="194"/>
      <c r="T205" s="194"/>
    </row>
    <row r="206" spans="1:20" ht="15.75" customHeight="1">
      <c r="A206" s="194"/>
      <c r="B206" s="194"/>
      <c r="C206" s="194"/>
      <c r="D206" s="194"/>
      <c r="E206" s="194"/>
      <c r="F206" s="194"/>
      <c r="G206" s="194"/>
      <c r="H206" s="194"/>
      <c r="I206" s="194"/>
      <c r="J206" s="194"/>
      <c r="K206" s="194"/>
      <c r="L206" s="194"/>
      <c r="M206" s="194"/>
      <c r="N206" s="194"/>
      <c r="O206" s="194"/>
      <c r="P206" s="194"/>
      <c r="Q206" s="194"/>
      <c r="R206" s="194"/>
      <c r="S206" s="194"/>
      <c r="T206" s="194"/>
    </row>
    <row r="207" spans="1:20" ht="15.75" customHeight="1">
      <c r="A207" s="194"/>
      <c r="B207" s="194"/>
      <c r="C207" s="194"/>
      <c r="D207" s="194"/>
      <c r="E207" s="194"/>
      <c r="F207" s="194"/>
      <c r="G207" s="194"/>
      <c r="H207" s="194"/>
      <c r="I207" s="194"/>
      <c r="J207" s="194"/>
      <c r="K207" s="194"/>
      <c r="L207" s="194"/>
      <c r="M207" s="194"/>
      <c r="N207" s="194"/>
      <c r="O207" s="194"/>
      <c r="P207" s="194"/>
      <c r="Q207" s="194"/>
      <c r="R207" s="194"/>
      <c r="S207" s="194"/>
      <c r="T207" s="194"/>
    </row>
    <row r="208" spans="1:20" ht="15.75" customHeight="1">
      <c r="A208" s="194"/>
      <c r="B208" s="194"/>
      <c r="C208" s="194"/>
      <c r="D208" s="194"/>
      <c r="E208" s="194"/>
      <c r="F208" s="194"/>
      <c r="G208" s="194"/>
      <c r="H208" s="194"/>
      <c r="I208" s="194"/>
      <c r="J208" s="194"/>
      <c r="K208" s="194"/>
      <c r="L208" s="194"/>
      <c r="M208" s="194"/>
      <c r="N208" s="194"/>
      <c r="O208" s="194"/>
      <c r="P208" s="194"/>
      <c r="Q208" s="194"/>
      <c r="R208" s="194"/>
      <c r="S208" s="194"/>
      <c r="T208" s="194"/>
    </row>
    <row r="209" spans="1:20" ht="15.75" customHeight="1">
      <c r="A209" s="194"/>
      <c r="B209" s="194"/>
      <c r="C209" s="194"/>
      <c r="D209" s="194"/>
      <c r="E209" s="194"/>
      <c r="F209" s="194"/>
      <c r="G209" s="194"/>
      <c r="H209" s="194"/>
      <c r="I209" s="194"/>
      <c r="J209" s="194"/>
      <c r="K209" s="194"/>
      <c r="L209" s="194"/>
      <c r="M209" s="194"/>
      <c r="N209" s="194"/>
      <c r="O209" s="194"/>
      <c r="P209" s="194"/>
      <c r="Q209" s="194"/>
      <c r="R209" s="194"/>
      <c r="S209" s="194"/>
      <c r="T209" s="194"/>
    </row>
    <row r="210" spans="1:20" ht="15.75" customHeight="1">
      <c r="A210" s="194"/>
      <c r="B210" s="194"/>
      <c r="C210" s="194"/>
      <c r="D210" s="194"/>
      <c r="E210" s="194"/>
      <c r="F210" s="194"/>
      <c r="G210" s="194"/>
      <c r="H210" s="194"/>
      <c r="I210" s="194"/>
      <c r="J210" s="194"/>
      <c r="K210" s="194"/>
      <c r="L210" s="194"/>
      <c r="M210" s="194"/>
      <c r="N210" s="194"/>
      <c r="O210" s="194"/>
      <c r="P210" s="194"/>
      <c r="Q210" s="194"/>
      <c r="R210" s="194"/>
      <c r="S210" s="194"/>
      <c r="T210" s="194"/>
    </row>
    <row r="211" spans="1:20" ht="15.75" customHeight="1">
      <c r="A211" s="194"/>
      <c r="B211" s="194"/>
      <c r="C211" s="194"/>
      <c r="D211" s="194"/>
      <c r="E211" s="194"/>
      <c r="F211" s="194"/>
      <c r="G211" s="194"/>
      <c r="H211" s="194"/>
      <c r="I211" s="194"/>
      <c r="J211" s="194"/>
      <c r="K211" s="194"/>
      <c r="L211" s="194"/>
      <c r="M211" s="194"/>
      <c r="N211" s="194"/>
      <c r="O211" s="194"/>
      <c r="P211" s="194"/>
      <c r="Q211" s="194"/>
      <c r="R211" s="194"/>
      <c r="S211" s="194"/>
      <c r="T211" s="194"/>
    </row>
    <row r="212" spans="1:20" ht="15.75" customHeight="1">
      <c r="A212" s="194"/>
      <c r="B212" s="194"/>
      <c r="C212" s="194"/>
      <c r="D212" s="194"/>
      <c r="E212" s="194"/>
      <c r="F212" s="194"/>
      <c r="G212" s="194"/>
      <c r="H212" s="194"/>
      <c r="I212" s="194"/>
      <c r="J212" s="194"/>
      <c r="K212" s="194"/>
      <c r="L212" s="194"/>
      <c r="M212" s="194"/>
      <c r="N212" s="194"/>
      <c r="O212" s="194"/>
      <c r="P212" s="194"/>
      <c r="Q212" s="194"/>
      <c r="R212" s="194"/>
      <c r="S212" s="194"/>
      <c r="T212" s="194"/>
    </row>
    <row r="213" spans="1:20" ht="15.75" customHeight="1">
      <c r="A213" s="194"/>
      <c r="B213" s="194"/>
      <c r="C213" s="194"/>
      <c r="D213" s="194"/>
      <c r="E213" s="194"/>
      <c r="F213" s="194"/>
      <c r="G213" s="194"/>
      <c r="H213" s="194"/>
      <c r="I213" s="194"/>
      <c r="J213" s="194"/>
      <c r="K213" s="194"/>
      <c r="L213" s="194"/>
      <c r="M213" s="194"/>
      <c r="N213" s="194"/>
      <c r="O213" s="194"/>
      <c r="P213" s="194"/>
      <c r="Q213" s="194"/>
      <c r="R213" s="194"/>
      <c r="S213" s="194"/>
      <c r="T213" s="194"/>
    </row>
    <row r="214" spans="1:20" ht="15.75" customHeight="1">
      <c r="A214" s="194"/>
      <c r="B214" s="194"/>
      <c r="C214" s="194"/>
      <c r="D214" s="194"/>
      <c r="E214" s="194"/>
      <c r="F214" s="194"/>
      <c r="G214" s="194"/>
      <c r="H214" s="194"/>
      <c r="I214" s="194"/>
      <c r="J214" s="194"/>
      <c r="K214" s="194"/>
      <c r="L214" s="194"/>
      <c r="M214" s="194"/>
      <c r="N214" s="194"/>
      <c r="O214" s="194"/>
      <c r="P214" s="194"/>
      <c r="Q214" s="194"/>
      <c r="R214" s="194"/>
      <c r="S214" s="194"/>
      <c r="T214" s="194"/>
    </row>
    <row r="215" spans="1:20" ht="15.75" customHeight="1">
      <c r="A215" s="194"/>
      <c r="B215" s="194"/>
      <c r="C215" s="194"/>
      <c r="D215" s="194"/>
      <c r="E215" s="194"/>
      <c r="F215" s="194"/>
      <c r="G215" s="194"/>
      <c r="H215" s="194"/>
      <c r="I215" s="194"/>
      <c r="J215" s="194"/>
      <c r="K215" s="194"/>
      <c r="L215" s="194"/>
      <c r="M215" s="194"/>
      <c r="N215" s="194"/>
      <c r="O215" s="194"/>
      <c r="P215" s="194"/>
      <c r="Q215" s="194"/>
      <c r="R215" s="194"/>
      <c r="S215" s="194"/>
      <c r="T215" s="194"/>
    </row>
    <row r="216" spans="1:20" ht="15.75" customHeight="1">
      <c r="A216" s="194"/>
      <c r="B216" s="194"/>
      <c r="C216" s="194"/>
      <c r="D216" s="194"/>
      <c r="E216" s="194"/>
      <c r="F216" s="194"/>
      <c r="G216" s="194"/>
      <c r="H216" s="194"/>
      <c r="I216" s="194"/>
      <c r="J216" s="194"/>
      <c r="K216" s="194"/>
      <c r="L216" s="194"/>
      <c r="M216" s="194"/>
      <c r="N216" s="194"/>
      <c r="O216" s="194"/>
      <c r="P216" s="194"/>
      <c r="Q216" s="194"/>
      <c r="R216" s="194"/>
      <c r="S216" s="194"/>
      <c r="T216" s="194"/>
    </row>
    <row r="217" spans="1:20" ht="15.75" customHeight="1">
      <c r="A217" s="194"/>
      <c r="B217" s="194"/>
      <c r="C217" s="194"/>
      <c r="D217" s="194"/>
      <c r="E217" s="194"/>
      <c r="F217" s="194"/>
      <c r="G217" s="194"/>
      <c r="H217" s="194"/>
      <c r="I217" s="194"/>
      <c r="J217" s="194"/>
      <c r="K217" s="194"/>
      <c r="L217" s="194"/>
      <c r="M217" s="194"/>
      <c r="N217" s="194"/>
      <c r="O217" s="194"/>
      <c r="P217" s="194"/>
      <c r="Q217" s="194"/>
      <c r="R217" s="194"/>
      <c r="S217" s="194"/>
      <c r="T217" s="194"/>
    </row>
    <row r="218" spans="1:20" ht="15.75" customHeight="1">
      <c r="A218" s="194"/>
      <c r="B218" s="194"/>
      <c r="C218" s="194"/>
      <c r="D218" s="194"/>
      <c r="E218" s="194"/>
      <c r="F218" s="194"/>
      <c r="G218" s="194"/>
      <c r="H218" s="194"/>
      <c r="I218" s="194"/>
      <c r="J218" s="194"/>
      <c r="K218" s="194"/>
      <c r="L218" s="194"/>
      <c r="M218" s="194"/>
      <c r="N218" s="194"/>
      <c r="O218" s="194"/>
      <c r="P218" s="194"/>
      <c r="Q218" s="194"/>
      <c r="R218" s="194"/>
      <c r="S218" s="194"/>
      <c r="T218" s="194"/>
    </row>
    <row r="219" spans="1:20" ht="15.75" customHeight="1">
      <c r="A219" s="194"/>
      <c r="B219" s="194"/>
      <c r="C219" s="194"/>
      <c r="D219" s="194"/>
      <c r="E219" s="194"/>
      <c r="F219" s="194"/>
      <c r="G219" s="194"/>
      <c r="H219" s="194"/>
      <c r="I219" s="194"/>
      <c r="J219" s="194"/>
      <c r="K219" s="194"/>
      <c r="L219" s="194"/>
      <c r="M219" s="194"/>
      <c r="N219" s="194"/>
      <c r="O219" s="194"/>
      <c r="P219" s="194"/>
      <c r="Q219" s="194"/>
      <c r="R219" s="194"/>
      <c r="S219" s="194"/>
      <c r="T219" s="194"/>
    </row>
    <row r="220" spans="1:20" ht="15.75" customHeight="1">
      <c r="A220" s="194"/>
      <c r="B220" s="194"/>
      <c r="C220" s="194"/>
      <c r="D220" s="194"/>
      <c r="E220" s="194"/>
      <c r="F220" s="194"/>
      <c r="G220" s="194"/>
      <c r="H220" s="194"/>
      <c r="I220" s="194"/>
      <c r="J220" s="194"/>
      <c r="K220" s="194"/>
      <c r="L220" s="194"/>
      <c r="M220" s="194"/>
      <c r="N220" s="194"/>
      <c r="O220" s="194"/>
      <c r="P220" s="194"/>
      <c r="Q220" s="194"/>
      <c r="R220" s="194"/>
      <c r="S220" s="194"/>
      <c r="T220" s="194"/>
    </row>
    <row r="221" spans="1:20" ht="15.75" customHeight="1">
      <c r="A221" s="194"/>
      <c r="B221" s="194"/>
      <c r="C221" s="194"/>
      <c r="D221" s="194"/>
      <c r="E221" s="194"/>
      <c r="F221" s="194"/>
      <c r="G221" s="194"/>
      <c r="H221" s="194"/>
      <c r="I221" s="194"/>
      <c r="J221" s="194"/>
      <c r="K221" s="194"/>
      <c r="L221" s="194"/>
      <c r="M221" s="194"/>
      <c r="N221" s="194"/>
      <c r="O221" s="194"/>
      <c r="P221" s="194"/>
      <c r="Q221" s="194"/>
      <c r="R221" s="194"/>
      <c r="S221" s="194"/>
      <c r="T221" s="194"/>
    </row>
    <row r="222" spans="1:20" ht="15.75" customHeight="1">
      <c r="A222" s="194"/>
      <c r="B222" s="194"/>
      <c r="C222" s="194"/>
      <c r="D222" s="194"/>
      <c r="E222" s="194"/>
      <c r="F222" s="194"/>
      <c r="G222" s="194"/>
      <c r="H222" s="194"/>
      <c r="I222" s="194"/>
      <c r="J222" s="194"/>
      <c r="K222" s="194"/>
      <c r="L222" s="194"/>
      <c r="M222" s="194"/>
      <c r="N222" s="194"/>
      <c r="O222" s="194"/>
      <c r="P222" s="194"/>
      <c r="Q222" s="194"/>
      <c r="R222" s="194"/>
      <c r="S222" s="194"/>
      <c r="T222" s="194"/>
    </row>
    <row r="223" spans="1:20" ht="15.75" customHeight="1">
      <c r="A223" s="194"/>
      <c r="B223" s="194"/>
      <c r="C223" s="194"/>
      <c r="D223" s="194"/>
      <c r="E223" s="194"/>
      <c r="F223" s="194"/>
      <c r="G223" s="194"/>
      <c r="H223" s="194"/>
      <c r="I223" s="194"/>
      <c r="J223" s="194"/>
      <c r="K223" s="194"/>
      <c r="L223" s="194"/>
      <c r="M223" s="194"/>
      <c r="N223" s="194"/>
      <c r="O223" s="194"/>
      <c r="P223" s="194"/>
      <c r="Q223" s="194"/>
      <c r="R223" s="194"/>
      <c r="S223" s="194"/>
      <c r="T223" s="194"/>
    </row>
    <row r="224" spans="1:20" ht="15.75" customHeight="1">
      <c r="A224" s="194"/>
      <c r="B224" s="194"/>
      <c r="C224" s="194"/>
      <c r="D224" s="194"/>
      <c r="E224" s="194"/>
      <c r="F224" s="194"/>
      <c r="G224" s="194"/>
      <c r="H224" s="194"/>
      <c r="I224" s="194"/>
      <c r="J224" s="194"/>
      <c r="K224" s="194"/>
      <c r="L224" s="194"/>
      <c r="M224" s="194"/>
      <c r="N224" s="194"/>
      <c r="O224" s="194"/>
      <c r="P224" s="194"/>
      <c r="Q224" s="194"/>
      <c r="R224" s="194"/>
      <c r="S224" s="194"/>
      <c r="T224" s="194"/>
    </row>
    <row r="225" spans="1:20" ht="15.75" customHeight="1">
      <c r="A225" s="194"/>
      <c r="B225" s="194"/>
      <c r="C225" s="194"/>
      <c r="D225" s="194"/>
      <c r="E225" s="194"/>
      <c r="F225" s="194"/>
      <c r="G225" s="194"/>
      <c r="H225" s="194"/>
      <c r="I225" s="194"/>
      <c r="J225" s="194"/>
      <c r="K225" s="194"/>
      <c r="L225" s="194"/>
      <c r="M225" s="194"/>
      <c r="N225" s="194"/>
      <c r="O225" s="194"/>
      <c r="P225" s="194"/>
      <c r="Q225" s="194"/>
      <c r="R225" s="194"/>
      <c r="S225" s="194"/>
      <c r="T225" s="194"/>
    </row>
    <row r="226" spans="1:20" ht="15.75" customHeight="1">
      <c r="A226" s="194"/>
      <c r="B226" s="194"/>
      <c r="C226" s="194"/>
      <c r="D226" s="194"/>
      <c r="E226" s="194"/>
      <c r="F226" s="194"/>
      <c r="G226" s="194"/>
      <c r="H226" s="194"/>
      <c r="I226" s="194"/>
      <c r="J226" s="194"/>
      <c r="K226" s="194"/>
      <c r="L226" s="194"/>
      <c r="M226" s="194"/>
      <c r="N226" s="194"/>
      <c r="O226" s="194"/>
      <c r="P226" s="194"/>
      <c r="Q226" s="194"/>
      <c r="R226" s="194"/>
      <c r="S226" s="194"/>
      <c r="T226" s="194"/>
    </row>
    <row r="227" spans="1:20" ht="15.75" customHeight="1">
      <c r="A227" s="194"/>
      <c r="B227" s="194"/>
      <c r="C227" s="194"/>
      <c r="D227" s="194"/>
      <c r="E227" s="194"/>
      <c r="F227" s="194"/>
      <c r="G227" s="194"/>
      <c r="H227" s="194"/>
      <c r="I227" s="194"/>
      <c r="J227" s="194"/>
      <c r="K227" s="194"/>
      <c r="L227" s="194"/>
      <c r="M227" s="194"/>
      <c r="N227" s="194"/>
      <c r="O227" s="194"/>
      <c r="P227" s="194"/>
      <c r="Q227" s="194"/>
      <c r="R227" s="194"/>
      <c r="S227" s="194"/>
      <c r="T227" s="194"/>
    </row>
    <row r="228" spans="1:20" ht="15.75" customHeight="1">
      <c r="A228" s="194"/>
      <c r="B228" s="194"/>
      <c r="C228" s="194"/>
      <c r="D228" s="194"/>
      <c r="E228" s="194"/>
      <c r="F228" s="194"/>
      <c r="G228" s="194"/>
      <c r="H228" s="194"/>
      <c r="I228" s="194"/>
      <c r="J228" s="194"/>
      <c r="K228" s="194"/>
      <c r="L228" s="194"/>
      <c r="M228" s="194"/>
      <c r="N228" s="194"/>
      <c r="O228" s="194"/>
      <c r="P228" s="194"/>
      <c r="Q228" s="194"/>
      <c r="R228" s="194"/>
      <c r="S228" s="194"/>
      <c r="T228" s="194"/>
    </row>
    <row r="229" spans="1:20" ht="15.75" customHeight="1">
      <c r="A229" s="194"/>
      <c r="B229" s="194"/>
      <c r="C229" s="194"/>
      <c r="D229" s="194"/>
      <c r="E229" s="194"/>
      <c r="F229" s="194"/>
      <c r="G229" s="194"/>
      <c r="H229" s="194"/>
      <c r="I229" s="194"/>
      <c r="J229" s="194"/>
      <c r="K229" s="194"/>
      <c r="L229" s="194"/>
      <c r="M229" s="194"/>
      <c r="N229" s="194"/>
      <c r="O229" s="194"/>
      <c r="P229" s="194"/>
      <c r="Q229" s="194"/>
      <c r="R229" s="194"/>
      <c r="S229" s="194"/>
      <c r="T229" s="194"/>
    </row>
    <row r="230" spans="1:20" ht="15.75" customHeight="1">
      <c r="A230" s="194"/>
      <c r="B230" s="194"/>
      <c r="C230" s="194"/>
      <c r="D230" s="194"/>
      <c r="E230" s="194"/>
      <c r="F230" s="194"/>
      <c r="G230" s="194"/>
      <c r="H230" s="194"/>
      <c r="I230" s="194"/>
      <c r="J230" s="194"/>
      <c r="K230" s="194"/>
      <c r="L230" s="194"/>
      <c r="M230" s="194"/>
      <c r="N230" s="194"/>
      <c r="O230" s="194"/>
      <c r="P230" s="194"/>
      <c r="Q230" s="194"/>
      <c r="R230" s="194"/>
      <c r="S230" s="194"/>
      <c r="T230" s="194"/>
    </row>
    <row r="231" spans="1:20" ht="15.75" customHeight="1">
      <c r="A231" s="194"/>
      <c r="B231" s="194"/>
      <c r="C231" s="194"/>
      <c r="D231" s="194"/>
      <c r="E231" s="194"/>
      <c r="F231" s="194"/>
      <c r="G231" s="194"/>
      <c r="H231" s="194"/>
      <c r="I231" s="194"/>
      <c r="J231" s="194"/>
      <c r="K231" s="194"/>
      <c r="L231" s="194"/>
      <c r="M231" s="194"/>
      <c r="N231" s="194"/>
      <c r="O231" s="194"/>
      <c r="P231" s="194"/>
      <c r="Q231" s="194"/>
      <c r="R231" s="194"/>
      <c r="S231" s="194"/>
      <c r="T231" s="194"/>
    </row>
    <row r="232" spans="1:20" ht="15.75" customHeight="1">
      <c r="A232" s="194"/>
      <c r="B232" s="194"/>
      <c r="C232" s="194"/>
      <c r="D232" s="194"/>
      <c r="E232" s="194"/>
      <c r="F232" s="194"/>
      <c r="G232" s="194"/>
      <c r="H232" s="194"/>
      <c r="I232" s="194"/>
      <c r="J232" s="194"/>
      <c r="K232" s="194"/>
      <c r="L232" s="194"/>
      <c r="M232" s="194"/>
      <c r="N232" s="194"/>
      <c r="O232" s="194"/>
      <c r="P232" s="194"/>
      <c r="Q232" s="194"/>
      <c r="R232" s="194"/>
      <c r="S232" s="194"/>
      <c r="T232" s="194"/>
    </row>
    <row r="233" spans="1:20" ht="15.75" customHeight="1">
      <c r="A233" s="194"/>
      <c r="B233" s="194"/>
      <c r="C233" s="194"/>
      <c r="D233" s="194"/>
      <c r="E233" s="194"/>
      <c r="F233" s="194"/>
      <c r="G233" s="194"/>
      <c r="H233" s="194"/>
      <c r="I233" s="194"/>
      <c r="J233" s="194"/>
      <c r="K233" s="194"/>
      <c r="L233" s="194"/>
      <c r="M233" s="194"/>
      <c r="N233" s="194"/>
      <c r="O233" s="194"/>
      <c r="P233" s="194"/>
      <c r="Q233" s="194"/>
      <c r="R233" s="194"/>
      <c r="S233" s="194"/>
      <c r="T233" s="194"/>
    </row>
    <row r="234" spans="1:20" ht="15.75" customHeight="1">
      <c r="A234" s="194"/>
      <c r="B234" s="194"/>
      <c r="C234" s="194"/>
      <c r="D234" s="194"/>
      <c r="E234" s="194"/>
      <c r="F234" s="194"/>
      <c r="G234" s="194"/>
      <c r="H234" s="194"/>
      <c r="I234" s="194"/>
      <c r="J234" s="194"/>
      <c r="K234" s="194"/>
      <c r="L234" s="194"/>
      <c r="M234" s="194"/>
      <c r="N234" s="194"/>
      <c r="O234" s="194"/>
      <c r="P234" s="194"/>
      <c r="Q234" s="194"/>
      <c r="R234" s="194"/>
      <c r="S234" s="194"/>
      <c r="T234" s="194"/>
    </row>
    <row r="235" spans="1:20" ht="15.75" customHeight="1">
      <c r="A235" s="194"/>
      <c r="B235" s="194"/>
      <c r="C235" s="194"/>
      <c r="D235" s="194"/>
      <c r="E235" s="194"/>
      <c r="F235" s="194"/>
      <c r="G235" s="194"/>
      <c r="H235" s="194"/>
      <c r="I235" s="194"/>
      <c r="J235" s="194"/>
      <c r="K235" s="194"/>
      <c r="L235" s="194"/>
      <c r="M235" s="194"/>
      <c r="N235" s="194"/>
      <c r="O235" s="194"/>
      <c r="P235" s="194"/>
      <c r="Q235" s="194"/>
      <c r="R235" s="194"/>
      <c r="S235" s="194"/>
      <c r="T235" s="194"/>
    </row>
    <row r="236" spans="1:20" ht="15.75" customHeight="1">
      <c r="A236" s="194"/>
      <c r="B236" s="194"/>
      <c r="C236" s="194"/>
      <c r="D236" s="194"/>
      <c r="E236" s="194"/>
      <c r="F236" s="194"/>
      <c r="G236" s="194"/>
      <c r="H236" s="194"/>
      <c r="I236" s="194"/>
      <c r="J236" s="194"/>
      <c r="K236" s="194"/>
      <c r="L236" s="194"/>
      <c r="M236" s="194"/>
      <c r="N236" s="194"/>
      <c r="O236" s="194"/>
      <c r="P236" s="194"/>
      <c r="Q236" s="194"/>
      <c r="R236" s="194"/>
      <c r="S236" s="194"/>
      <c r="T236" s="194"/>
    </row>
    <row r="237" spans="1:20" ht="15.75" customHeight="1">
      <c r="A237" s="194"/>
      <c r="B237" s="194"/>
      <c r="C237" s="194"/>
      <c r="D237" s="194"/>
      <c r="E237" s="194"/>
      <c r="F237" s="194"/>
      <c r="G237" s="194"/>
      <c r="H237" s="194"/>
      <c r="I237" s="194"/>
      <c r="J237" s="194"/>
      <c r="K237" s="194"/>
      <c r="L237" s="194"/>
      <c r="M237" s="194"/>
      <c r="N237" s="194"/>
      <c r="O237" s="194"/>
      <c r="P237" s="194"/>
      <c r="Q237" s="194"/>
      <c r="R237" s="194"/>
      <c r="S237" s="194"/>
      <c r="T237" s="194"/>
    </row>
    <row r="238" spans="1:20" ht="15.75" customHeight="1">
      <c r="A238" s="194"/>
      <c r="B238" s="194"/>
      <c r="C238" s="194"/>
      <c r="D238" s="194"/>
      <c r="E238" s="194"/>
      <c r="F238" s="194"/>
      <c r="G238" s="194"/>
      <c r="H238" s="194"/>
      <c r="I238" s="194"/>
      <c r="J238" s="194"/>
      <c r="K238" s="194"/>
      <c r="L238" s="194"/>
      <c r="M238" s="194"/>
      <c r="N238" s="194"/>
      <c r="O238" s="194"/>
      <c r="P238" s="194"/>
      <c r="Q238" s="194"/>
      <c r="R238" s="194"/>
      <c r="S238" s="194"/>
      <c r="T238" s="194"/>
    </row>
    <row r="239" spans="1:20" ht="15.75" customHeight="1">
      <c r="A239" s="194"/>
      <c r="B239" s="194"/>
      <c r="C239" s="194"/>
      <c r="D239" s="194"/>
      <c r="E239" s="194"/>
      <c r="F239" s="194"/>
      <c r="G239" s="194"/>
      <c r="H239" s="194"/>
      <c r="I239" s="194"/>
      <c r="J239" s="194"/>
      <c r="K239" s="194"/>
      <c r="L239" s="194"/>
      <c r="M239" s="194"/>
      <c r="N239" s="194"/>
      <c r="O239" s="194"/>
      <c r="P239" s="194"/>
      <c r="Q239" s="194"/>
      <c r="R239" s="194"/>
      <c r="S239" s="194"/>
      <c r="T239" s="194"/>
    </row>
    <row r="240" spans="1:20" ht="15.75" customHeight="1">
      <c r="A240" s="194"/>
      <c r="B240" s="194"/>
      <c r="C240" s="194"/>
      <c r="D240" s="194"/>
      <c r="E240" s="194"/>
      <c r="F240" s="194"/>
      <c r="G240" s="194"/>
      <c r="H240" s="194"/>
      <c r="I240" s="194"/>
      <c r="J240" s="194"/>
      <c r="K240" s="194"/>
      <c r="L240" s="194"/>
      <c r="M240" s="194"/>
      <c r="N240" s="194"/>
      <c r="O240" s="194"/>
      <c r="P240" s="194"/>
      <c r="Q240" s="194"/>
      <c r="R240" s="194"/>
      <c r="S240" s="194"/>
      <c r="T240" s="194"/>
    </row>
    <row r="241" spans="1:20" ht="15.75" customHeight="1">
      <c r="A241" s="194"/>
      <c r="B241" s="194"/>
      <c r="C241" s="194"/>
      <c r="D241" s="194"/>
      <c r="E241" s="194"/>
      <c r="F241" s="194"/>
      <c r="G241" s="194"/>
      <c r="H241" s="194"/>
      <c r="I241" s="194"/>
      <c r="J241" s="194"/>
      <c r="K241" s="194"/>
      <c r="L241" s="194"/>
      <c r="M241" s="194"/>
      <c r="N241" s="194"/>
      <c r="O241" s="194"/>
      <c r="P241" s="194"/>
      <c r="Q241" s="194"/>
      <c r="R241" s="194"/>
      <c r="S241" s="194"/>
      <c r="T241" s="194"/>
    </row>
    <row r="242" spans="1:20" ht="15.75" customHeight="1">
      <c r="A242" s="194"/>
      <c r="B242" s="194"/>
      <c r="C242" s="194"/>
      <c r="D242" s="194"/>
      <c r="E242" s="194"/>
      <c r="F242" s="194"/>
      <c r="G242" s="194"/>
      <c r="H242" s="194"/>
      <c r="I242" s="194"/>
      <c r="J242" s="194"/>
      <c r="K242" s="194"/>
      <c r="L242" s="194"/>
      <c r="M242" s="194"/>
      <c r="N242" s="194"/>
      <c r="O242" s="194"/>
      <c r="P242" s="194"/>
      <c r="Q242" s="194"/>
      <c r="R242" s="194"/>
      <c r="S242" s="194"/>
      <c r="T242" s="194"/>
    </row>
    <row r="243" spans="1:20" ht="15.75" customHeight="1">
      <c r="A243" s="194"/>
      <c r="B243" s="194"/>
      <c r="C243" s="194"/>
      <c r="D243" s="194"/>
      <c r="E243" s="194"/>
      <c r="F243" s="194"/>
      <c r="G243" s="194"/>
      <c r="H243" s="194"/>
      <c r="I243" s="194"/>
      <c r="J243" s="194"/>
      <c r="K243" s="194"/>
      <c r="L243" s="194"/>
      <c r="M243" s="194"/>
      <c r="N243" s="194"/>
      <c r="O243" s="194"/>
      <c r="P243" s="194"/>
      <c r="Q243" s="194"/>
      <c r="R243" s="194"/>
      <c r="S243" s="194"/>
      <c r="T243" s="194"/>
    </row>
    <row r="244" spans="1:20" ht="15.75" customHeight="1">
      <c r="A244" s="194"/>
      <c r="B244" s="194"/>
      <c r="C244" s="194"/>
      <c r="D244" s="194"/>
      <c r="E244" s="194"/>
      <c r="F244" s="194"/>
      <c r="G244" s="194"/>
      <c r="H244" s="194"/>
      <c r="I244" s="194"/>
      <c r="J244" s="194"/>
      <c r="K244" s="194"/>
      <c r="L244" s="194"/>
      <c r="M244" s="194"/>
      <c r="N244" s="194"/>
      <c r="O244" s="194"/>
      <c r="P244" s="194"/>
      <c r="Q244" s="194"/>
      <c r="R244" s="194"/>
      <c r="S244" s="194"/>
      <c r="T244" s="194"/>
    </row>
    <row r="245" spans="1:20" ht="15.75" customHeight="1">
      <c r="A245" s="194"/>
      <c r="B245" s="194"/>
      <c r="C245" s="194"/>
      <c r="D245" s="194"/>
      <c r="E245" s="194"/>
      <c r="F245" s="194"/>
      <c r="G245" s="194"/>
      <c r="H245" s="194"/>
      <c r="I245" s="194"/>
      <c r="J245" s="194"/>
      <c r="K245" s="194"/>
      <c r="L245" s="194"/>
      <c r="M245" s="194"/>
      <c r="N245" s="194"/>
      <c r="O245" s="194"/>
      <c r="P245" s="194"/>
      <c r="Q245" s="194"/>
      <c r="R245" s="194"/>
      <c r="S245" s="194"/>
      <c r="T245" s="194"/>
    </row>
    <row r="246" spans="1:20" ht="15.75" customHeight="1">
      <c r="A246" s="194"/>
      <c r="B246" s="194"/>
      <c r="C246" s="194"/>
      <c r="D246" s="194"/>
      <c r="E246" s="194"/>
      <c r="F246" s="194"/>
      <c r="G246" s="194"/>
      <c r="H246" s="194"/>
      <c r="I246" s="194"/>
      <c r="J246" s="194"/>
      <c r="K246" s="194"/>
      <c r="L246" s="194"/>
      <c r="M246" s="194"/>
      <c r="N246" s="194"/>
      <c r="O246" s="194"/>
      <c r="P246" s="194"/>
      <c r="Q246" s="194"/>
      <c r="R246" s="194"/>
      <c r="S246" s="194"/>
      <c r="T246" s="194"/>
    </row>
    <row r="247" spans="1:20" ht="15.75" customHeight="1">
      <c r="A247" s="194"/>
      <c r="B247" s="194"/>
      <c r="C247" s="194"/>
      <c r="D247" s="194"/>
      <c r="E247" s="194"/>
      <c r="F247" s="194"/>
      <c r="G247" s="194"/>
      <c r="H247" s="194"/>
      <c r="I247" s="194"/>
      <c r="J247" s="194"/>
      <c r="K247" s="194"/>
      <c r="L247" s="194"/>
      <c r="M247" s="194"/>
      <c r="N247" s="194"/>
      <c r="O247" s="194"/>
      <c r="P247" s="194"/>
      <c r="Q247" s="194"/>
      <c r="R247" s="194"/>
      <c r="S247" s="194"/>
      <c r="T247" s="194"/>
    </row>
    <row r="248" spans="1:20" ht="15.75" customHeight="1">
      <c r="A248" s="194"/>
      <c r="B248" s="194"/>
      <c r="C248" s="194"/>
      <c r="D248" s="194"/>
      <c r="E248" s="194"/>
      <c r="F248" s="194"/>
      <c r="G248" s="194"/>
      <c r="H248" s="194"/>
      <c r="I248" s="194"/>
      <c r="J248" s="194"/>
      <c r="K248" s="194"/>
      <c r="L248" s="194"/>
      <c r="M248" s="194"/>
      <c r="N248" s="194"/>
      <c r="O248" s="194"/>
      <c r="P248" s="194"/>
      <c r="Q248" s="194"/>
      <c r="R248" s="194"/>
      <c r="S248" s="194"/>
      <c r="T248" s="194"/>
    </row>
    <row r="249" spans="1:20" ht="15.75" customHeight="1">
      <c r="A249" s="194"/>
      <c r="B249" s="194"/>
      <c r="C249" s="194"/>
      <c r="D249" s="194"/>
      <c r="E249" s="194"/>
      <c r="F249" s="194"/>
      <c r="G249" s="194"/>
      <c r="H249" s="194"/>
      <c r="I249" s="194"/>
      <c r="J249" s="194"/>
      <c r="K249" s="194"/>
      <c r="L249" s="194"/>
      <c r="M249" s="194"/>
      <c r="N249" s="194"/>
      <c r="O249" s="194"/>
      <c r="P249" s="194"/>
      <c r="Q249" s="194"/>
      <c r="R249" s="194"/>
      <c r="S249" s="194"/>
      <c r="T249" s="194"/>
    </row>
    <row r="250" spans="1:20" ht="15.75" customHeight="1">
      <c r="A250" s="194"/>
      <c r="B250" s="194"/>
      <c r="C250" s="194"/>
      <c r="D250" s="194"/>
      <c r="E250" s="194"/>
      <c r="F250" s="194"/>
      <c r="G250" s="194"/>
      <c r="H250" s="194"/>
      <c r="I250" s="194"/>
      <c r="J250" s="194"/>
      <c r="K250" s="194"/>
      <c r="L250" s="194"/>
      <c r="M250" s="194"/>
      <c r="N250" s="194"/>
      <c r="O250" s="194"/>
      <c r="P250" s="194"/>
      <c r="Q250" s="194"/>
      <c r="R250" s="194"/>
      <c r="S250" s="194"/>
      <c r="T250" s="194"/>
    </row>
    <row r="251" spans="1:20" ht="15.75" customHeight="1">
      <c r="A251" s="194"/>
      <c r="B251" s="194"/>
      <c r="C251" s="194"/>
      <c r="D251" s="194"/>
      <c r="E251" s="194"/>
      <c r="F251" s="194"/>
      <c r="G251" s="194"/>
      <c r="H251" s="194"/>
      <c r="I251" s="194"/>
      <c r="J251" s="194"/>
      <c r="K251" s="194"/>
      <c r="L251" s="194"/>
      <c r="M251" s="194"/>
      <c r="N251" s="194"/>
      <c r="O251" s="194"/>
      <c r="P251" s="194"/>
      <c r="Q251" s="194"/>
      <c r="R251" s="194"/>
      <c r="S251" s="194"/>
      <c r="T251" s="194"/>
    </row>
    <row r="252" spans="1:20" ht="15.75" customHeight="1">
      <c r="A252" s="194"/>
      <c r="B252" s="194"/>
      <c r="C252" s="194"/>
      <c r="D252" s="194"/>
      <c r="E252" s="194"/>
      <c r="F252" s="194"/>
      <c r="G252" s="194"/>
      <c r="H252" s="194"/>
      <c r="I252" s="194"/>
      <c r="J252" s="194"/>
      <c r="K252" s="194"/>
      <c r="L252" s="194"/>
      <c r="M252" s="194"/>
      <c r="N252" s="194"/>
      <c r="O252" s="194"/>
      <c r="P252" s="194"/>
      <c r="Q252" s="194"/>
      <c r="R252" s="194"/>
      <c r="S252" s="194"/>
      <c r="T252" s="194"/>
    </row>
    <row r="253" spans="1:20" ht="15.75" customHeight="1">
      <c r="A253" s="194"/>
      <c r="B253" s="194"/>
      <c r="C253" s="194"/>
      <c r="D253" s="194"/>
      <c r="E253" s="194"/>
      <c r="F253" s="194"/>
      <c r="G253" s="194"/>
      <c r="H253" s="194"/>
      <c r="I253" s="194"/>
      <c r="J253" s="194"/>
      <c r="K253" s="194"/>
      <c r="L253" s="194"/>
      <c r="M253" s="194"/>
      <c r="N253" s="194"/>
      <c r="O253" s="194"/>
      <c r="P253" s="194"/>
      <c r="Q253" s="194"/>
      <c r="R253" s="194"/>
      <c r="S253" s="194"/>
      <c r="T253" s="194"/>
    </row>
    <row r="254" spans="1:20" ht="15.75" customHeight="1">
      <c r="A254" s="194"/>
      <c r="B254" s="194"/>
      <c r="C254" s="194"/>
      <c r="D254" s="194"/>
      <c r="E254" s="194"/>
      <c r="F254" s="194"/>
      <c r="G254" s="194"/>
      <c r="H254" s="194"/>
      <c r="I254" s="194"/>
      <c r="J254" s="194"/>
      <c r="K254" s="194"/>
      <c r="L254" s="194"/>
      <c r="M254" s="194"/>
      <c r="N254" s="194"/>
      <c r="O254" s="194"/>
      <c r="P254" s="194"/>
      <c r="Q254" s="194"/>
      <c r="R254" s="194"/>
      <c r="S254" s="194"/>
      <c r="T254" s="194"/>
    </row>
    <row r="255" spans="1:20" ht="15.75" customHeight="1">
      <c r="A255" s="194"/>
      <c r="B255" s="194"/>
      <c r="C255" s="194"/>
      <c r="D255" s="194"/>
      <c r="E255" s="194"/>
      <c r="F255" s="194"/>
      <c r="G255" s="194"/>
      <c r="H255" s="194"/>
      <c r="I255" s="194"/>
      <c r="J255" s="194"/>
      <c r="K255" s="194"/>
      <c r="L255" s="194"/>
      <c r="M255" s="194"/>
      <c r="N255" s="194"/>
      <c r="O255" s="194"/>
      <c r="P255" s="194"/>
      <c r="Q255" s="194"/>
      <c r="R255" s="194"/>
      <c r="S255" s="194"/>
      <c r="T255" s="194"/>
    </row>
    <row r="256" spans="1:20" ht="15.75" customHeight="1">
      <c r="A256" s="194"/>
      <c r="B256" s="194"/>
      <c r="C256" s="194"/>
      <c r="D256" s="194"/>
      <c r="E256" s="194"/>
      <c r="F256" s="194"/>
      <c r="G256" s="194"/>
      <c r="H256" s="194"/>
      <c r="I256" s="194"/>
      <c r="J256" s="194"/>
      <c r="K256" s="194"/>
      <c r="L256" s="194"/>
      <c r="M256" s="194"/>
      <c r="N256" s="194"/>
      <c r="O256" s="194"/>
      <c r="P256" s="194"/>
      <c r="Q256" s="194"/>
      <c r="R256" s="194"/>
      <c r="S256" s="194"/>
      <c r="T256" s="194"/>
    </row>
    <row r="257" spans="1:20" ht="15.75" customHeight="1">
      <c r="A257" s="194"/>
      <c r="B257" s="194"/>
      <c r="C257" s="194"/>
      <c r="D257" s="194"/>
      <c r="E257" s="194"/>
      <c r="F257" s="194"/>
      <c r="G257" s="194"/>
      <c r="H257" s="194"/>
      <c r="I257" s="194"/>
      <c r="J257" s="194"/>
      <c r="K257" s="194"/>
      <c r="L257" s="194"/>
      <c r="M257" s="194"/>
      <c r="N257" s="194"/>
      <c r="O257" s="194"/>
      <c r="P257" s="194"/>
      <c r="Q257" s="194"/>
      <c r="R257" s="194"/>
      <c r="S257" s="194"/>
      <c r="T257" s="194"/>
    </row>
    <row r="258" spans="1:20" ht="15.75" customHeight="1">
      <c r="A258" s="194"/>
      <c r="B258" s="194"/>
      <c r="C258" s="194"/>
      <c r="D258" s="194"/>
      <c r="E258" s="194"/>
      <c r="F258" s="194"/>
      <c r="G258" s="194"/>
      <c r="H258" s="194"/>
      <c r="I258" s="194"/>
      <c r="J258" s="194"/>
      <c r="K258" s="194"/>
      <c r="L258" s="194"/>
      <c r="M258" s="194"/>
      <c r="N258" s="194"/>
      <c r="O258" s="194"/>
      <c r="P258" s="194"/>
      <c r="Q258" s="194"/>
      <c r="R258" s="194"/>
      <c r="S258" s="194"/>
      <c r="T258" s="194"/>
    </row>
    <row r="259" spans="1:20" ht="15.75" customHeight="1">
      <c r="A259" s="194"/>
      <c r="B259" s="194"/>
      <c r="C259" s="194"/>
      <c r="D259" s="194"/>
      <c r="E259" s="194"/>
      <c r="F259" s="194"/>
      <c r="G259" s="194"/>
      <c r="H259" s="194"/>
      <c r="I259" s="194"/>
      <c r="J259" s="194"/>
      <c r="K259" s="194"/>
      <c r="L259" s="194"/>
      <c r="M259" s="194"/>
      <c r="N259" s="194"/>
      <c r="O259" s="194"/>
      <c r="P259" s="194"/>
      <c r="Q259" s="194"/>
      <c r="R259" s="194"/>
      <c r="S259" s="194"/>
      <c r="T259" s="194"/>
    </row>
    <row r="260" spans="1:20" ht="15.75" customHeight="1">
      <c r="A260" s="194"/>
      <c r="B260" s="194"/>
      <c r="C260" s="194"/>
      <c r="D260" s="194"/>
      <c r="E260" s="194"/>
      <c r="F260" s="194"/>
      <c r="G260" s="194"/>
      <c r="H260" s="194"/>
      <c r="I260" s="194"/>
      <c r="J260" s="194"/>
      <c r="K260" s="194"/>
      <c r="L260" s="194"/>
      <c r="M260" s="194"/>
      <c r="N260" s="194"/>
      <c r="O260" s="194"/>
      <c r="P260" s="194"/>
      <c r="Q260" s="194"/>
      <c r="R260" s="194"/>
      <c r="S260" s="194"/>
      <c r="T260" s="194"/>
    </row>
    <row r="261" spans="1:20" ht="15.75" customHeight="1">
      <c r="A261" s="194"/>
      <c r="B261" s="194"/>
      <c r="C261" s="194"/>
      <c r="D261" s="194"/>
      <c r="E261" s="194"/>
      <c r="F261" s="194"/>
      <c r="G261" s="194"/>
      <c r="H261" s="194"/>
      <c r="I261" s="194"/>
      <c r="J261" s="194"/>
      <c r="K261" s="194"/>
      <c r="L261" s="194"/>
      <c r="M261" s="194"/>
      <c r="N261" s="194"/>
      <c r="O261" s="194"/>
      <c r="P261" s="194"/>
      <c r="Q261" s="194"/>
      <c r="R261" s="194"/>
      <c r="S261" s="194"/>
      <c r="T261" s="194"/>
    </row>
    <row r="262" spans="1:20" ht="15.75" customHeight="1">
      <c r="A262" s="194"/>
      <c r="B262" s="194"/>
      <c r="C262" s="194"/>
      <c r="D262" s="194"/>
      <c r="E262" s="194"/>
      <c r="F262" s="194"/>
      <c r="G262" s="194"/>
      <c r="H262" s="194"/>
      <c r="I262" s="194"/>
      <c r="J262" s="194"/>
      <c r="K262" s="194"/>
      <c r="L262" s="194"/>
      <c r="M262" s="194"/>
      <c r="N262" s="194"/>
      <c r="O262" s="194"/>
      <c r="P262" s="194"/>
      <c r="Q262" s="194"/>
      <c r="R262" s="194"/>
      <c r="S262" s="194"/>
      <c r="T262" s="194"/>
    </row>
    <row r="263" spans="1:20" ht="15.75" customHeight="1">
      <c r="A263" s="194"/>
      <c r="B263" s="194"/>
      <c r="C263" s="194"/>
      <c r="D263" s="194"/>
      <c r="E263" s="194"/>
      <c r="F263" s="194"/>
      <c r="G263" s="194"/>
      <c r="H263" s="194"/>
      <c r="I263" s="194"/>
      <c r="J263" s="194"/>
      <c r="K263" s="194"/>
      <c r="L263" s="194"/>
      <c r="M263" s="194"/>
      <c r="N263" s="194"/>
      <c r="O263" s="194"/>
      <c r="P263" s="194"/>
      <c r="Q263" s="194"/>
      <c r="R263" s="194"/>
      <c r="S263" s="194"/>
      <c r="T263" s="194"/>
    </row>
    <row r="264" spans="1:20" ht="15.75" customHeight="1">
      <c r="A264" s="194"/>
      <c r="B264" s="194"/>
      <c r="C264" s="194"/>
      <c r="D264" s="194"/>
      <c r="E264" s="194"/>
      <c r="F264" s="194"/>
      <c r="G264" s="194"/>
      <c r="H264" s="194"/>
      <c r="I264" s="194"/>
      <c r="J264" s="194"/>
      <c r="K264" s="194"/>
      <c r="L264" s="194"/>
      <c r="M264" s="194"/>
      <c r="N264" s="194"/>
      <c r="O264" s="194"/>
      <c r="P264" s="194"/>
      <c r="Q264" s="194"/>
      <c r="R264" s="194"/>
      <c r="S264" s="194"/>
      <c r="T264" s="194"/>
    </row>
    <row r="265" spans="1:20" ht="15.75" customHeight="1">
      <c r="A265" s="194"/>
      <c r="B265" s="194"/>
      <c r="C265" s="194"/>
      <c r="D265" s="194"/>
      <c r="E265" s="194"/>
      <c r="F265" s="194"/>
      <c r="G265" s="194"/>
      <c r="H265" s="194"/>
      <c r="I265" s="194"/>
      <c r="J265" s="194"/>
      <c r="K265" s="194"/>
      <c r="L265" s="194"/>
      <c r="M265" s="194"/>
      <c r="N265" s="194"/>
      <c r="O265" s="194"/>
      <c r="P265" s="194"/>
      <c r="Q265" s="194"/>
      <c r="R265" s="194"/>
      <c r="S265" s="194"/>
      <c r="T265" s="194"/>
    </row>
    <row r="266" spans="1:20" ht="15.75" customHeight="1">
      <c r="A266" s="194"/>
      <c r="B266" s="194"/>
      <c r="C266" s="194"/>
      <c r="D266" s="194"/>
      <c r="E266" s="194"/>
      <c r="F266" s="194"/>
      <c r="G266" s="194"/>
      <c r="H266" s="194"/>
      <c r="I266" s="194"/>
      <c r="J266" s="194"/>
      <c r="K266" s="194"/>
      <c r="L266" s="194"/>
      <c r="M266" s="194"/>
      <c r="N266" s="194"/>
      <c r="O266" s="194"/>
      <c r="P266" s="194"/>
      <c r="Q266" s="194"/>
      <c r="R266" s="194"/>
      <c r="S266" s="194"/>
      <c r="T266" s="194"/>
    </row>
    <row r="267" spans="1:20" ht="15.75" customHeight="1">
      <c r="A267" s="194"/>
      <c r="B267" s="194"/>
      <c r="C267" s="194"/>
      <c r="D267" s="194"/>
      <c r="E267" s="194"/>
      <c r="F267" s="194"/>
      <c r="G267" s="194"/>
      <c r="H267" s="194"/>
      <c r="I267" s="194"/>
      <c r="J267" s="194"/>
      <c r="K267" s="194"/>
      <c r="L267" s="194"/>
      <c r="M267" s="194"/>
      <c r="N267" s="194"/>
      <c r="O267" s="194"/>
      <c r="P267" s="194"/>
      <c r="Q267" s="194"/>
      <c r="R267" s="194"/>
      <c r="S267" s="194"/>
      <c r="T267" s="194"/>
    </row>
    <row r="268" spans="1:20" ht="15.75" customHeight="1"/>
    <row r="269" spans="1:20" ht="15.75" customHeight="1"/>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61:B62"/>
    <mergeCell ref="B63:B65"/>
    <mergeCell ref="B50:B51"/>
    <mergeCell ref="B52:B53"/>
    <mergeCell ref="B54:B55"/>
    <mergeCell ref="B56:B58"/>
    <mergeCell ref="B59:B60"/>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heetViews>
  <sheetFormatPr baseColWidth="10" defaultColWidth="14.42578125" defaultRowHeight="15" customHeight="1"/>
  <cols>
    <col min="1" max="1" width="47.140625" customWidth="1"/>
    <col min="2" max="2" width="52.7109375" customWidth="1"/>
    <col min="3" max="3" width="39.42578125" customWidth="1"/>
    <col min="4" max="4" width="34.28515625" customWidth="1"/>
    <col min="5" max="7" width="10.7109375" customWidth="1"/>
    <col min="8" max="8" width="57.42578125" customWidth="1"/>
    <col min="9" max="9" width="27.140625" customWidth="1"/>
    <col min="11" max="11" width="10.7109375" customWidth="1"/>
    <col min="12" max="12" width="90.28515625" customWidth="1"/>
    <col min="13" max="13" width="8.28515625" customWidth="1"/>
    <col min="14" max="14" width="23.5703125" customWidth="1"/>
    <col min="15" max="15" width="27.28515625" customWidth="1"/>
    <col min="16" max="16" width="25.7109375" customWidth="1"/>
    <col min="17" max="26" width="10.7109375" customWidth="1"/>
  </cols>
  <sheetData>
    <row r="1" spans="1:19">
      <c r="A1" s="189" t="s">
        <v>637</v>
      </c>
      <c r="C1" s="205" t="s">
        <v>638</v>
      </c>
      <c r="H1" s="189" t="s">
        <v>637</v>
      </c>
      <c r="I1" s="189" t="s">
        <v>639</v>
      </c>
      <c r="J1" s="189" t="s">
        <v>640</v>
      </c>
      <c r="L1" s="189" t="s">
        <v>641</v>
      </c>
      <c r="N1" s="189" t="s">
        <v>642</v>
      </c>
    </row>
    <row r="2" spans="1:19" ht="30">
      <c r="A2" s="189" t="s">
        <v>643</v>
      </c>
      <c r="C2" s="205" t="s">
        <v>644</v>
      </c>
      <c r="H2" s="206" t="s">
        <v>645</v>
      </c>
      <c r="I2" s="207" t="s">
        <v>646</v>
      </c>
      <c r="J2" s="208">
        <v>0.2</v>
      </c>
      <c r="L2" s="189" t="s">
        <v>647</v>
      </c>
      <c r="M2" s="189">
        <v>2</v>
      </c>
      <c r="N2" s="209">
        <v>0.2</v>
      </c>
      <c r="O2" s="207" t="s">
        <v>648</v>
      </c>
    </row>
    <row r="3" spans="1:19" ht="30">
      <c r="A3" s="189" t="s">
        <v>649</v>
      </c>
      <c r="C3" s="205" t="s">
        <v>650</v>
      </c>
      <c r="H3" s="206" t="s">
        <v>651</v>
      </c>
      <c r="I3" s="210" t="s">
        <v>652</v>
      </c>
      <c r="J3" s="211">
        <v>0.4</v>
      </c>
      <c r="L3" s="189" t="s">
        <v>653</v>
      </c>
      <c r="M3" s="189">
        <v>24</v>
      </c>
      <c r="N3" s="209">
        <v>0.4</v>
      </c>
      <c r="O3" s="210" t="s">
        <v>654</v>
      </c>
      <c r="S3" s="189" t="s">
        <v>605</v>
      </c>
    </row>
    <row r="4" spans="1:19" ht="51">
      <c r="A4" s="189" t="s">
        <v>655</v>
      </c>
      <c r="C4" s="205" t="s">
        <v>656</v>
      </c>
      <c r="H4" s="206" t="s">
        <v>657</v>
      </c>
      <c r="I4" s="212" t="s">
        <v>123</v>
      </c>
      <c r="J4" s="213">
        <v>0.6</v>
      </c>
      <c r="L4" s="189" t="s">
        <v>658</v>
      </c>
      <c r="M4" s="189">
        <v>500</v>
      </c>
      <c r="N4" s="209">
        <v>0.6</v>
      </c>
      <c r="O4" s="212" t="s">
        <v>659</v>
      </c>
      <c r="S4" s="212" t="s">
        <v>123</v>
      </c>
    </row>
    <row r="5" spans="1:19" ht="30">
      <c r="C5" s="205" t="s">
        <v>660</v>
      </c>
      <c r="H5" s="206" t="s">
        <v>661</v>
      </c>
      <c r="I5" s="214" t="s">
        <v>121</v>
      </c>
      <c r="J5" s="215">
        <v>0.8</v>
      </c>
      <c r="L5" s="189" t="s">
        <v>662</v>
      </c>
      <c r="M5" s="189">
        <v>5000</v>
      </c>
      <c r="N5" s="209">
        <v>0.8</v>
      </c>
      <c r="O5" s="214" t="s">
        <v>663</v>
      </c>
      <c r="S5" s="214" t="s">
        <v>121</v>
      </c>
    </row>
    <row r="6" spans="1:19" ht="51">
      <c r="C6" s="205"/>
      <c r="H6" s="206" t="s">
        <v>664</v>
      </c>
      <c r="I6" s="216" t="s">
        <v>119</v>
      </c>
      <c r="J6" s="217">
        <v>1</v>
      </c>
      <c r="L6" s="189" t="s">
        <v>665</v>
      </c>
      <c r="M6" s="189">
        <v>5000</v>
      </c>
      <c r="N6" s="209">
        <v>1</v>
      </c>
      <c r="O6" s="216" t="s">
        <v>666</v>
      </c>
      <c r="S6" s="216" t="s">
        <v>119</v>
      </c>
    </row>
    <row r="7" spans="1:19" ht="25.5">
      <c r="C7" s="205"/>
      <c r="H7" s="218" t="s">
        <v>667</v>
      </c>
      <c r="I7" s="207" t="s">
        <v>646</v>
      </c>
      <c r="J7" s="208">
        <v>0.2</v>
      </c>
    </row>
    <row r="8" spans="1:19" ht="30">
      <c r="A8" s="189" t="s">
        <v>642</v>
      </c>
      <c r="C8" s="205"/>
      <c r="H8" s="219" t="s">
        <v>668</v>
      </c>
      <c r="I8" s="210" t="s">
        <v>652</v>
      </c>
      <c r="J8" s="211">
        <v>0.4</v>
      </c>
    </row>
    <row r="9" spans="1:19" ht="30">
      <c r="A9" s="189" t="s">
        <v>669</v>
      </c>
      <c r="C9" s="205"/>
      <c r="H9" s="218" t="s">
        <v>670</v>
      </c>
      <c r="I9" s="212" t="s">
        <v>123</v>
      </c>
      <c r="J9" s="213">
        <v>0.6</v>
      </c>
    </row>
    <row r="10" spans="1:19" ht="45">
      <c r="A10" s="189" t="s">
        <v>671</v>
      </c>
      <c r="C10" s="205"/>
      <c r="H10" s="218" t="s">
        <v>672</v>
      </c>
      <c r="I10" s="214" t="s">
        <v>121</v>
      </c>
      <c r="J10" s="215">
        <v>0.8</v>
      </c>
    </row>
    <row r="11" spans="1:19" ht="45">
      <c r="C11" s="205"/>
      <c r="H11" s="218" t="s">
        <v>673</v>
      </c>
      <c r="I11" s="216" t="s">
        <v>119</v>
      </c>
      <c r="J11" s="217">
        <v>1</v>
      </c>
    </row>
    <row r="12" spans="1:19" ht="26.25">
      <c r="C12" s="205"/>
      <c r="I12" s="220"/>
    </row>
    <row r="13" spans="1:19">
      <c r="C13" s="205"/>
    </row>
    <row r="14" spans="1:19">
      <c r="C14" s="205"/>
    </row>
    <row r="15" spans="1:19">
      <c r="A15" s="221" t="s">
        <v>671</v>
      </c>
      <c r="B15" s="221"/>
      <c r="C15" s="205"/>
    </row>
    <row r="16" spans="1:19" ht="42.75">
      <c r="A16" s="189" t="s">
        <v>185</v>
      </c>
      <c r="B16" s="189" t="s">
        <v>642</v>
      </c>
      <c r="C16" s="205"/>
      <c r="N16" s="222" t="s">
        <v>669</v>
      </c>
      <c r="O16" s="222" t="s">
        <v>642</v>
      </c>
      <c r="P16" s="222" t="s">
        <v>674</v>
      </c>
      <c r="Q16" s="222" t="s">
        <v>675</v>
      </c>
    </row>
    <row r="17" spans="1:17" ht="33">
      <c r="A17" s="189" t="s">
        <v>225</v>
      </c>
      <c r="B17" s="189" t="s">
        <v>642</v>
      </c>
      <c r="C17" s="205"/>
      <c r="I17" s="223" t="s">
        <v>637</v>
      </c>
      <c r="J17" s="223" t="s">
        <v>676</v>
      </c>
      <c r="K17" s="189" t="s">
        <v>677</v>
      </c>
      <c r="L17" s="189" t="s">
        <v>678</v>
      </c>
      <c r="N17" s="224" t="s">
        <v>123</v>
      </c>
      <c r="O17" s="224" t="s">
        <v>679</v>
      </c>
      <c r="P17" s="224" t="str">
        <f t="shared" ref="P17:P36" si="0">+CONCATENATE(N17,"-",O17)</f>
        <v>Moderado-Rara Vez</v>
      </c>
      <c r="Q17" s="224" t="s">
        <v>123</v>
      </c>
    </row>
    <row r="18" spans="1:17" ht="33">
      <c r="A18" s="189" t="s">
        <v>581</v>
      </c>
      <c r="B18" s="189" t="s">
        <v>669</v>
      </c>
      <c r="C18" s="205"/>
      <c r="I18" s="207" t="s">
        <v>646</v>
      </c>
      <c r="J18" s="207" t="s">
        <v>648</v>
      </c>
      <c r="K18" s="189" t="str">
        <f t="shared" ref="K18:K42" si="1">CONCATENATE(I18,J18)</f>
        <v>LeveMuy Baja</v>
      </c>
      <c r="L18" s="189" t="s">
        <v>680</v>
      </c>
      <c r="N18" s="224" t="s">
        <v>123</v>
      </c>
      <c r="O18" s="224" t="s">
        <v>681</v>
      </c>
      <c r="P18" s="224" t="str">
        <f t="shared" si="0"/>
        <v>Moderado-Improbable</v>
      </c>
      <c r="Q18" s="224" t="s">
        <v>123</v>
      </c>
    </row>
    <row r="19" spans="1:17" ht="33">
      <c r="B19" s="189"/>
      <c r="C19" s="205"/>
      <c r="I19" s="207" t="s">
        <v>646</v>
      </c>
      <c r="J19" s="210" t="s">
        <v>654</v>
      </c>
      <c r="K19" s="189" t="str">
        <f t="shared" si="1"/>
        <v>LeveBaja</v>
      </c>
      <c r="L19" s="189" t="s">
        <v>680</v>
      </c>
      <c r="N19" s="224" t="s">
        <v>652</v>
      </c>
      <c r="O19" s="224" t="s">
        <v>682</v>
      </c>
      <c r="P19" s="224" t="str">
        <f t="shared" si="0"/>
        <v>Menor-Posible</v>
      </c>
      <c r="Q19" s="224" t="s">
        <v>123</v>
      </c>
    </row>
    <row r="20" spans="1:17" ht="33">
      <c r="B20" s="189"/>
      <c r="C20" s="205"/>
      <c r="I20" s="207" t="s">
        <v>646</v>
      </c>
      <c r="J20" s="212" t="s">
        <v>659</v>
      </c>
      <c r="K20" s="189" t="str">
        <f t="shared" si="1"/>
        <v>LeveMedia</v>
      </c>
      <c r="L20" s="189" t="s">
        <v>123</v>
      </c>
      <c r="N20" s="224" t="s">
        <v>683</v>
      </c>
      <c r="O20" s="224" t="s">
        <v>684</v>
      </c>
      <c r="P20" s="224" t="str">
        <f t="shared" si="0"/>
        <v>Insignificante-Probable</v>
      </c>
      <c r="Q20" s="224" t="s">
        <v>123</v>
      </c>
    </row>
    <row r="21" spans="1:17" ht="15.75" customHeight="1">
      <c r="A21" s="221" t="s">
        <v>685</v>
      </c>
      <c r="B21" s="189"/>
      <c r="C21" s="205"/>
      <c r="I21" s="207" t="s">
        <v>646</v>
      </c>
      <c r="J21" s="214" t="s">
        <v>663</v>
      </c>
      <c r="K21" s="189" t="str">
        <f t="shared" si="1"/>
        <v>LeveAlta</v>
      </c>
      <c r="L21" s="189" t="s">
        <v>123</v>
      </c>
      <c r="N21" s="224" t="s">
        <v>121</v>
      </c>
      <c r="O21" s="224" t="s">
        <v>679</v>
      </c>
      <c r="P21" s="224" t="str">
        <f t="shared" si="0"/>
        <v>Mayor-Rara Vez</v>
      </c>
      <c r="Q21" s="224" t="s">
        <v>686</v>
      </c>
    </row>
    <row r="22" spans="1:17" ht="15.75" customHeight="1">
      <c r="A22" s="189" t="s">
        <v>687</v>
      </c>
      <c r="B22" s="189"/>
      <c r="C22" s="205"/>
      <c r="I22" s="207" t="s">
        <v>646</v>
      </c>
      <c r="J22" s="216" t="s">
        <v>666</v>
      </c>
      <c r="K22" s="189" t="str">
        <f t="shared" si="1"/>
        <v>LeveMuy Alta</v>
      </c>
      <c r="L22" s="189" t="s">
        <v>686</v>
      </c>
      <c r="N22" s="224" t="s">
        <v>121</v>
      </c>
      <c r="O22" s="224" t="s">
        <v>681</v>
      </c>
      <c r="P22" s="224" t="str">
        <f t="shared" si="0"/>
        <v>Mayor-Improbable</v>
      </c>
      <c r="Q22" s="224" t="s">
        <v>686</v>
      </c>
    </row>
    <row r="23" spans="1:17" ht="15.75" customHeight="1">
      <c r="A23" s="189" t="s">
        <v>198</v>
      </c>
      <c r="B23" s="189"/>
      <c r="C23" s="205"/>
      <c r="I23" s="210" t="s">
        <v>652</v>
      </c>
      <c r="J23" s="207" t="s">
        <v>648</v>
      </c>
      <c r="K23" s="189" t="str">
        <f t="shared" si="1"/>
        <v>MenorMuy Baja</v>
      </c>
      <c r="L23" s="189" t="s">
        <v>680</v>
      </c>
      <c r="N23" s="224" t="s">
        <v>123</v>
      </c>
      <c r="O23" s="224" t="s">
        <v>682</v>
      </c>
      <c r="P23" s="224" t="str">
        <f t="shared" si="0"/>
        <v>Moderado-Posible</v>
      </c>
      <c r="Q23" s="224" t="s">
        <v>686</v>
      </c>
    </row>
    <row r="24" spans="1:17" ht="15.75" customHeight="1">
      <c r="B24" s="189"/>
      <c r="C24" s="205"/>
      <c r="I24" s="210" t="s">
        <v>652</v>
      </c>
      <c r="J24" s="210" t="s">
        <v>654</v>
      </c>
      <c r="K24" s="189" t="str">
        <f t="shared" si="1"/>
        <v>MenorBaja</v>
      </c>
      <c r="L24" s="189" t="s">
        <v>123</v>
      </c>
      <c r="N24" s="224" t="s">
        <v>123</v>
      </c>
      <c r="O24" s="224" t="s">
        <v>684</v>
      </c>
      <c r="P24" s="224" t="str">
        <f t="shared" si="0"/>
        <v>Moderado-Probable</v>
      </c>
      <c r="Q24" s="224" t="s">
        <v>686</v>
      </c>
    </row>
    <row r="25" spans="1:17" ht="15.75" customHeight="1">
      <c r="B25" s="189"/>
      <c r="C25" s="205"/>
      <c r="I25" s="210" t="s">
        <v>652</v>
      </c>
      <c r="J25" s="212" t="s">
        <v>659</v>
      </c>
      <c r="K25" s="189" t="str">
        <f t="shared" si="1"/>
        <v>MenorMedia</v>
      </c>
      <c r="L25" s="189" t="s">
        <v>123</v>
      </c>
      <c r="N25" s="224" t="s">
        <v>652</v>
      </c>
      <c r="O25" s="224" t="s">
        <v>684</v>
      </c>
      <c r="P25" s="224" t="str">
        <f t="shared" si="0"/>
        <v>Menor-Probable</v>
      </c>
      <c r="Q25" s="224" t="s">
        <v>686</v>
      </c>
    </row>
    <row r="26" spans="1:17" ht="15.75" customHeight="1">
      <c r="B26" s="189"/>
      <c r="C26" s="205"/>
      <c r="I26" s="210" t="s">
        <v>652</v>
      </c>
      <c r="J26" s="214" t="s">
        <v>663</v>
      </c>
      <c r="K26" s="189" t="str">
        <f t="shared" si="1"/>
        <v>MenorAlta</v>
      </c>
      <c r="L26" s="189" t="s">
        <v>123</v>
      </c>
      <c r="N26" s="224" t="s">
        <v>652</v>
      </c>
      <c r="O26" s="224" t="s">
        <v>688</v>
      </c>
      <c r="P26" s="224" t="str">
        <f t="shared" si="0"/>
        <v>Menor-Casi Seguro</v>
      </c>
      <c r="Q26" s="224" t="s">
        <v>686</v>
      </c>
    </row>
    <row r="27" spans="1:17" ht="15.75" customHeight="1">
      <c r="B27" s="189"/>
      <c r="C27" s="205"/>
      <c r="I27" s="210" t="s">
        <v>652</v>
      </c>
      <c r="J27" s="216" t="s">
        <v>666</v>
      </c>
      <c r="K27" s="189" t="str">
        <f t="shared" si="1"/>
        <v>MenorMuy Alta</v>
      </c>
      <c r="L27" s="189" t="s">
        <v>686</v>
      </c>
      <c r="N27" s="224" t="s">
        <v>683</v>
      </c>
      <c r="O27" s="224" t="s">
        <v>688</v>
      </c>
      <c r="P27" s="224" t="str">
        <f t="shared" si="0"/>
        <v>Insignificante-Casi Seguro</v>
      </c>
      <c r="Q27" s="224" t="s">
        <v>686</v>
      </c>
    </row>
    <row r="28" spans="1:17" ht="15.75" customHeight="1">
      <c r="B28" s="189"/>
      <c r="C28" s="205"/>
      <c r="I28" s="212" t="s">
        <v>123</v>
      </c>
      <c r="J28" s="207" t="s">
        <v>648</v>
      </c>
      <c r="K28" s="189" t="str">
        <f t="shared" si="1"/>
        <v>ModeradoMuy Baja</v>
      </c>
      <c r="L28" s="189" t="s">
        <v>123</v>
      </c>
      <c r="N28" s="224" t="s">
        <v>119</v>
      </c>
      <c r="O28" s="224" t="s">
        <v>679</v>
      </c>
      <c r="P28" s="224" t="str">
        <f t="shared" si="0"/>
        <v>Catastrófico-Rara Vez</v>
      </c>
      <c r="Q28" s="224" t="s">
        <v>689</v>
      </c>
    </row>
    <row r="29" spans="1:17" ht="15.75" customHeight="1">
      <c r="B29" s="189"/>
      <c r="C29" s="205"/>
      <c r="I29" s="212" t="s">
        <v>123</v>
      </c>
      <c r="J29" s="210" t="s">
        <v>654</v>
      </c>
      <c r="K29" s="189" t="str">
        <f t="shared" si="1"/>
        <v>ModeradoBaja</v>
      </c>
      <c r="L29" s="189" t="s">
        <v>123</v>
      </c>
      <c r="N29" s="224" t="s">
        <v>119</v>
      </c>
      <c r="O29" s="224" t="s">
        <v>681</v>
      </c>
      <c r="P29" s="224" t="str">
        <f t="shared" si="0"/>
        <v>Catastrófico-Improbable</v>
      </c>
      <c r="Q29" s="224" t="s">
        <v>689</v>
      </c>
    </row>
    <row r="30" spans="1:17" ht="15.75" customHeight="1">
      <c r="A30" s="225" t="s">
        <v>690</v>
      </c>
      <c r="B30" s="225" t="s">
        <v>691</v>
      </c>
      <c r="C30" s="226" t="s">
        <v>692</v>
      </c>
      <c r="I30" s="212" t="s">
        <v>123</v>
      </c>
      <c r="J30" s="212" t="s">
        <v>659</v>
      </c>
      <c r="K30" s="189" t="str">
        <f t="shared" si="1"/>
        <v>ModeradoMedia</v>
      </c>
      <c r="L30" s="189" t="s">
        <v>123</v>
      </c>
      <c r="N30" s="224" t="s">
        <v>121</v>
      </c>
      <c r="O30" s="224" t="s">
        <v>682</v>
      </c>
      <c r="P30" s="224" t="str">
        <f t="shared" si="0"/>
        <v>Mayor-Posible</v>
      </c>
      <c r="Q30" s="224" t="s">
        <v>689</v>
      </c>
    </row>
    <row r="31" spans="1:17" ht="15.75" customHeight="1">
      <c r="A31" s="227" t="s">
        <v>693</v>
      </c>
      <c r="B31" s="228" t="s">
        <v>694</v>
      </c>
      <c r="C31" s="229" t="s">
        <v>695</v>
      </c>
      <c r="I31" s="212" t="s">
        <v>123</v>
      </c>
      <c r="J31" s="214" t="s">
        <v>663</v>
      </c>
      <c r="K31" s="189" t="str">
        <f t="shared" si="1"/>
        <v>ModeradoAlta</v>
      </c>
      <c r="L31" s="189" t="s">
        <v>686</v>
      </c>
      <c r="N31" s="224" t="s">
        <v>119</v>
      </c>
      <c r="O31" s="224" t="s">
        <v>682</v>
      </c>
      <c r="P31" s="224" t="str">
        <f t="shared" si="0"/>
        <v>Catastrófico-Posible</v>
      </c>
      <c r="Q31" s="224" t="s">
        <v>689</v>
      </c>
    </row>
    <row r="32" spans="1:17" ht="15.75" customHeight="1">
      <c r="A32" s="230" t="s">
        <v>696</v>
      </c>
      <c r="B32" s="228" t="s">
        <v>697</v>
      </c>
      <c r="C32" s="229" t="s">
        <v>698</v>
      </c>
      <c r="I32" s="212" t="s">
        <v>123</v>
      </c>
      <c r="J32" s="216" t="s">
        <v>666</v>
      </c>
      <c r="K32" s="189" t="str">
        <f t="shared" si="1"/>
        <v>ModeradoMuy Alta</v>
      </c>
      <c r="L32" s="189" t="s">
        <v>686</v>
      </c>
      <c r="N32" s="224" t="s">
        <v>121</v>
      </c>
      <c r="O32" s="224" t="s">
        <v>684</v>
      </c>
      <c r="P32" s="224" t="str">
        <f t="shared" si="0"/>
        <v>Mayor-Probable</v>
      </c>
      <c r="Q32" s="224" t="s">
        <v>689</v>
      </c>
    </row>
    <row r="33" spans="1:17" ht="15.75" customHeight="1">
      <c r="A33" s="230" t="s">
        <v>471</v>
      </c>
      <c r="B33" s="228" t="s">
        <v>699</v>
      </c>
      <c r="C33" s="229" t="s">
        <v>700</v>
      </c>
      <c r="I33" s="214" t="s">
        <v>121</v>
      </c>
      <c r="J33" s="207" t="s">
        <v>648</v>
      </c>
      <c r="K33" s="189" t="str">
        <f t="shared" si="1"/>
        <v>MayorMuy Baja</v>
      </c>
      <c r="L33" s="189" t="s">
        <v>686</v>
      </c>
      <c r="N33" s="224" t="s">
        <v>119</v>
      </c>
      <c r="O33" s="224" t="s">
        <v>684</v>
      </c>
      <c r="P33" s="224" t="str">
        <f t="shared" si="0"/>
        <v>Catastrófico-Probable</v>
      </c>
      <c r="Q33" s="224" t="s">
        <v>689</v>
      </c>
    </row>
    <row r="34" spans="1:17" ht="15.75" customHeight="1">
      <c r="A34" s="230" t="s">
        <v>538</v>
      </c>
      <c r="B34" s="228" t="s">
        <v>701</v>
      </c>
      <c r="C34" s="229" t="s">
        <v>702</v>
      </c>
      <c r="I34" s="214" t="s">
        <v>121</v>
      </c>
      <c r="J34" s="210" t="s">
        <v>654</v>
      </c>
      <c r="K34" s="189" t="str">
        <f t="shared" si="1"/>
        <v>MayorBaja</v>
      </c>
      <c r="L34" s="189" t="s">
        <v>686</v>
      </c>
      <c r="N34" s="231" t="s">
        <v>123</v>
      </c>
      <c r="O34" s="224" t="s">
        <v>688</v>
      </c>
      <c r="P34" s="224" t="str">
        <f t="shared" si="0"/>
        <v>Moderado-Casi Seguro</v>
      </c>
      <c r="Q34" s="224" t="s">
        <v>689</v>
      </c>
    </row>
    <row r="35" spans="1:17" ht="15.75" customHeight="1">
      <c r="A35" s="230" t="s">
        <v>281</v>
      </c>
      <c r="B35" s="228" t="s">
        <v>703</v>
      </c>
      <c r="C35" s="232" t="s">
        <v>287</v>
      </c>
      <c r="I35" s="214" t="s">
        <v>121</v>
      </c>
      <c r="J35" s="212" t="s">
        <v>659</v>
      </c>
      <c r="K35" s="189" t="str">
        <f t="shared" si="1"/>
        <v>MayorMedia</v>
      </c>
      <c r="L35" s="189" t="s">
        <v>686</v>
      </c>
      <c r="N35" s="224" t="s">
        <v>121</v>
      </c>
      <c r="O35" s="224" t="s">
        <v>688</v>
      </c>
      <c r="P35" s="224" t="str">
        <f t="shared" si="0"/>
        <v>Mayor-Casi Seguro</v>
      </c>
      <c r="Q35" s="224" t="s">
        <v>689</v>
      </c>
    </row>
    <row r="36" spans="1:17" ht="15.75" customHeight="1">
      <c r="A36" s="230" t="s">
        <v>260</v>
      </c>
      <c r="B36" s="228" t="s">
        <v>704</v>
      </c>
      <c r="C36" s="232" t="s">
        <v>705</v>
      </c>
      <c r="I36" s="214" t="s">
        <v>121</v>
      </c>
      <c r="J36" s="214" t="s">
        <v>663</v>
      </c>
      <c r="K36" s="189" t="str">
        <f t="shared" si="1"/>
        <v>MayorAlta</v>
      </c>
      <c r="L36" s="189" t="s">
        <v>686</v>
      </c>
      <c r="N36" s="224" t="s">
        <v>119</v>
      </c>
      <c r="O36" s="224" t="s">
        <v>688</v>
      </c>
      <c r="P36" s="224" t="str">
        <f t="shared" si="0"/>
        <v>Catastrófico-Casi Seguro</v>
      </c>
      <c r="Q36" s="224" t="s">
        <v>689</v>
      </c>
    </row>
    <row r="37" spans="1:17" ht="15.75" customHeight="1">
      <c r="A37" s="230" t="s">
        <v>553</v>
      </c>
      <c r="B37" s="228" t="s">
        <v>706</v>
      </c>
      <c r="C37" s="232" t="s">
        <v>707</v>
      </c>
      <c r="I37" s="214" t="s">
        <v>121</v>
      </c>
      <c r="J37" s="216" t="s">
        <v>666</v>
      </c>
      <c r="K37" s="189" t="str">
        <f t="shared" si="1"/>
        <v>MayorMuy Alta</v>
      </c>
      <c r="L37" s="189" t="s">
        <v>686</v>
      </c>
    </row>
    <row r="38" spans="1:17" ht="15.75" customHeight="1">
      <c r="A38" s="230" t="s">
        <v>179</v>
      </c>
      <c r="B38" s="233" t="s">
        <v>708</v>
      </c>
      <c r="C38" s="232" t="s">
        <v>200</v>
      </c>
      <c r="I38" s="216" t="s">
        <v>119</v>
      </c>
      <c r="J38" s="207" t="s">
        <v>648</v>
      </c>
      <c r="K38" s="189" t="str">
        <f t="shared" si="1"/>
        <v>CatastróficoMuy Baja</v>
      </c>
      <c r="L38" s="189" t="s">
        <v>689</v>
      </c>
    </row>
    <row r="39" spans="1:17" ht="15.75" customHeight="1">
      <c r="A39" s="230" t="s">
        <v>362</v>
      </c>
      <c r="B39" s="228" t="s">
        <v>709</v>
      </c>
      <c r="C39" s="232" t="s">
        <v>710</v>
      </c>
      <c r="I39" s="216" t="s">
        <v>119</v>
      </c>
      <c r="J39" s="210" t="s">
        <v>654</v>
      </c>
      <c r="K39" s="189" t="str">
        <f t="shared" si="1"/>
        <v>CatastróficoBaja</v>
      </c>
      <c r="L39" s="189" t="s">
        <v>689</v>
      </c>
    </row>
    <row r="40" spans="1:17" ht="15.75" customHeight="1">
      <c r="A40" s="230" t="s">
        <v>415</v>
      </c>
      <c r="B40" s="228" t="s">
        <v>711</v>
      </c>
      <c r="C40" s="232" t="s">
        <v>712</v>
      </c>
      <c r="I40" s="216" t="s">
        <v>119</v>
      </c>
      <c r="J40" s="212" t="s">
        <v>659</v>
      </c>
      <c r="K40" s="189" t="str">
        <f t="shared" si="1"/>
        <v>CatastróficoMedia</v>
      </c>
      <c r="L40" s="189" t="s">
        <v>689</v>
      </c>
    </row>
    <row r="41" spans="1:17" ht="15.75" customHeight="1">
      <c r="A41" s="230" t="s">
        <v>348</v>
      </c>
      <c r="B41" s="228" t="s">
        <v>713</v>
      </c>
      <c r="C41" s="232" t="s">
        <v>710</v>
      </c>
      <c r="I41" s="216" t="s">
        <v>119</v>
      </c>
      <c r="J41" s="214" t="s">
        <v>663</v>
      </c>
      <c r="K41" s="189" t="str">
        <f t="shared" si="1"/>
        <v>CatastróficoAlta</v>
      </c>
      <c r="L41" s="189" t="s">
        <v>689</v>
      </c>
    </row>
    <row r="42" spans="1:17" ht="15.75" customHeight="1">
      <c r="A42" s="230" t="s">
        <v>332</v>
      </c>
      <c r="B42" s="228" t="s">
        <v>714</v>
      </c>
      <c r="C42" s="232" t="s">
        <v>710</v>
      </c>
      <c r="I42" s="216" t="s">
        <v>119</v>
      </c>
      <c r="J42" s="216" t="s">
        <v>666</v>
      </c>
      <c r="K42" s="189" t="str">
        <f t="shared" si="1"/>
        <v>CatastróficoMuy Alta</v>
      </c>
      <c r="L42" s="189" t="s">
        <v>689</v>
      </c>
      <c r="N42" s="231"/>
      <c r="O42" s="231"/>
      <c r="P42" s="231"/>
      <c r="Q42" s="231"/>
    </row>
    <row r="43" spans="1:17" ht="15.75" customHeight="1">
      <c r="A43" s="230" t="s">
        <v>220</v>
      </c>
      <c r="B43" s="228" t="s">
        <v>715</v>
      </c>
      <c r="C43" s="232" t="s">
        <v>229</v>
      </c>
      <c r="I43" s="234"/>
    </row>
    <row r="44" spans="1:17" ht="15.75" customHeight="1">
      <c r="A44" s="230" t="s">
        <v>516</v>
      </c>
      <c r="B44" s="228" t="s">
        <v>716</v>
      </c>
      <c r="C44" s="232" t="s">
        <v>717</v>
      </c>
      <c r="I44" s="235"/>
    </row>
    <row r="45" spans="1:17" ht="15.75" customHeight="1">
      <c r="A45" s="230" t="s">
        <v>492</v>
      </c>
      <c r="B45" s="228" t="s">
        <v>718</v>
      </c>
      <c r="C45" s="232" t="s">
        <v>719</v>
      </c>
      <c r="I45" s="235"/>
    </row>
    <row r="46" spans="1:17" ht="15.75" customHeight="1">
      <c r="A46" s="230" t="s">
        <v>394</v>
      </c>
      <c r="B46" s="228" t="s">
        <v>720</v>
      </c>
      <c r="C46" s="232" t="s">
        <v>721</v>
      </c>
      <c r="I46" s="235"/>
    </row>
    <row r="47" spans="1:17" ht="15.75" customHeight="1">
      <c r="C47" s="205"/>
    </row>
    <row r="48" spans="1:17" ht="15.75" customHeight="1">
      <c r="C48" s="205"/>
    </row>
    <row r="49" spans="1:3" ht="15.75" customHeight="1">
      <c r="C49" s="205"/>
    </row>
    <row r="50" spans="1:3" ht="15.75" customHeight="1">
      <c r="C50" s="205"/>
    </row>
    <row r="51" spans="1:3" ht="15.75" customHeight="1">
      <c r="C51" s="205"/>
    </row>
    <row r="52" spans="1:3" ht="15.75" customHeight="1">
      <c r="C52" s="205"/>
    </row>
    <row r="53" spans="1:3" ht="15.75" customHeight="1">
      <c r="C53" s="205"/>
    </row>
    <row r="54" spans="1:3" ht="15.75" customHeight="1">
      <c r="C54" s="205"/>
    </row>
    <row r="55" spans="1:3" ht="15.75" customHeight="1">
      <c r="C55" s="205"/>
    </row>
    <row r="56" spans="1:3" ht="15.75" customHeight="1">
      <c r="C56" s="205"/>
    </row>
    <row r="57" spans="1:3" ht="15.75" customHeight="1">
      <c r="C57" s="205"/>
    </row>
    <row r="58" spans="1:3" ht="15.75" customHeight="1">
      <c r="A58" s="189" t="s">
        <v>219</v>
      </c>
      <c r="C58" s="205"/>
    </row>
    <row r="59" spans="1:3" ht="15.75" customHeight="1">
      <c r="A59" s="189" t="s">
        <v>722</v>
      </c>
      <c r="C59" s="205"/>
    </row>
    <row r="60" spans="1:3" ht="15.75" customHeight="1">
      <c r="A60" s="189" t="s">
        <v>204</v>
      </c>
      <c r="C60" s="205"/>
    </row>
    <row r="61" spans="1:3" ht="15.75" customHeight="1">
      <c r="C61" s="205"/>
    </row>
    <row r="62" spans="1:3" ht="15.75" customHeight="1">
      <c r="C62" s="205"/>
    </row>
    <row r="63" spans="1:3" ht="15.75" customHeight="1">
      <c r="A63" s="236" t="s">
        <v>218</v>
      </c>
      <c r="C63" s="205"/>
    </row>
    <row r="64" spans="1:3" ht="15.75" customHeight="1">
      <c r="A64" s="237" t="s">
        <v>723</v>
      </c>
      <c r="C64" s="205"/>
    </row>
    <row r="65" spans="1:10" ht="15.75" customHeight="1">
      <c r="A65" s="237" t="s">
        <v>724</v>
      </c>
      <c r="C65" s="205"/>
    </row>
    <row r="66" spans="1:10" ht="15.75" customHeight="1">
      <c r="A66" s="237" t="s">
        <v>422</v>
      </c>
      <c r="C66" s="205"/>
    </row>
    <row r="67" spans="1:10" ht="15.75" customHeight="1">
      <c r="A67" s="237" t="s">
        <v>368</v>
      </c>
      <c r="C67" s="205"/>
    </row>
    <row r="68" spans="1:10" ht="15.75" customHeight="1">
      <c r="A68" s="237" t="s">
        <v>298</v>
      </c>
      <c r="C68" s="205"/>
    </row>
    <row r="69" spans="1:10" ht="15.75" customHeight="1">
      <c r="A69" s="237" t="s">
        <v>230</v>
      </c>
      <c r="C69" s="205"/>
    </row>
    <row r="70" spans="1:10" ht="15.75" customHeight="1">
      <c r="A70" s="226" t="s">
        <v>201</v>
      </c>
      <c r="C70" s="205"/>
    </row>
    <row r="71" spans="1:10" ht="15.75" customHeight="1">
      <c r="A71" s="237" t="s">
        <v>252</v>
      </c>
      <c r="C71" s="205"/>
    </row>
    <row r="72" spans="1:10" ht="15.75" customHeight="1">
      <c r="A72" s="231" t="s">
        <v>309</v>
      </c>
      <c r="C72" s="205"/>
    </row>
    <row r="73" spans="1:10" ht="15.75" customHeight="1">
      <c r="C73" s="205"/>
    </row>
    <row r="74" spans="1:10" ht="15.75" customHeight="1">
      <c r="C74" s="205"/>
    </row>
    <row r="75" spans="1:10" ht="15.75" customHeight="1">
      <c r="C75" s="205"/>
    </row>
    <row r="76" spans="1:10" ht="15.75" customHeight="1">
      <c r="C76" s="205"/>
    </row>
    <row r="77" spans="1:10" ht="15.75" customHeight="1">
      <c r="A77" s="238" t="s">
        <v>642</v>
      </c>
      <c r="B77" s="238" t="s">
        <v>642</v>
      </c>
      <c r="C77" s="205"/>
      <c r="G77" s="222" t="s">
        <v>669</v>
      </c>
      <c r="H77" s="222" t="s">
        <v>642</v>
      </c>
      <c r="I77" s="222" t="s">
        <v>674</v>
      </c>
      <c r="J77" s="222" t="s">
        <v>675</v>
      </c>
    </row>
    <row r="78" spans="1:10" ht="15.75" customHeight="1">
      <c r="A78" s="239" t="s">
        <v>725</v>
      </c>
      <c r="B78" s="240" t="s">
        <v>688</v>
      </c>
      <c r="C78" s="205"/>
      <c r="G78" s="224" t="s">
        <v>652</v>
      </c>
      <c r="H78" s="240" t="s">
        <v>688</v>
      </c>
      <c r="I78" s="224" t="str">
        <f t="shared" ref="I78:I97" si="2">+CONCATENATE(G78,"-",H78)</f>
        <v>Menor-Casi Seguro</v>
      </c>
      <c r="J78" s="224" t="s">
        <v>686</v>
      </c>
    </row>
    <row r="79" spans="1:10" ht="15.75" customHeight="1">
      <c r="A79" s="239" t="s">
        <v>726</v>
      </c>
      <c r="B79" s="240" t="s">
        <v>684</v>
      </c>
      <c r="C79" s="205"/>
      <c r="G79" s="224" t="s">
        <v>683</v>
      </c>
      <c r="H79" s="240" t="s">
        <v>688</v>
      </c>
      <c r="I79" s="224" t="str">
        <f t="shared" si="2"/>
        <v>Insignificante-Casi Seguro</v>
      </c>
      <c r="J79" s="224" t="s">
        <v>686</v>
      </c>
    </row>
    <row r="80" spans="1:10" ht="15.75" customHeight="1">
      <c r="A80" s="239" t="s">
        <v>727</v>
      </c>
      <c r="B80" s="240" t="s">
        <v>682</v>
      </c>
      <c r="C80" s="205"/>
      <c r="G80" s="231" t="s">
        <v>123</v>
      </c>
      <c r="H80" s="240" t="s">
        <v>688</v>
      </c>
      <c r="I80" s="224" t="str">
        <f t="shared" si="2"/>
        <v>Moderado-Casi Seguro</v>
      </c>
      <c r="J80" s="224" t="s">
        <v>689</v>
      </c>
    </row>
    <row r="81" spans="1:10" ht="15.75" customHeight="1">
      <c r="A81" s="239" t="s">
        <v>183</v>
      </c>
      <c r="B81" s="240" t="s">
        <v>681</v>
      </c>
      <c r="C81" s="205"/>
      <c r="G81" s="224" t="s">
        <v>121</v>
      </c>
      <c r="H81" s="240" t="s">
        <v>688</v>
      </c>
      <c r="I81" s="224" t="str">
        <f t="shared" si="2"/>
        <v>Mayor-Casi Seguro</v>
      </c>
      <c r="J81" s="224" t="s">
        <v>689</v>
      </c>
    </row>
    <row r="82" spans="1:10" ht="15.75" customHeight="1">
      <c r="A82" s="239" t="s">
        <v>197</v>
      </c>
      <c r="B82" s="240" t="s">
        <v>476</v>
      </c>
      <c r="C82" s="205"/>
      <c r="G82" s="224" t="s">
        <v>119</v>
      </c>
      <c r="H82" s="240" t="s">
        <v>688</v>
      </c>
      <c r="I82" s="224" t="str">
        <f t="shared" si="2"/>
        <v>Catastrófico-Casi Seguro</v>
      </c>
      <c r="J82" s="224" t="s">
        <v>689</v>
      </c>
    </row>
    <row r="83" spans="1:10" ht="15.75" customHeight="1">
      <c r="B83" s="189"/>
      <c r="C83" s="205"/>
      <c r="G83" s="224" t="s">
        <v>123</v>
      </c>
      <c r="H83" s="240" t="s">
        <v>681</v>
      </c>
      <c r="I83" s="224" t="str">
        <f t="shared" si="2"/>
        <v>Moderado-Improbable</v>
      </c>
      <c r="J83" s="224" t="s">
        <v>123</v>
      </c>
    </row>
    <row r="84" spans="1:10" ht="15.75" customHeight="1">
      <c r="B84" s="189"/>
      <c r="C84" s="205"/>
      <c r="G84" s="224" t="s">
        <v>121</v>
      </c>
      <c r="H84" s="240" t="s">
        <v>681</v>
      </c>
      <c r="I84" s="224" t="str">
        <f t="shared" si="2"/>
        <v>Mayor-Improbable</v>
      </c>
      <c r="J84" s="224" t="s">
        <v>686</v>
      </c>
    </row>
    <row r="85" spans="1:10" ht="15.75" customHeight="1">
      <c r="A85" s="224" t="s">
        <v>728</v>
      </c>
      <c r="B85" s="209"/>
      <c r="C85" s="205"/>
      <c r="G85" s="224" t="s">
        <v>119</v>
      </c>
      <c r="H85" s="240" t="s">
        <v>681</v>
      </c>
      <c r="I85" s="224" t="str">
        <f t="shared" si="2"/>
        <v>Catastrófico-Improbable</v>
      </c>
      <c r="J85" s="224" t="s">
        <v>689</v>
      </c>
    </row>
    <row r="86" spans="1:10" ht="15.75" customHeight="1">
      <c r="A86" s="224" t="s">
        <v>729</v>
      </c>
      <c r="B86" s="209"/>
      <c r="C86" s="205"/>
      <c r="G86" s="224" t="s">
        <v>652</v>
      </c>
      <c r="H86" s="240" t="s">
        <v>682</v>
      </c>
      <c r="I86" s="224" t="str">
        <f t="shared" si="2"/>
        <v>Menor-Posible</v>
      </c>
      <c r="J86" s="224" t="s">
        <v>123</v>
      </c>
    </row>
    <row r="87" spans="1:10" ht="15.75" customHeight="1">
      <c r="B87" s="209"/>
      <c r="C87" s="205"/>
      <c r="G87" s="224" t="s">
        <v>123</v>
      </c>
      <c r="H87" s="240" t="s">
        <v>682</v>
      </c>
      <c r="I87" s="224" t="str">
        <f t="shared" si="2"/>
        <v>Moderado-Posible</v>
      </c>
      <c r="J87" s="224" t="s">
        <v>686</v>
      </c>
    </row>
    <row r="88" spans="1:10" ht="15.75" customHeight="1">
      <c r="B88" s="189"/>
      <c r="C88" s="205"/>
      <c r="G88" s="224" t="s">
        <v>121</v>
      </c>
      <c r="H88" s="240" t="s">
        <v>682</v>
      </c>
      <c r="I88" s="224" t="str">
        <f t="shared" si="2"/>
        <v>Mayor-Posible</v>
      </c>
      <c r="J88" s="224" t="s">
        <v>689</v>
      </c>
    </row>
    <row r="89" spans="1:10" ht="15.75" customHeight="1">
      <c r="B89" s="189"/>
      <c r="C89" s="205"/>
      <c r="G89" s="224" t="s">
        <v>119</v>
      </c>
      <c r="H89" s="240" t="s">
        <v>682</v>
      </c>
      <c r="I89" s="224" t="str">
        <f t="shared" si="2"/>
        <v>Catastrófico-Posible</v>
      </c>
      <c r="J89" s="224" t="s">
        <v>689</v>
      </c>
    </row>
    <row r="90" spans="1:10" ht="15.75" customHeight="1">
      <c r="B90" s="189"/>
      <c r="C90" s="205"/>
      <c r="G90" s="224" t="s">
        <v>683</v>
      </c>
      <c r="H90" s="240" t="s">
        <v>684</v>
      </c>
      <c r="I90" s="224" t="str">
        <f t="shared" si="2"/>
        <v>Insignificante-Probable</v>
      </c>
      <c r="J90" s="224" t="s">
        <v>123</v>
      </c>
    </row>
    <row r="91" spans="1:10" ht="15.75" customHeight="1">
      <c r="B91" s="189"/>
      <c r="C91" s="205"/>
      <c r="G91" s="224" t="s">
        <v>123</v>
      </c>
      <c r="H91" s="240" t="s">
        <v>684</v>
      </c>
      <c r="I91" s="224" t="str">
        <f t="shared" si="2"/>
        <v>Moderado-Probable</v>
      </c>
      <c r="J91" s="224" t="s">
        <v>686</v>
      </c>
    </row>
    <row r="92" spans="1:10" ht="15.75" customHeight="1">
      <c r="B92" s="189"/>
      <c r="C92" s="205"/>
      <c r="G92" s="224" t="s">
        <v>652</v>
      </c>
      <c r="H92" s="240" t="s">
        <v>684</v>
      </c>
      <c r="I92" s="224" t="str">
        <f t="shared" si="2"/>
        <v>Menor-Probable</v>
      </c>
      <c r="J92" s="224" t="s">
        <v>686</v>
      </c>
    </row>
    <row r="93" spans="1:10" ht="15.75" customHeight="1">
      <c r="B93" s="189"/>
      <c r="C93" s="205"/>
      <c r="G93" s="224" t="s">
        <v>121</v>
      </c>
      <c r="H93" s="240" t="s">
        <v>684</v>
      </c>
      <c r="I93" s="224" t="str">
        <f t="shared" si="2"/>
        <v>Mayor-Probable</v>
      </c>
      <c r="J93" s="224" t="s">
        <v>689</v>
      </c>
    </row>
    <row r="94" spans="1:10" ht="15.75" customHeight="1">
      <c r="B94" s="189"/>
      <c r="C94" s="205"/>
      <c r="G94" s="224" t="s">
        <v>119</v>
      </c>
      <c r="H94" s="240" t="s">
        <v>684</v>
      </c>
      <c r="I94" s="224" t="str">
        <f t="shared" si="2"/>
        <v>Catastrófico-Probable</v>
      </c>
      <c r="J94" s="224" t="s">
        <v>689</v>
      </c>
    </row>
    <row r="95" spans="1:10" ht="15.75" customHeight="1">
      <c r="B95" s="189"/>
      <c r="C95" s="205"/>
      <c r="G95" s="224" t="s">
        <v>123</v>
      </c>
      <c r="H95" s="240" t="s">
        <v>476</v>
      </c>
      <c r="I95" s="224" t="str">
        <f t="shared" si="2"/>
        <v>Moderado-Rara vez</v>
      </c>
      <c r="J95" s="224" t="s">
        <v>123</v>
      </c>
    </row>
    <row r="96" spans="1:10" ht="15.75" customHeight="1">
      <c r="B96" s="189"/>
      <c r="C96" s="205"/>
      <c r="G96" s="224" t="s">
        <v>121</v>
      </c>
      <c r="H96" s="240" t="s">
        <v>476</v>
      </c>
      <c r="I96" s="224" t="str">
        <f t="shared" si="2"/>
        <v>Mayor-Rara vez</v>
      </c>
      <c r="J96" s="224" t="s">
        <v>686</v>
      </c>
    </row>
    <row r="97" spans="2:10" ht="15.75" customHeight="1">
      <c r="B97" s="189"/>
      <c r="C97" s="205"/>
      <c r="G97" s="224" t="s">
        <v>119</v>
      </c>
      <c r="H97" s="240" t="s">
        <v>476</v>
      </c>
      <c r="I97" s="224" t="str">
        <f t="shared" si="2"/>
        <v>Catastrófico-Rara vez</v>
      </c>
      <c r="J97" s="224" t="s">
        <v>689</v>
      </c>
    </row>
    <row r="98" spans="2:10" ht="15.75" customHeight="1">
      <c r="C98" s="205"/>
    </row>
    <row r="99" spans="2:10" ht="15.75" customHeight="1">
      <c r="C99" s="205"/>
    </row>
    <row r="100" spans="2:10" ht="15.75" customHeight="1">
      <c r="C100" s="205"/>
    </row>
    <row r="101" spans="2:10" ht="15.75" customHeight="1">
      <c r="C101" s="205"/>
    </row>
    <row r="102" spans="2:10" ht="15.75" customHeight="1">
      <c r="C102" s="205"/>
    </row>
    <row r="103" spans="2:10" ht="15.75" customHeight="1">
      <c r="C103" s="205"/>
    </row>
    <row r="104" spans="2:10" ht="15.75" customHeight="1">
      <c r="C104" s="205"/>
    </row>
    <row r="105" spans="2:10" ht="15.75" customHeight="1">
      <c r="C105" s="205"/>
    </row>
    <row r="106" spans="2:10" ht="15.75" customHeight="1">
      <c r="C106" s="205"/>
    </row>
    <row r="107" spans="2:10" ht="15.75" customHeight="1">
      <c r="C107" s="205"/>
    </row>
    <row r="108" spans="2:10" ht="15.75" customHeight="1">
      <c r="C108" s="205"/>
    </row>
    <row r="109" spans="2:10" ht="15.75" customHeight="1">
      <c r="C109" s="205"/>
    </row>
    <row r="110" spans="2:10" ht="15.75" customHeight="1">
      <c r="C110" s="205"/>
    </row>
    <row r="111" spans="2:10" ht="15.75" customHeight="1">
      <c r="C111" s="205"/>
    </row>
    <row r="112" spans="2:10" ht="15.75" customHeight="1">
      <c r="C112" s="205"/>
    </row>
    <row r="113" spans="3:3" ht="15.75" customHeight="1">
      <c r="C113" s="205"/>
    </row>
    <row r="114" spans="3:3" ht="15.75" customHeight="1">
      <c r="C114" s="205"/>
    </row>
    <row r="115" spans="3:3" ht="15.75" customHeight="1">
      <c r="C115" s="205"/>
    </row>
    <row r="116" spans="3:3" ht="15.75" customHeight="1">
      <c r="C116" s="205"/>
    </row>
    <row r="117" spans="3:3" ht="15.75" customHeight="1">
      <c r="C117" s="205"/>
    </row>
    <row r="118" spans="3:3" ht="15.75" customHeight="1">
      <c r="C118" s="205"/>
    </row>
    <row r="119" spans="3:3" ht="15.75" customHeight="1">
      <c r="C119" s="205"/>
    </row>
    <row r="120" spans="3:3" ht="15.75" customHeight="1">
      <c r="C120" s="205"/>
    </row>
    <row r="121" spans="3:3" ht="15.75" customHeight="1">
      <c r="C121" s="205"/>
    </row>
    <row r="122" spans="3:3" ht="15.75" customHeight="1">
      <c r="C122" s="205"/>
    </row>
    <row r="123" spans="3:3" ht="15.75" customHeight="1">
      <c r="C123" s="205"/>
    </row>
    <row r="124" spans="3:3" ht="15.75" customHeight="1">
      <c r="C124" s="205"/>
    </row>
    <row r="125" spans="3:3" ht="15.75" customHeight="1">
      <c r="C125" s="205"/>
    </row>
    <row r="126" spans="3:3" ht="15.75" customHeight="1">
      <c r="C126" s="205"/>
    </row>
    <row r="127" spans="3:3" ht="15.75" customHeight="1">
      <c r="C127" s="205"/>
    </row>
    <row r="128" spans="3:3" ht="15.75" customHeight="1">
      <c r="C128" s="205"/>
    </row>
    <row r="129" spans="3:3" ht="15.75" customHeight="1">
      <c r="C129" s="205"/>
    </row>
    <row r="130" spans="3:3" ht="15.75" customHeight="1">
      <c r="C130" s="205"/>
    </row>
    <row r="131" spans="3:3" ht="15.75" customHeight="1">
      <c r="C131" s="205"/>
    </row>
    <row r="132" spans="3:3" ht="15.75" customHeight="1">
      <c r="C132" s="205"/>
    </row>
    <row r="133" spans="3:3" ht="15.75" customHeight="1">
      <c r="C133" s="205"/>
    </row>
    <row r="134" spans="3:3" ht="15.75" customHeight="1">
      <c r="C134" s="205"/>
    </row>
    <row r="135" spans="3:3" ht="15.75" customHeight="1">
      <c r="C135" s="205"/>
    </row>
    <row r="136" spans="3:3" ht="15.75" customHeight="1">
      <c r="C136" s="205"/>
    </row>
    <row r="137" spans="3:3" ht="15.75" customHeight="1">
      <c r="C137" s="205"/>
    </row>
    <row r="138" spans="3:3" ht="15.75" customHeight="1">
      <c r="C138" s="205"/>
    </row>
    <row r="139" spans="3:3" ht="15.75" customHeight="1">
      <c r="C139" s="205"/>
    </row>
    <row r="140" spans="3:3" ht="15.75" customHeight="1">
      <c r="C140" s="205"/>
    </row>
    <row r="141" spans="3:3" ht="15.75" customHeight="1">
      <c r="C141" s="205"/>
    </row>
    <row r="142" spans="3:3" ht="15.75" customHeight="1">
      <c r="C142" s="205"/>
    </row>
    <row r="143" spans="3:3" ht="15.75" customHeight="1">
      <c r="C143" s="205"/>
    </row>
    <row r="144" spans="3:3" ht="15.75" customHeight="1">
      <c r="C144" s="205"/>
    </row>
    <row r="145" spans="3:3" ht="15.75" customHeight="1">
      <c r="C145" s="205"/>
    </row>
    <row r="146" spans="3:3" ht="15.75" customHeight="1">
      <c r="C146" s="205"/>
    </row>
    <row r="147" spans="3:3" ht="15.75" customHeight="1">
      <c r="C147" s="205"/>
    </row>
    <row r="148" spans="3:3" ht="15.75" customHeight="1">
      <c r="C148" s="205"/>
    </row>
    <row r="149" spans="3:3" ht="15.75" customHeight="1">
      <c r="C149" s="205"/>
    </row>
    <row r="150" spans="3:3" ht="15.75" customHeight="1">
      <c r="C150" s="205"/>
    </row>
    <row r="151" spans="3:3" ht="15.75" customHeight="1">
      <c r="C151" s="205"/>
    </row>
    <row r="152" spans="3:3" ht="15.75" customHeight="1">
      <c r="C152" s="205"/>
    </row>
    <row r="153" spans="3:3" ht="15.75" customHeight="1">
      <c r="C153" s="205"/>
    </row>
    <row r="154" spans="3:3" ht="15.75" customHeight="1">
      <c r="C154" s="205"/>
    </row>
    <row r="155" spans="3:3" ht="15.75" customHeight="1">
      <c r="C155" s="205"/>
    </row>
    <row r="156" spans="3:3" ht="15.75" customHeight="1">
      <c r="C156" s="205"/>
    </row>
    <row r="157" spans="3:3" ht="15.75" customHeight="1">
      <c r="C157" s="205"/>
    </row>
    <row r="158" spans="3:3" ht="15.75" customHeight="1">
      <c r="C158" s="205"/>
    </row>
    <row r="159" spans="3:3" ht="15.75" customHeight="1">
      <c r="C159" s="205"/>
    </row>
    <row r="160" spans="3:3" ht="15.75" customHeight="1">
      <c r="C160" s="205"/>
    </row>
    <row r="161" spans="3:3" ht="15.75" customHeight="1">
      <c r="C161" s="205"/>
    </row>
    <row r="162" spans="3:3" ht="15.75" customHeight="1">
      <c r="C162" s="205"/>
    </row>
    <row r="163" spans="3:3" ht="15.75" customHeight="1">
      <c r="C163" s="205"/>
    </row>
    <row r="164" spans="3:3" ht="15.75" customHeight="1">
      <c r="C164" s="205"/>
    </row>
    <row r="165" spans="3:3" ht="15.75" customHeight="1">
      <c r="C165" s="205"/>
    </row>
    <row r="166" spans="3:3" ht="15.75" customHeight="1">
      <c r="C166" s="205"/>
    </row>
    <row r="167" spans="3:3" ht="15.75" customHeight="1">
      <c r="C167" s="205"/>
    </row>
    <row r="168" spans="3:3" ht="15.75" customHeight="1">
      <c r="C168" s="205"/>
    </row>
    <row r="169" spans="3:3" ht="15.75" customHeight="1">
      <c r="C169" s="205"/>
    </row>
    <row r="170" spans="3:3" ht="15.75" customHeight="1">
      <c r="C170" s="205"/>
    </row>
    <row r="171" spans="3:3" ht="15.75" customHeight="1">
      <c r="C171" s="205"/>
    </row>
    <row r="172" spans="3:3" ht="15.75" customHeight="1">
      <c r="C172" s="205"/>
    </row>
    <row r="173" spans="3:3" ht="15.75" customHeight="1">
      <c r="C173" s="205"/>
    </row>
    <row r="174" spans="3:3" ht="15.75" customHeight="1">
      <c r="C174" s="205"/>
    </row>
    <row r="175" spans="3:3" ht="15.75" customHeight="1">
      <c r="C175" s="205"/>
    </row>
    <row r="176" spans="3:3" ht="15.75" customHeight="1">
      <c r="C176" s="205"/>
    </row>
    <row r="177" spans="3:3" ht="15.75" customHeight="1">
      <c r="C177" s="205"/>
    </row>
    <row r="178" spans="3:3" ht="15.75" customHeight="1">
      <c r="C178" s="205"/>
    </row>
    <row r="179" spans="3:3" ht="15.75" customHeight="1">
      <c r="C179" s="205"/>
    </row>
    <row r="180" spans="3:3" ht="15.75" customHeight="1">
      <c r="C180" s="205"/>
    </row>
    <row r="181" spans="3:3" ht="15.75" customHeight="1">
      <c r="C181" s="205"/>
    </row>
    <row r="182" spans="3:3" ht="15.75" customHeight="1">
      <c r="C182" s="205"/>
    </row>
    <row r="183" spans="3:3" ht="15.75" customHeight="1">
      <c r="C183" s="205"/>
    </row>
    <row r="184" spans="3:3" ht="15.75" customHeight="1">
      <c r="C184" s="205"/>
    </row>
    <row r="185" spans="3:3" ht="15.75" customHeight="1">
      <c r="C185" s="205"/>
    </row>
    <row r="186" spans="3:3" ht="15.75" customHeight="1">
      <c r="C186" s="205"/>
    </row>
    <row r="187" spans="3:3" ht="15.75" customHeight="1">
      <c r="C187" s="205"/>
    </row>
    <row r="188" spans="3:3" ht="15.75" customHeight="1">
      <c r="C188" s="205"/>
    </row>
    <row r="189" spans="3:3" ht="15.75" customHeight="1">
      <c r="C189" s="205"/>
    </row>
    <row r="190" spans="3:3" ht="15.75" customHeight="1">
      <c r="C190" s="205"/>
    </row>
    <row r="191" spans="3:3" ht="15.75" customHeight="1">
      <c r="C191" s="205"/>
    </row>
    <row r="192" spans="3:3" ht="15.75" customHeight="1">
      <c r="C192" s="205"/>
    </row>
    <row r="193" spans="3:3" ht="15.75" customHeight="1">
      <c r="C193" s="205"/>
    </row>
    <row r="194" spans="3:3" ht="15.75" customHeight="1">
      <c r="C194" s="205"/>
    </row>
    <row r="195" spans="3:3" ht="15.75" customHeight="1">
      <c r="C195" s="205"/>
    </row>
    <row r="196" spans="3:3" ht="15.75" customHeight="1">
      <c r="C196" s="205"/>
    </row>
    <row r="197" spans="3:3" ht="15.75" customHeight="1">
      <c r="C197" s="205"/>
    </row>
    <row r="198" spans="3:3" ht="15.75" customHeight="1">
      <c r="C198" s="205"/>
    </row>
    <row r="199" spans="3:3" ht="15.75" customHeight="1">
      <c r="C199" s="205"/>
    </row>
    <row r="200" spans="3:3" ht="15.75" customHeight="1">
      <c r="C200" s="205"/>
    </row>
    <row r="201" spans="3:3" ht="15.75" customHeight="1">
      <c r="C201" s="205"/>
    </row>
    <row r="202" spans="3:3" ht="15.75" customHeight="1">
      <c r="C202" s="205"/>
    </row>
    <row r="203" spans="3:3" ht="15.75" customHeight="1">
      <c r="C203" s="205"/>
    </row>
    <row r="204" spans="3:3" ht="15.75" customHeight="1">
      <c r="C204" s="205"/>
    </row>
    <row r="205" spans="3:3" ht="15.75" customHeight="1">
      <c r="C205" s="205"/>
    </row>
    <row r="206" spans="3:3" ht="15.75" customHeight="1">
      <c r="C206" s="205"/>
    </row>
    <row r="207" spans="3:3" ht="15.75" customHeight="1">
      <c r="C207" s="205"/>
    </row>
    <row r="208" spans="3:3" ht="15.75" customHeight="1">
      <c r="C208" s="205"/>
    </row>
    <row r="209" spans="3:3" ht="15.75" customHeight="1">
      <c r="C209" s="205"/>
    </row>
    <row r="210" spans="3:3" ht="15.75" customHeight="1">
      <c r="C210" s="205"/>
    </row>
    <row r="211" spans="3:3" ht="15.75" customHeight="1">
      <c r="C211" s="205"/>
    </row>
    <row r="212" spans="3:3" ht="15.75" customHeight="1">
      <c r="C212" s="205"/>
    </row>
    <row r="213" spans="3:3" ht="15.75" customHeight="1">
      <c r="C213" s="205"/>
    </row>
    <row r="214" spans="3:3" ht="15.75" customHeight="1">
      <c r="C214" s="205"/>
    </row>
    <row r="215" spans="3:3" ht="15.75" customHeight="1">
      <c r="C215" s="205"/>
    </row>
    <row r="216" spans="3:3" ht="15.75" customHeight="1">
      <c r="C216" s="205"/>
    </row>
    <row r="217" spans="3:3" ht="15.75" customHeight="1">
      <c r="C217" s="205"/>
    </row>
    <row r="218" spans="3:3" ht="15.75" customHeight="1">
      <c r="C218" s="205"/>
    </row>
    <row r="219" spans="3:3" ht="15.75" customHeight="1">
      <c r="C219" s="205"/>
    </row>
    <row r="220" spans="3:3" ht="15.75" customHeight="1">
      <c r="C220" s="205"/>
    </row>
    <row r="221" spans="3:3" ht="15.75" customHeight="1">
      <c r="C221" s="205"/>
    </row>
    <row r="222" spans="3:3" ht="15.75" customHeight="1">
      <c r="C222" s="205"/>
    </row>
    <row r="223" spans="3:3" ht="15.75" customHeight="1">
      <c r="C223" s="205"/>
    </row>
    <row r="224" spans="3:3" ht="15.75" customHeight="1">
      <c r="C224" s="205"/>
    </row>
    <row r="225" spans="3:3" ht="15.75" customHeight="1">
      <c r="C225" s="205"/>
    </row>
    <row r="226" spans="3:3" ht="15.75" customHeight="1">
      <c r="C226" s="205"/>
    </row>
    <row r="227" spans="3:3" ht="15.75" customHeight="1">
      <c r="C227" s="205"/>
    </row>
    <row r="228" spans="3:3" ht="15.75" customHeight="1">
      <c r="C228" s="205"/>
    </row>
    <row r="229" spans="3:3" ht="15.75" customHeight="1">
      <c r="C229" s="205"/>
    </row>
    <row r="230" spans="3:3" ht="15.75" customHeight="1">
      <c r="C230" s="205"/>
    </row>
    <row r="231" spans="3:3" ht="15.75" customHeight="1">
      <c r="C231" s="205"/>
    </row>
    <row r="232" spans="3:3" ht="15.75" customHeight="1">
      <c r="C232" s="205"/>
    </row>
    <row r="233" spans="3:3" ht="15.75" customHeight="1">
      <c r="C233" s="205"/>
    </row>
    <row r="234" spans="3:3" ht="15.75" customHeight="1">
      <c r="C234" s="205"/>
    </row>
    <row r="235" spans="3:3" ht="15.75" customHeight="1">
      <c r="C235" s="205"/>
    </row>
    <row r="236" spans="3:3" ht="15.75" customHeight="1">
      <c r="C236" s="205"/>
    </row>
    <row r="237" spans="3:3" ht="15.75" customHeight="1">
      <c r="C237" s="205"/>
    </row>
    <row r="238" spans="3:3" ht="15.75" customHeight="1">
      <c r="C238" s="205"/>
    </row>
    <row r="239" spans="3:3" ht="15.75" customHeight="1">
      <c r="C239" s="205"/>
    </row>
    <row r="240" spans="3:3" ht="15.75" customHeight="1">
      <c r="C240" s="205"/>
    </row>
    <row r="241" spans="3:3" ht="15.75" customHeight="1">
      <c r="C241" s="205"/>
    </row>
    <row r="242" spans="3:3" ht="15.75" customHeight="1">
      <c r="C242" s="205"/>
    </row>
    <row r="243" spans="3:3" ht="15.75" customHeight="1">
      <c r="C243" s="205"/>
    </row>
    <row r="244" spans="3:3" ht="15.75" customHeight="1">
      <c r="C244" s="205"/>
    </row>
    <row r="245" spans="3:3" ht="15.75" customHeight="1">
      <c r="C245" s="205"/>
    </row>
    <row r="246" spans="3:3" ht="15.75" customHeight="1">
      <c r="C246" s="205"/>
    </row>
    <row r="247" spans="3:3" ht="15.75" customHeight="1">
      <c r="C247" s="205"/>
    </row>
    <row r="248" spans="3:3" ht="15.75" customHeight="1">
      <c r="C248" s="205"/>
    </row>
    <row r="249" spans="3:3" ht="15.75" customHeight="1">
      <c r="C249" s="205"/>
    </row>
    <row r="250" spans="3:3" ht="15.75" customHeight="1">
      <c r="C250" s="205"/>
    </row>
    <row r="251" spans="3:3" ht="15.75" customHeight="1">
      <c r="C251" s="205"/>
    </row>
    <row r="252" spans="3:3" ht="15.75" customHeight="1">
      <c r="C252" s="205"/>
    </row>
    <row r="253" spans="3:3" ht="15.75" customHeight="1">
      <c r="C253" s="205"/>
    </row>
    <row r="254" spans="3:3" ht="15.75" customHeight="1">
      <c r="C254" s="205"/>
    </row>
    <row r="255" spans="3:3" ht="15.75" customHeight="1">
      <c r="C255" s="205"/>
    </row>
    <row r="256" spans="3:3" ht="15.75" customHeight="1">
      <c r="C256" s="205"/>
    </row>
    <row r="257" spans="3:3" ht="15.75" customHeight="1">
      <c r="C257" s="205"/>
    </row>
    <row r="258" spans="3:3" ht="15.75" customHeight="1">
      <c r="C258" s="205"/>
    </row>
    <row r="259" spans="3:3" ht="15.75" customHeight="1">
      <c r="C259" s="205"/>
    </row>
    <row r="260" spans="3:3" ht="15.75" customHeight="1">
      <c r="C260" s="205"/>
    </row>
    <row r="261" spans="3:3" ht="15.75" customHeight="1">
      <c r="C261" s="205"/>
    </row>
    <row r="262" spans="3:3" ht="15.75" customHeight="1">
      <c r="C262" s="205"/>
    </row>
    <row r="263" spans="3:3" ht="15.75" customHeight="1">
      <c r="C263" s="205"/>
    </row>
    <row r="264" spans="3:3" ht="15.75" customHeight="1">
      <c r="C264" s="205"/>
    </row>
    <row r="265" spans="3:3" ht="15.75" customHeight="1">
      <c r="C265" s="205"/>
    </row>
    <row r="266" spans="3:3" ht="15.75" customHeight="1">
      <c r="C266" s="205"/>
    </row>
    <row r="267" spans="3:3" ht="15.75" customHeight="1">
      <c r="C267" s="205"/>
    </row>
    <row r="268" spans="3:3" ht="15.75" customHeight="1">
      <c r="C268" s="205"/>
    </row>
    <row r="269" spans="3:3" ht="15.75" customHeight="1">
      <c r="C269" s="205"/>
    </row>
    <row r="270" spans="3:3" ht="15.75" customHeight="1">
      <c r="C270" s="205"/>
    </row>
    <row r="271" spans="3:3" ht="15.75" customHeight="1">
      <c r="C271" s="205"/>
    </row>
    <row r="272" spans="3:3" ht="15.75" customHeight="1">
      <c r="C272" s="205"/>
    </row>
    <row r="273" spans="3:3" ht="15.75" customHeight="1">
      <c r="C273" s="205"/>
    </row>
    <row r="274" spans="3:3" ht="15.75" customHeight="1">
      <c r="C274" s="205"/>
    </row>
    <row r="275" spans="3:3" ht="15.75" customHeight="1">
      <c r="C275" s="205"/>
    </row>
    <row r="276" spans="3:3" ht="15.75" customHeight="1">
      <c r="C276" s="205"/>
    </row>
    <row r="277" spans="3:3" ht="15.75" customHeight="1">
      <c r="C277" s="205"/>
    </row>
    <row r="278" spans="3:3" ht="15.75" customHeight="1">
      <c r="C278" s="205"/>
    </row>
    <row r="279" spans="3:3" ht="15.75" customHeight="1">
      <c r="C279" s="205"/>
    </row>
    <row r="280" spans="3:3" ht="15.75" customHeight="1">
      <c r="C280" s="205"/>
    </row>
    <row r="281" spans="3:3" ht="15.75" customHeight="1">
      <c r="C281" s="205"/>
    </row>
    <row r="282" spans="3:3" ht="15.75" customHeight="1">
      <c r="C282" s="205"/>
    </row>
    <row r="283" spans="3:3" ht="15.75" customHeight="1">
      <c r="C283" s="205"/>
    </row>
    <row r="284" spans="3:3" ht="15.75" customHeight="1">
      <c r="C284" s="205"/>
    </row>
    <row r="285" spans="3:3" ht="15.75" customHeight="1">
      <c r="C285" s="205"/>
    </row>
    <row r="286" spans="3:3" ht="15.75" customHeight="1">
      <c r="C286" s="205"/>
    </row>
    <row r="287" spans="3:3" ht="15.75" customHeight="1">
      <c r="C287" s="205"/>
    </row>
    <row r="288" spans="3:3" ht="15.75" customHeight="1">
      <c r="C288" s="205"/>
    </row>
    <row r="289" spans="3:3" ht="15.75" customHeight="1">
      <c r="C289" s="205"/>
    </row>
    <row r="290" spans="3:3" ht="15.75" customHeight="1">
      <c r="C290" s="205"/>
    </row>
    <row r="291" spans="3:3" ht="15.75" customHeight="1">
      <c r="C291" s="205"/>
    </row>
    <row r="292" spans="3:3" ht="15.75" customHeight="1">
      <c r="C292" s="205"/>
    </row>
    <row r="293" spans="3:3" ht="15.75" customHeight="1">
      <c r="C293" s="205"/>
    </row>
    <row r="294" spans="3:3" ht="15.75" customHeight="1">
      <c r="C294" s="205"/>
    </row>
    <row r="295" spans="3:3" ht="15.75" customHeight="1">
      <c r="C295" s="205"/>
    </row>
    <row r="296" spans="3:3" ht="15.75" customHeight="1">
      <c r="C296" s="205"/>
    </row>
    <row r="297" spans="3:3" ht="15.75" customHeight="1">
      <c r="C297" s="205"/>
    </row>
    <row r="298" spans="3:3" ht="15.75" customHeight="1">
      <c r="C298" s="205"/>
    </row>
    <row r="299" spans="3:3" ht="15.75" customHeight="1">
      <c r="C299" s="205"/>
    </row>
    <row r="300" spans="3:3" ht="15.75" customHeight="1">
      <c r="C300" s="205"/>
    </row>
    <row r="301" spans="3:3" ht="15.75" customHeight="1">
      <c r="C301" s="205"/>
    </row>
    <row r="302" spans="3:3" ht="15.75" customHeight="1">
      <c r="C302" s="205"/>
    </row>
    <row r="303" spans="3:3" ht="15.75" customHeight="1">
      <c r="C303" s="205"/>
    </row>
    <row r="304" spans="3:3" ht="15.75" customHeight="1">
      <c r="C304" s="205"/>
    </row>
    <row r="305" spans="3:3" ht="15.75" customHeight="1">
      <c r="C305" s="205"/>
    </row>
    <row r="306" spans="3:3" ht="15.75" customHeight="1">
      <c r="C306" s="205"/>
    </row>
    <row r="307" spans="3:3" ht="15.75" customHeight="1">
      <c r="C307" s="205"/>
    </row>
    <row r="308" spans="3:3" ht="15.75" customHeight="1">
      <c r="C308" s="205"/>
    </row>
    <row r="309" spans="3:3" ht="15.75" customHeight="1">
      <c r="C309" s="205"/>
    </row>
    <row r="310" spans="3:3" ht="15.75" customHeight="1">
      <c r="C310" s="205"/>
    </row>
    <row r="311" spans="3:3" ht="15.75" customHeight="1">
      <c r="C311" s="205"/>
    </row>
    <row r="312" spans="3:3" ht="15.75" customHeight="1">
      <c r="C312" s="205"/>
    </row>
    <row r="313" spans="3:3" ht="15.75" customHeight="1">
      <c r="C313" s="205"/>
    </row>
    <row r="314" spans="3:3" ht="15.75" customHeight="1">
      <c r="C314" s="205"/>
    </row>
    <row r="315" spans="3:3" ht="15.75" customHeight="1">
      <c r="C315" s="205"/>
    </row>
    <row r="316" spans="3:3" ht="15.75" customHeight="1">
      <c r="C316" s="205"/>
    </row>
    <row r="317" spans="3:3" ht="15.75" customHeight="1">
      <c r="C317" s="205"/>
    </row>
    <row r="318" spans="3:3" ht="15.75" customHeight="1">
      <c r="C318" s="205"/>
    </row>
    <row r="319" spans="3:3" ht="15.75" customHeight="1">
      <c r="C319" s="205"/>
    </row>
    <row r="320" spans="3:3" ht="15.75" customHeight="1">
      <c r="C320" s="205"/>
    </row>
    <row r="321" spans="3:3" ht="15.75" customHeight="1">
      <c r="C321" s="205"/>
    </row>
    <row r="322" spans="3:3" ht="15.75" customHeight="1">
      <c r="C322" s="205"/>
    </row>
    <row r="323" spans="3:3" ht="15.75" customHeight="1">
      <c r="C323" s="205"/>
    </row>
    <row r="324" spans="3:3" ht="15.75" customHeight="1">
      <c r="C324" s="205"/>
    </row>
    <row r="325" spans="3:3" ht="15.75" customHeight="1">
      <c r="C325" s="205"/>
    </row>
    <row r="326" spans="3:3" ht="15.75" customHeight="1">
      <c r="C326" s="205"/>
    </row>
    <row r="327" spans="3:3" ht="15.75" customHeight="1">
      <c r="C327" s="205"/>
    </row>
    <row r="328" spans="3:3" ht="15.75" customHeight="1">
      <c r="C328" s="205"/>
    </row>
    <row r="329" spans="3:3" ht="15.75" customHeight="1">
      <c r="C329" s="205"/>
    </row>
    <row r="330" spans="3:3" ht="15.75" customHeight="1">
      <c r="C330" s="205"/>
    </row>
    <row r="331" spans="3:3" ht="15.75" customHeight="1">
      <c r="C331" s="205"/>
    </row>
    <row r="332" spans="3:3" ht="15.75" customHeight="1">
      <c r="C332" s="205"/>
    </row>
    <row r="333" spans="3:3" ht="15.75" customHeight="1">
      <c r="C333" s="205"/>
    </row>
    <row r="334" spans="3:3" ht="15.75" customHeight="1">
      <c r="C334" s="205"/>
    </row>
    <row r="335" spans="3:3" ht="15.75" customHeight="1">
      <c r="C335" s="205"/>
    </row>
    <row r="336" spans="3:3" ht="15.75" customHeight="1">
      <c r="C336" s="205"/>
    </row>
    <row r="337" spans="3:3" ht="15.75" customHeight="1">
      <c r="C337" s="205"/>
    </row>
    <row r="338" spans="3:3" ht="15.75" customHeight="1">
      <c r="C338" s="205"/>
    </row>
    <row r="339" spans="3:3" ht="15.75" customHeight="1">
      <c r="C339" s="205"/>
    </row>
    <row r="340" spans="3:3" ht="15.75" customHeight="1">
      <c r="C340" s="205"/>
    </row>
    <row r="341" spans="3:3" ht="15.75" customHeight="1">
      <c r="C341" s="205"/>
    </row>
    <row r="342" spans="3:3" ht="15.75" customHeight="1">
      <c r="C342" s="205"/>
    </row>
    <row r="343" spans="3:3" ht="15.75" customHeight="1">
      <c r="C343" s="205"/>
    </row>
    <row r="344" spans="3:3" ht="15.75" customHeight="1">
      <c r="C344" s="205"/>
    </row>
    <row r="345" spans="3:3" ht="15.75" customHeight="1">
      <c r="C345" s="205"/>
    </row>
    <row r="346" spans="3:3" ht="15.75" customHeight="1">
      <c r="C346" s="205"/>
    </row>
    <row r="347" spans="3:3" ht="15.75" customHeight="1">
      <c r="C347" s="205"/>
    </row>
    <row r="348" spans="3:3" ht="15.75" customHeight="1">
      <c r="C348" s="205"/>
    </row>
    <row r="349" spans="3:3" ht="15.75" customHeight="1">
      <c r="C349" s="205"/>
    </row>
    <row r="350" spans="3:3" ht="15.75" customHeight="1">
      <c r="C350" s="205"/>
    </row>
    <row r="351" spans="3:3" ht="15.75" customHeight="1">
      <c r="C351" s="205"/>
    </row>
    <row r="352" spans="3:3" ht="15.75" customHeight="1">
      <c r="C352" s="205"/>
    </row>
    <row r="353" spans="3:3" ht="15.75" customHeight="1">
      <c r="C353" s="205"/>
    </row>
    <row r="354" spans="3:3" ht="15.75" customHeight="1">
      <c r="C354" s="205"/>
    </row>
    <row r="355" spans="3:3" ht="15.75" customHeight="1">
      <c r="C355" s="205"/>
    </row>
    <row r="356" spans="3:3" ht="15.75" customHeight="1">
      <c r="C356" s="205"/>
    </row>
    <row r="357" spans="3:3" ht="15.75" customHeight="1">
      <c r="C357" s="205"/>
    </row>
    <row r="358" spans="3:3" ht="15.75" customHeight="1">
      <c r="C358" s="205"/>
    </row>
    <row r="359" spans="3:3" ht="15.75" customHeight="1">
      <c r="C359" s="205"/>
    </row>
    <row r="360" spans="3:3" ht="15.75" customHeight="1">
      <c r="C360" s="205"/>
    </row>
    <row r="361" spans="3:3" ht="15.75" customHeight="1">
      <c r="C361" s="205"/>
    </row>
    <row r="362" spans="3:3" ht="15.75" customHeight="1">
      <c r="C362" s="205"/>
    </row>
    <row r="363" spans="3:3" ht="15.75" customHeight="1">
      <c r="C363" s="205"/>
    </row>
    <row r="364" spans="3:3" ht="15.75" customHeight="1">
      <c r="C364" s="205"/>
    </row>
    <row r="365" spans="3:3" ht="15.75" customHeight="1">
      <c r="C365" s="205"/>
    </row>
    <row r="366" spans="3:3" ht="15.75" customHeight="1">
      <c r="C366" s="205"/>
    </row>
    <row r="367" spans="3:3" ht="15.75" customHeight="1">
      <c r="C367" s="205"/>
    </row>
    <row r="368" spans="3:3" ht="15.75" customHeight="1">
      <c r="C368" s="205"/>
    </row>
    <row r="369" spans="3:3" ht="15.75" customHeight="1">
      <c r="C369" s="205"/>
    </row>
    <row r="370" spans="3:3" ht="15.75" customHeight="1">
      <c r="C370" s="205"/>
    </row>
    <row r="371" spans="3:3" ht="15.75" customHeight="1">
      <c r="C371" s="205"/>
    </row>
    <row r="372" spans="3:3" ht="15.75" customHeight="1">
      <c r="C372" s="205"/>
    </row>
    <row r="373" spans="3:3" ht="15.75" customHeight="1">
      <c r="C373" s="205"/>
    </row>
    <row r="374" spans="3:3" ht="15.75" customHeight="1">
      <c r="C374" s="205"/>
    </row>
    <row r="375" spans="3:3" ht="15.75" customHeight="1">
      <c r="C375" s="205"/>
    </row>
    <row r="376" spans="3:3" ht="15.75" customHeight="1">
      <c r="C376" s="205"/>
    </row>
    <row r="377" spans="3:3" ht="15.75" customHeight="1">
      <c r="C377" s="205"/>
    </row>
    <row r="378" spans="3:3" ht="15.75" customHeight="1">
      <c r="C378" s="205"/>
    </row>
    <row r="379" spans="3:3" ht="15.75" customHeight="1">
      <c r="C379" s="205"/>
    </row>
    <row r="380" spans="3:3" ht="15.75" customHeight="1">
      <c r="C380" s="205"/>
    </row>
    <row r="381" spans="3:3" ht="15.75" customHeight="1">
      <c r="C381" s="205"/>
    </row>
    <row r="382" spans="3:3" ht="15.75" customHeight="1">
      <c r="C382" s="205"/>
    </row>
    <row r="383" spans="3:3" ht="15.75" customHeight="1">
      <c r="C383" s="205"/>
    </row>
    <row r="384" spans="3:3" ht="15.75" customHeight="1">
      <c r="C384" s="205"/>
    </row>
    <row r="385" spans="3:3" ht="15.75" customHeight="1">
      <c r="C385" s="205"/>
    </row>
    <row r="386" spans="3:3" ht="15.75" customHeight="1">
      <c r="C386" s="205"/>
    </row>
    <row r="387" spans="3:3" ht="15.75" customHeight="1">
      <c r="C387" s="205"/>
    </row>
    <row r="388" spans="3:3" ht="15.75" customHeight="1">
      <c r="C388" s="205"/>
    </row>
    <row r="389" spans="3:3" ht="15.75" customHeight="1">
      <c r="C389" s="205"/>
    </row>
    <row r="390" spans="3:3" ht="15.75" customHeight="1">
      <c r="C390" s="205"/>
    </row>
    <row r="391" spans="3:3" ht="15.75" customHeight="1">
      <c r="C391" s="205"/>
    </row>
    <row r="392" spans="3:3" ht="15.75" customHeight="1">
      <c r="C392" s="205"/>
    </row>
    <row r="393" spans="3:3" ht="15.75" customHeight="1">
      <c r="C393" s="205"/>
    </row>
    <row r="394" spans="3:3" ht="15.75" customHeight="1">
      <c r="C394" s="205"/>
    </row>
    <row r="395" spans="3:3" ht="15.75" customHeight="1">
      <c r="C395" s="205"/>
    </row>
    <row r="396" spans="3:3" ht="15.75" customHeight="1">
      <c r="C396" s="205"/>
    </row>
    <row r="397" spans="3:3" ht="15.75" customHeight="1">
      <c r="C397" s="205"/>
    </row>
    <row r="398" spans="3:3" ht="15.75" customHeight="1">
      <c r="C398" s="205"/>
    </row>
    <row r="399" spans="3:3" ht="15.75" customHeight="1">
      <c r="C399" s="205"/>
    </row>
    <row r="400" spans="3:3" ht="15.75" customHeight="1">
      <c r="C400" s="205"/>
    </row>
    <row r="401" spans="3:3" ht="15.75" customHeight="1">
      <c r="C401" s="205"/>
    </row>
    <row r="402" spans="3:3" ht="15.75" customHeight="1">
      <c r="C402" s="205"/>
    </row>
    <row r="403" spans="3:3" ht="15.75" customHeight="1">
      <c r="C403" s="205"/>
    </row>
    <row r="404" spans="3:3" ht="15.75" customHeight="1">
      <c r="C404" s="205"/>
    </row>
    <row r="405" spans="3:3" ht="15.75" customHeight="1">
      <c r="C405" s="205"/>
    </row>
    <row r="406" spans="3:3" ht="15.75" customHeight="1">
      <c r="C406" s="205"/>
    </row>
    <row r="407" spans="3:3" ht="15.75" customHeight="1">
      <c r="C407" s="205"/>
    </row>
    <row r="408" spans="3:3" ht="15.75" customHeight="1">
      <c r="C408" s="205"/>
    </row>
    <row r="409" spans="3:3" ht="15.75" customHeight="1">
      <c r="C409" s="205"/>
    </row>
    <row r="410" spans="3:3" ht="15.75" customHeight="1">
      <c r="C410" s="205"/>
    </row>
    <row r="411" spans="3:3" ht="15.75" customHeight="1">
      <c r="C411" s="205"/>
    </row>
    <row r="412" spans="3:3" ht="15.75" customHeight="1">
      <c r="C412" s="205"/>
    </row>
    <row r="413" spans="3:3" ht="15.75" customHeight="1">
      <c r="C413" s="205"/>
    </row>
    <row r="414" spans="3:3" ht="15.75" customHeight="1">
      <c r="C414" s="205"/>
    </row>
    <row r="415" spans="3:3" ht="15.75" customHeight="1">
      <c r="C415" s="205"/>
    </row>
    <row r="416" spans="3:3" ht="15.75" customHeight="1">
      <c r="C416" s="205"/>
    </row>
    <row r="417" spans="3:3" ht="15.75" customHeight="1">
      <c r="C417" s="205"/>
    </row>
    <row r="418" spans="3:3" ht="15.75" customHeight="1">
      <c r="C418" s="205"/>
    </row>
    <row r="419" spans="3:3" ht="15.75" customHeight="1">
      <c r="C419" s="205"/>
    </row>
    <row r="420" spans="3:3" ht="15.75" customHeight="1">
      <c r="C420" s="205"/>
    </row>
    <row r="421" spans="3:3" ht="15.75" customHeight="1">
      <c r="C421" s="205"/>
    </row>
    <row r="422" spans="3:3" ht="15.75" customHeight="1">
      <c r="C422" s="205"/>
    </row>
    <row r="423" spans="3:3" ht="15.75" customHeight="1">
      <c r="C423" s="205"/>
    </row>
    <row r="424" spans="3:3" ht="15.75" customHeight="1">
      <c r="C424" s="205"/>
    </row>
    <row r="425" spans="3:3" ht="15.75" customHeight="1">
      <c r="C425" s="205"/>
    </row>
    <row r="426" spans="3:3" ht="15.75" customHeight="1">
      <c r="C426" s="205"/>
    </row>
    <row r="427" spans="3:3" ht="15.75" customHeight="1">
      <c r="C427" s="205"/>
    </row>
    <row r="428" spans="3:3" ht="15.75" customHeight="1">
      <c r="C428" s="205"/>
    </row>
    <row r="429" spans="3:3" ht="15.75" customHeight="1">
      <c r="C429" s="205"/>
    </row>
    <row r="430" spans="3:3" ht="15.75" customHeight="1">
      <c r="C430" s="205"/>
    </row>
    <row r="431" spans="3:3" ht="15.75" customHeight="1">
      <c r="C431" s="205"/>
    </row>
    <row r="432" spans="3:3" ht="15.75" customHeight="1">
      <c r="C432" s="205"/>
    </row>
    <row r="433" spans="3:3" ht="15.75" customHeight="1">
      <c r="C433" s="205"/>
    </row>
    <row r="434" spans="3:3" ht="15.75" customHeight="1">
      <c r="C434" s="205"/>
    </row>
    <row r="435" spans="3:3" ht="15.75" customHeight="1">
      <c r="C435" s="205"/>
    </row>
    <row r="436" spans="3:3" ht="15.75" customHeight="1">
      <c r="C436" s="205"/>
    </row>
    <row r="437" spans="3:3" ht="15.75" customHeight="1">
      <c r="C437" s="205"/>
    </row>
    <row r="438" spans="3:3" ht="15.75" customHeight="1">
      <c r="C438" s="205"/>
    </row>
    <row r="439" spans="3:3" ht="15.75" customHeight="1">
      <c r="C439" s="205"/>
    </row>
    <row r="440" spans="3:3" ht="15.75" customHeight="1">
      <c r="C440" s="205"/>
    </row>
    <row r="441" spans="3:3" ht="15.75" customHeight="1">
      <c r="C441" s="205"/>
    </row>
    <row r="442" spans="3:3" ht="15.75" customHeight="1">
      <c r="C442" s="205"/>
    </row>
    <row r="443" spans="3:3" ht="15.75" customHeight="1">
      <c r="C443" s="205"/>
    </row>
    <row r="444" spans="3:3" ht="15.75" customHeight="1">
      <c r="C444" s="205"/>
    </row>
    <row r="445" spans="3:3" ht="15.75" customHeight="1">
      <c r="C445" s="205"/>
    </row>
    <row r="446" spans="3:3" ht="15.75" customHeight="1">
      <c r="C446" s="205"/>
    </row>
    <row r="447" spans="3:3" ht="15.75" customHeight="1">
      <c r="C447" s="205"/>
    </row>
    <row r="448" spans="3:3" ht="15.75" customHeight="1">
      <c r="C448" s="205"/>
    </row>
    <row r="449" spans="3:3" ht="15.75" customHeight="1">
      <c r="C449" s="205"/>
    </row>
    <row r="450" spans="3:3" ht="15.75" customHeight="1">
      <c r="C450" s="205"/>
    </row>
    <row r="451" spans="3:3" ht="15.75" customHeight="1">
      <c r="C451" s="205"/>
    </row>
    <row r="452" spans="3:3" ht="15.75" customHeight="1">
      <c r="C452" s="205"/>
    </row>
    <row r="453" spans="3:3" ht="15.75" customHeight="1">
      <c r="C453" s="205"/>
    </row>
    <row r="454" spans="3:3" ht="15.75" customHeight="1">
      <c r="C454" s="205"/>
    </row>
    <row r="455" spans="3:3" ht="15.75" customHeight="1">
      <c r="C455" s="205"/>
    </row>
    <row r="456" spans="3:3" ht="15.75" customHeight="1">
      <c r="C456" s="205"/>
    </row>
    <row r="457" spans="3:3" ht="15.75" customHeight="1">
      <c r="C457" s="205"/>
    </row>
    <row r="458" spans="3:3" ht="15.75" customHeight="1">
      <c r="C458" s="205"/>
    </row>
    <row r="459" spans="3:3" ht="15.75" customHeight="1">
      <c r="C459" s="205"/>
    </row>
    <row r="460" spans="3:3" ht="15.75" customHeight="1">
      <c r="C460" s="205"/>
    </row>
    <row r="461" spans="3:3" ht="15.75" customHeight="1">
      <c r="C461" s="205"/>
    </row>
    <row r="462" spans="3:3" ht="15.75" customHeight="1">
      <c r="C462" s="205"/>
    </row>
    <row r="463" spans="3:3" ht="15.75" customHeight="1">
      <c r="C463" s="205"/>
    </row>
    <row r="464" spans="3:3" ht="15.75" customHeight="1">
      <c r="C464" s="205"/>
    </row>
    <row r="465" spans="3:3" ht="15.75" customHeight="1">
      <c r="C465" s="205"/>
    </row>
    <row r="466" spans="3:3" ht="15.75" customHeight="1">
      <c r="C466" s="205"/>
    </row>
    <row r="467" spans="3:3" ht="15.75" customHeight="1">
      <c r="C467" s="205"/>
    </row>
    <row r="468" spans="3:3" ht="15.75" customHeight="1">
      <c r="C468" s="205"/>
    </row>
    <row r="469" spans="3:3" ht="15.75" customHeight="1">
      <c r="C469" s="205"/>
    </row>
    <row r="470" spans="3:3" ht="15.75" customHeight="1">
      <c r="C470" s="205"/>
    </row>
    <row r="471" spans="3:3" ht="15.75" customHeight="1">
      <c r="C471" s="205"/>
    </row>
    <row r="472" spans="3:3" ht="15.75" customHeight="1">
      <c r="C472" s="205"/>
    </row>
    <row r="473" spans="3:3" ht="15.75" customHeight="1">
      <c r="C473" s="205"/>
    </row>
    <row r="474" spans="3:3" ht="15.75" customHeight="1">
      <c r="C474" s="205"/>
    </row>
    <row r="475" spans="3:3" ht="15.75" customHeight="1">
      <c r="C475" s="205"/>
    </row>
    <row r="476" spans="3:3" ht="15.75" customHeight="1">
      <c r="C476" s="205"/>
    </row>
    <row r="477" spans="3:3" ht="15.75" customHeight="1">
      <c r="C477" s="205"/>
    </row>
    <row r="478" spans="3:3" ht="15.75" customHeight="1">
      <c r="C478" s="205"/>
    </row>
    <row r="479" spans="3:3" ht="15.75" customHeight="1">
      <c r="C479" s="205"/>
    </row>
    <row r="480" spans="3:3" ht="15.75" customHeight="1">
      <c r="C480" s="205"/>
    </row>
    <row r="481" spans="3:3" ht="15.75" customHeight="1">
      <c r="C481" s="205"/>
    </row>
    <row r="482" spans="3:3" ht="15.75" customHeight="1">
      <c r="C482" s="205"/>
    </row>
    <row r="483" spans="3:3" ht="15.75" customHeight="1">
      <c r="C483" s="205"/>
    </row>
    <row r="484" spans="3:3" ht="15.75" customHeight="1">
      <c r="C484" s="205"/>
    </row>
    <row r="485" spans="3:3" ht="15.75" customHeight="1">
      <c r="C485" s="205"/>
    </row>
    <row r="486" spans="3:3" ht="15.75" customHeight="1">
      <c r="C486" s="205"/>
    </row>
    <row r="487" spans="3:3" ht="15.75" customHeight="1">
      <c r="C487" s="205"/>
    </row>
    <row r="488" spans="3:3" ht="15.75" customHeight="1">
      <c r="C488" s="205"/>
    </row>
    <row r="489" spans="3:3" ht="15.75" customHeight="1">
      <c r="C489" s="205"/>
    </row>
    <row r="490" spans="3:3" ht="15.75" customHeight="1">
      <c r="C490" s="205"/>
    </row>
    <row r="491" spans="3:3" ht="15.75" customHeight="1">
      <c r="C491" s="205"/>
    </row>
    <row r="492" spans="3:3" ht="15.75" customHeight="1">
      <c r="C492" s="205"/>
    </row>
    <row r="493" spans="3:3" ht="15.75" customHeight="1">
      <c r="C493" s="205"/>
    </row>
    <row r="494" spans="3:3" ht="15.75" customHeight="1">
      <c r="C494" s="205"/>
    </row>
    <row r="495" spans="3:3" ht="15.75" customHeight="1">
      <c r="C495" s="205"/>
    </row>
    <row r="496" spans="3:3" ht="15.75" customHeight="1">
      <c r="C496" s="205"/>
    </row>
    <row r="497" spans="3:3" ht="15.75" customHeight="1">
      <c r="C497" s="205"/>
    </row>
    <row r="498" spans="3:3" ht="15.75" customHeight="1">
      <c r="C498" s="205"/>
    </row>
    <row r="499" spans="3:3" ht="15.75" customHeight="1">
      <c r="C499" s="205"/>
    </row>
    <row r="500" spans="3:3" ht="15.75" customHeight="1">
      <c r="C500" s="205"/>
    </row>
    <row r="501" spans="3:3" ht="15.75" customHeight="1">
      <c r="C501" s="205"/>
    </row>
    <row r="502" spans="3:3" ht="15.75" customHeight="1">
      <c r="C502" s="205"/>
    </row>
    <row r="503" spans="3:3" ht="15.75" customHeight="1">
      <c r="C503" s="205"/>
    </row>
    <row r="504" spans="3:3" ht="15.75" customHeight="1">
      <c r="C504" s="205"/>
    </row>
    <row r="505" spans="3:3" ht="15.75" customHeight="1">
      <c r="C505" s="205"/>
    </row>
    <row r="506" spans="3:3" ht="15.75" customHeight="1">
      <c r="C506" s="205"/>
    </row>
    <row r="507" spans="3:3" ht="15.75" customHeight="1">
      <c r="C507" s="205"/>
    </row>
    <row r="508" spans="3:3" ht="15.75" customHeight="1">
      <c r="C508" s="205"/>
    </row>
    <row r="509" spans="3:3" ht="15.75" customHeight="1">
      <c r="C509" s="205"/>
    </row>
    <row r="510" spans="3:3" ht="15.75" customHeight="1">
      <c r="C510" s="205"/>
    </row>
    <row r="511" spans="3:3" ht="15.75" customHeight="1">
      <c r="C511" s="205"/>
    </row>
    <row r="512" spans="3:3" ht="15.75" customHeight="1">
      <c r="C512" s="205"/>
    </row>
    <row r="513" spans="3:3" ht="15.75" customHeight="1">
      <c r="C513" s="205"/>
    </row>
    <row r="514" spans="3:3" ht="15.75" customHeight="1">
      <c r="C514" s="205"/>
    </row>
    <row r="515" spans="3:3" ht="15.75" customHeight="1">
      <c r="C515" s="205"/>
    </row>
    <row r="516" spans="3:3" ht="15.75" customHeight="1">
      <c r="C516" s="205"/>
    </row>
    <row r="517" spans="3:3" ht="15.75" customHeight="1">
      <c r="C517" s="205"/>
    </row>
    <row r="518" spans="3:3" ht="15.75" customHeight="1">
      <c r="C518" s="205"/>
    </row>
    <row r="519" spans="3:3" ht="15.75" customHeight="1">
      <c r="C519" s="205"/>
    </row>
    <row r="520" spans="3:3" ht="15.75" customHeight="1">
      <c r="C520" s="205"/>
    </row>
    <row r="521" spans="3:3" ht="15.75" customHeight="1">
      <c r="C521" s="205"/>
    </row>
    <row r="522" spans="3:3" ht="15.75" customHeight="1">
      <c r="C522" s="205"/>
    </row>
    <row r="523" spans="3:3" ht="15.75" customHeight="1">
      <c r="C523" s="205"/>
    </row>
    <row r="524" spans="3:3" ht="15.75" customHeight="1">
      <c r="C524" s="205"/>
    </row>
    <row r="525" spans="3:3" ht="15.75" customHeight="1">
      <c r="C525" s="205"/>
    </row>
    <row r="526" spans="3:3" ht="15.75" customHeight="1">
      <c r="C526" s="205"/>
    </row>
    <row r="527" spans="3:3" ht="15.75" customHeight="1">
      <c r="C527" s="205"/>
    </row>
    <row r="528" spans="3:3" ht="15.75" customHeight="1">
      <c r="C528" s="205"/>
    </row>
    <row r="529" spans="3:3" ht="15.75" customHeight="1">
      <c r="C529" s="205"/>
    </row>
    <row r="530" spans="3:3" ht="15.75" customHeight="1">
      <c r="C530" s="205"/>
    </row>
    <row r="531" spans="3:3" ht="15.75" customHeight="1">
      <c r="C531" s="205"/>
    </row>
    <row r="532" spans="3:3" ht="15.75" customHeight="1">
      <c r="C532" s="205"/>
    </row>
    <row r="533" spans="3:3" ht="15.75" customHeight="1">
      <c r="C533" s="205"/>
    </row>
    <row r="534" spans="3:3" ht="15.75" customHeight="1">
      <c r="C534" s="205"/>
    </row>
    <row r="535" spans="3:3" ht="15.75" customHeight="1">
      <c r="C535" s="205"/>
    </row>
    <row r="536" spans="3:3" ht="15.75" customHeight="1">
      <c r="C536" s="205"/>
    </row>
    <row r="537" spans="3:3" ht="15.75" customHeight="1">
      <c r="C537" s="205"/>
    </row>
    <row r="538" spans="3:3" ht="15.75" customHeight="1">
      <c r="C538" s="205"/>
    </row>
    <row r="539" spans="3:3" ht="15.75" customHeight="1">
      <c r="C539" s="205"/>
    </row>
    <row r="540" spans="3:3" ht="15.75" customHeight="1">
      <c r="C540" s="205"/>
    </row>
    <row r="541" spans="3:3" ht="15.75" customHeight="1">
      <c r="C541" s="205"/>
    </row>
    <row r="542" spans="3:3" ht="15.75" customHeight="1">
      <c r="C542" s="205"/>
    </row>
    <row r="543" spans="3:3" ht="15.75" customHeight="1">
      <c r="C543" s="205"/>
    </row>
    <row r="544" spans="3:3" ht="15.75" customHeight="1">
      <c r="C544" s="205"/>
    </row>
    <row r="545" spans="3:3" ht="15.75" customHeight="1">
      <c r="C545" s="205"/>
    </row>
    <row r="546" spans="3:3" ht="15.75" customHeight="1">
      <c r="C546" s="205"/>
    </row>
    <row r="547" spans="3:3" ht="15.75" customHeight="1">
      <c r="C547" s="205"/>
    </row>
    <row r="548" spans="3:3" ht="15.75" customHeight="1">
      <c r="C548" s="205"/>
    </row>
    <row r="549" spans="3:3" ht="15.75" customHeight="1">
      <c r="C549" s="205"/>
    </row>
    <row r="550" spans="3:3" ht="15.75" customHeight="1">
      <c r="C550" s="205"/>
    </row>
    <row r="551" spans="3:3" ht="15.75" customHeight="1">
      <c r="C551" s="205"/>
    </row>
    <row r="552" spans="3:3" ht="15.75" customHeight="1">
      <c r="C552" s="205"/>
    </row>
    <row r="553" spans="3:3" ht="15.75" customHeight="1">
      <c r="C553" s="205"/>
    </row>
    <row r="554" spans="3:3" ht="15.75" customHeight="1">
      <c r="C554" s="205"/>
    </row>
    <row r="555" spans="3:3" ht="15.75" customHeight="1">
      <c r="C555" s="205"/>
    </row>
    <row r="556" spans="3:3" ht="15.75" customHeight="1">
      <c r="C556" s="205"/>
    </row>
    <row r="557" spans="3:3" ht="15.75" customHeight="1">
      <c r="C557" s="205"/>
    </row>
    <row r="558" spans="3:3" ht="15.75" customHeight="1">
      <c r="C558" s="205"/>
    </row>
    <row r="559" spans="3:3" ht="15.75" customHeight="1">
      <c r="C559" s="205"/>
    </row>
    <row r="560" spans="3:3" ht="15.75" customHeight="1">
      <c r="C560" s="205"/>
    </row>
    <row r="561" spans="3:3" ht="15.75" customHeight="1">
      <c r="C561" s="205"/>
    </row>
    <row r="562" spans="3:3" ht="15.75" customHeight="1">
      <c r="C562" s="205"/>
    </row>
    <row r="563" spans="3:3" ht="15.75" customHeight="1">
      <c r="C563" s="205"/>
    </row>
    <row r="564" spans="3:3" ht="15.75" customHeight="1">
      <c r="C564" s="205"/>
    </row>
    <row r="565" spans="3:3" ht="15.75" customHeight="1">
      <c r="C565" s="205"/>
    </row>
    <row r="566" spans="3:3" ht="15.75" customHeight="1">
      <c r="C566" s="205"/>
    </row>
    <row r="567" spans="3:3" ht="15.75" customHeight="1">
      <c r="C567" s="205"/>
    </row>
    <row r="568" spans="3:3" ht="15.75" customHeight="1">
      <c r="C568" s="205"/>
    </row>
    <row r="569" spans="3:3" ht="15.75" customHeight="1">
      <c r="C569" s="205"/>
    </row>
    <row r="570" spans="3:3" ht="15.75" customHeight="1">
      <c r="C570" s="205"/>
    </row>
    <row r="571" spans="3:3" ht="15.75" customHeight="1">
      <c r="C571" s="205"/>
    </row>
    <row r="572" spans="3:3" ht="15.75" customHeight="1">
      <c r="C572" s="205"/>
    </row>
    <row r="573" spans="3:3" ht="15.75" customHeight="1">
      <c r="C573" s="205"/>
    </row>
    <row r="574" spans="3:3" ht="15.75" customHeight="1">
      <c r="C574" s="205"/>
    </row>
    <row r="575" spans="3:3" ht="15.75" customHeight="1">
      <c r="C575" s="205"/>
    </row>
    <row r="576" spans="3:3" ht="15.75" customHeight="1">
      <c r="C576" s="205"/>
    </row>
    <row r="577" spans="3:3" ht="15.75" customHeight="1">
      <c r="C577" s="205"/>
    </row>
    <row r="578" spans="3:3" ht="15.75" customHeight="1">
      <c r="C578" s="205"/>
    </row>
    <row r="579" spans="3:3" ht="15.75" customHeight="1">
      <c r="C579" s="205"/>
    </row>
    <row r="580" spans="3:3" ht="15.75" customHeight="1">
      <c r="C580" s="205"/>
    </row>
    <row r="581" spans="3:3" ht="15.75" customHeight="1">
      <c r="C581" s="205"/>
    </row>
    <row r="582" spans="3:3" ht="15.75" customHeight="1">
      <c r="C582" s="205"/>
    </row>
    <row r="583" spans="3:3" ht="15.75" customHeight="1">
      <c r="C583" s="205"/>
    </row>
    <row r="584" spans="3:3" ht="15.75" customHeight="1">
      <c r="C584" s="205"/>
    </row>
    <row r="585" spans="3:3" ht="15.75" customHeight="1">
      <c r="C585" s="205"/>
    </row>
    <row r="586" spans="3:3" ht="15.75" customHeight="1">
      <c r="C586" s="205"/>
    </row>
    <row r="587" spans="3:3" ht="15.75" customHeight="1">
      <c r="C587" s="205"/>
    </row>
    <row r="588" spans="3:3" ht="15.75" customHeight="1">
      <c r="C588" s="205"/>
    </row>
    <row r="589" spans="3:3" ht="15.75" customHeight="1">
      <c r="C589" s="205"/>
    </row>
    <row r="590" spans="3:3" ht="15.75" customHeight="1">
      <c r="C590" s="205"/>
    </row>
    <row r="591" spans="3:3" ht="15.75" customHeight="1">
      <c r="C591" s="205"/>
    </row>
    <row r="592" spans="3:3" ht="15.75" customHeight="1">
      <c r="C592" s="205"/>
    </row>
    <row r="593" spans="3:3" ht="15.75" customHeight="1">
      <c r="C593" s="205"/>
    </row>
    <row r="594" spans="3:3" ht="15.75" customHeight="1">
      <c r="C594" s="205"/>
    </row>
    <row r="595" spans="3:3" ht="15.75" customHeight="1">
      <c r="C595" s="205"/>
    </row>
    <row r="596" spans="3:3" ht="15.75" customHeight="1">
      <c r="C596" s="205"/>
    </row>
    <row r="597" spans="3:3" ht="15.75" customHeight="1">
      <c r="C597" s="205"/>
    </row>
    <row r="598" spans="3:3" ht="15.75" customHeight="1">
      <c r="C598" s="205"/>
    </row>
    <row r="599" spans="3:3" ht="15.75" customHeight="1">
      <c r="C599" s="205"/>
    </row>
    <row r="600" spans="3:3" ht="15.75" customHeight="1">
      <c r="C600" s="205"/>
    </row>
    <row r="601" spans="3:3" ht="15.75" customHeight="1">
      <c r="C601" s="205"/>
    </row>
    <row r="602" spans="3:3" ht="15.75" customHeight="1">
      <c r="C602" s="205"/>
    </row>
    <row r="603" spans="3:3" ht="15.75" customHeight="1">
      <c r="C603" s="205"/>
    </row>
    <row r="604" spans="3:3" ht="15.75" customHeight="1">
      <c r="C604" s="205"/>
    </row>
    <row r="605" spans="3:3" ht="15.75" customHeight="1">
      <c r="C605" s="205"/>
    </row>
    <row r="606" spans="3:3" ht="15.75" customHeight="1">
      <c r="C606" s="205"/>
    </row>
    <row r="607" spans="3:3" ht="15.75" customHeight="1">
      <c r="C607" s="205"/>
    </row>
    <row r="608" spans="3:3" ht="15.75" customHeight="1">
      <c r="C608" s="205"/>
    </row>
    <row r="609" spans="3:3" ht="15.75" customHeight="1">
      <c r="C609" s="205"/>
    </row>
    <row r="610" spans="3:3" ht="15.75" customHeight="1">
      <c r="C610" s="205"/>
    </row>
    <row r="611" spans="3:3" ht="15.75" customHeight="1">
      <c r="C611" s="205"/>
    </row>
    <row r="612" spans="3:3" ht="15.75" customHeight="1">
      <c r="C612" s="205"/>
    </row>
    <row r="613" spans="3:3" ht="15.75" customHeight="1">
      <c r="C613" s="205"/>
    </row>
    <row r="614" spans="3:3" ht="15.75" customHeight="1">
      <c r="C614" s="205"/>
    </row>
    <row r="615" spans="3:3" ht="15.75" customHeight="1">
      <c r="C615" s="205"/>
    </row>
    <row r="616" spans="3:3" ht="15.75" customHeight="1">
      <c r="C616" s="205"/>
    </row>
    <row r="617" spans="3:3" ht="15.75" customHeight="1">
      <c r="C617" s="205"/>
    </row>
    <row r="618" spans="3:3" ht="15.75" customHeight="1">
      <c r="C618" s="205"/>
    </row>
    <row r="619" spans="3:3" ht="15.75" customHeight="1">
      <c r="C619" s="205"/>
    </row>
    <row r="620" spans="3:3" ht="15.75" customHeight="1">
      <c r="C620" s="205"/>
    </row>
    <row r="621" spans="3:3" ht="15.75" customHeight="1">
      <c r="C621" s="205"/>
    </row>
    <row r="622" spans="3:3" ht="15.75" customHeight="1">
      <c r="C622" s="205"/>
    </row>
    <row r="623" spans="3:3" ht="15.75" customHeight="1">
      <c r="C623" s="205"/>
    </row>
    <row r="624" spans="3:3" ht="15.75" customHeight="1">
      <c r="C624" s="205"/>
    </row>
    <row r="625" spans="3:3" ht="15.75" customHeight="1">
      <c r="C625" s="205"/>
    </row>
    <row r="626" spans="3:3" ht="15.75" customHeight="1">
      <c r="C626" s="205"/>
    </row>
    <row r="627" spans="3:3" ht="15.75" customHeight="1">
      <c r="C627" s="205"/>
    </row>
    <row r="628" spans="3:3" ht="15.75" customHeight="1">
      <c r="C628" s="205"/>
    </row>
    <row r="629" spans="3:3" ht="15.75" customHeight="1">
      <c r="C629" s="205"/>
    </row>
    <row r="630" spans="3:3" ht="15.75" customHeight="1">
      <c r="C630" s="205"/>
    </row>
    <row r="631" spans="3:3" ht="15.75" customHeight="1">
      <c r="C631" s="205"/>
    </row>
    <row r="632" spans="3:3" ht="15.75" customHeight="1">
      <c r="C632" s="205"/>
    </row>
    <row r="633" spans="3:3" ht="15.75" customHeight="1">
      <c r="C633" s="205"/>
    </row>
    <row r="634" spans="3:3" ht="15.75" customHeight="1">
      <c r="C634" s="205"/>
    </row>
    <row r="635" spans="3:3" ht="15.75" customHeight="1">
      <c r="C635" s="205"/>
    </row>
    <row r="636" spans="3:3" ht="15.75" customHeight="1">
      <c r="C636" s="205"/>
    </row>
    <row r="637" spans="3:3" ht="15.75" customHeight="1">
      <c r="C637" s="205"/>
    </row>
    <row r="638" spans="3:3" ht="15.75" customHeight="1">
      <c r="C638" s="205"/>
    </row>
    <row r="639" spans="3:3" ht="15.75" customHeight="1">
      <c r="C639" s="205"/>
    </row>
    <row r="640" spans="3:3" ht="15.75" customHeight="1">
      <c r="C640" s="205"/>
    </row>
    <row r="641" spans="3:3" ht="15.75" customHeight="1">
      <c r="C641" s="205"/>
    </row>
    <row r="642" spans="3:3" ht="15.75" customHeight="1">
      <c r="C642" s="205"/>
    </row>
    <row r="643" spans="3:3" ht="15.75" customHeight="1">
      <c r="C643" s="205"/>
    </row>
    <row r="644" spans="3:3" ht="15.75" customHeight="1">
      <c r="C644" s="205"/>
    </row>
    <row r="645" spans="3:3" ht="15.75" customHeight="1">
      <c r="C645" s="205"/>
    </row>
    <row r="646" spans="3:3" ht="15.75" customHeight="1">
      <c r="C646" s="205"/>
    </row>
    <row r="647" spans="3:3" ht="15.75" customHeight="1">
      <c r="C647" s="205"/>
    </row>
    <row r="648" spans="3:3" ht="15.75" customHeight="1">
      <c r="C648" s="205"/>
    </row>
    <row r="649" spans="3:3" ht="15.75" customHeight="1">
      <c r="C649" s="205"/>
    </row>
    <row r="650" spans="3:3" ht="15.75" customHeight="1">
      <c r="C650" s="205"/>
    </row>
    <row r="651" spans="3:3" ht="15.75" customHeight="1">
      <c r="C651" s="205"/>
    </row>
    <row r="652" spans="3:3" ht="15.75" customHeight="1">
      <c r="C652" s="205"/>
    </row>
    <row r="653" spans="3:3" ht="15.75" customHeight="1">
      <c r="C653" s="205"/>
    </row>
    <row r="654" spans="3:3" ht="15.75" customHeight="1">
      <c r="C654" s="205"/>
    </row>
    <row r="655" spans="3:3" ht="15.75" customHeight="1">
      <c r="C655" s="205"/>
    </row>
    <row r="656" spans="3:3" ht="15.75" customHeight="1">
      <c r="C656" s="205"/>
    </row>
    <row r="657" spans="3:3" ht="15.75" customHeight="1">
      <c r="C657" s="205"/>
    </row>
    <row r="658" spans="3:3" ht="15.75" customHeight="1">
      <c r="C658" s="205"/>
    </row>
    <row r="659" spans="3:3" ht="15.75" customHeight="1">
      <c r="C659" s="205"/>
    </row>
    <row r="660" spans="3:3" ht="15.75" customHeight="1">
      <c r="C660" s="205"/>
    </row>
    <row r="661" spans="3:3" ht="15.75" customHeight="1">
      <c r="C661" s="205"/>
    </row>
    <row r="662" spans="3:3" ht="15.75" customHeight="1">
      <c r="C662" s="205"/>
    </row>
    <row r="663" spans="3:3" ht="15.75" customHeight="1">
      <c r="C663" s="205"/>
    </row>
    <row r="664" spans="3:3" ht="15.75" customHeight="1">
      <c r="C664" s="205"/>
    </row>
    <row r="665" spans="3:3" ht="15.75" customHeight="1">
      <c r="C665" s="205"/>
    </row>
    <row r="666" spans="3:3" ht="15.75" customHeight="1">
      <c r="C666" s="205"/>
    </row>
    <row r="667" spans="3:3" ht="15.75" customHeight="1">
      <c r="C667" s="205"/>
    </row>
    <row r="668" spans="3:3" ht="15.75" customHeight="1">
      <c r="C668" s="205"/>
    </row>
    <row r="669" spans="3:3" ht="15.75" customHeight="1">
      <c r="C669" s="205"/>
    </row>
    <row r="670" spans="3:3" ht="15.75" customHeight="1">
      <c r="C670" s="205"/>
    </row>
    <row r="671" spans="3:3" ht="15.75" customHeight="1">
      <c r="C671" s="205"/>
    </row>
    <row r="672" spans="3:3" ht="15.75" customHeight="1">
      <c r="C672" s="205"/>
    </row>
    <row r="673" spans="3:3" ht="15.75" customHeight="1">
      <c r="C673" s="205"/>
    </row>
    <row r="674" spans="3:3" ht="15.75" customHeight="1">
      <c r="C674" s="205"/>
    </row>
    <row r="675" spans="3:3" ht="15.75" customHeight="1">
      <c r="C675" s="205"/>
    </row>
    <row r="676" spans="3:3" ht="15.75" customHeight="1">
      <c r="C676" s="205"/>
    </row>
    <row r="677" spans="3:3" ht="15.75" customHeight="1">
      <c r="C677" s="205"/>
    </row>
    <row r="678" spans="3:3" ht="15.75" customHeight="1">
      <c r="C678" s="205"/>
    </row>
    <row r="679" spans="3:3" ht="15.75" customHeight="1">
      <c r="C679" s="205"/>
    </row>
    <row r="680" spans="3:3" ht="15.75" customHeight="1">
      <c r="C680" s="205"/>
    </row>
    <row r="681" spans="3:3" ht="15.75" customHeight="1">
      <c r="C681" s="205"/>
    </row>
    <row r="682" spans="3:3" ht="15.75" customHeight="1">
      <c r="C682" s="205"/>
    </row>
    <row r="683" spans="3:3" ht="15.75" customHeight="1">
      <c r="C683" s="205"/>
    </row>
    <row r="684" spans="3:3" ht="15.75" customHeight="1">
      <c r="C684" s="205"/>
    </row>
    <row r="685" spans="3:3" ht="15.75" customHeight="1">
      <c r="C685" s="205"/>
    </row>
    <row r="686" spans="3:3" ht="15.75" customHeight="1">
      <c r="C686" s="205"/>
    </row>
    <row r="687" spans="3:3" ht="15.75" customHeight="1">
      <c r="C687" s="205"/>
    </row>
    <row r="688" spans="3:3" ht="15.75" customHeight="1">
      <c r="C688" s="205"/>
    </row>
    <row r="689" spans="3:3" ht="15.75" customHeight="1">
      <c r="C689" s="205"/>
    </row>
    <row r="690" spans="3:3" ht="15.75" customHeight="1">
      <c r="C690" s="205"/>
    </row>
    <row r="691" spans="3:3" ht="15.75" customHeight="1">
      <c r="C691" s="205"/>
    </row>
    <row r="692" spans="3:3" ht="15.75" customHeight="1">
      <c r="C692" s="205"/>
    </row>
    <row r="693" spans="3:3" ht="15.75" customHeight="1">
      <c r="C693" s="205"/>
    </row>
    <row r="694" spans="3:3" ht="15.75" customHeight="1">
      <c r="C694" s="205"/>
    </row>
    <row r="695" spans="3:3" ht="15.75" customHeight="1">
      <c r="C695" s="205"/>
    </row>
    <row r="696" spans="3:3" ht="15.75" customHeight="1">
      <c r="C696" s="205"/>
    </row>
    <row r="697" spans="3:3" ht="15.75" customHeight="1">
      <c r="C697" s="205"/>
    </row>
    <row r="698" spans="3:3" ht="15.75" customHeight="1">
      <c r="C698" s="205"/>
    </row>
    <row r="699" spans="3:3" ht="15.75" customHeight="1">
      <c r="C699" s="205"/>
    </row>
    <row r="700" spans="3:3" ht="15.75" customHeight="1">
      <c r="C700" s="205"/>
    </row>
    <row r="701" spans="3:3" ht="15.75" customHeight="1">
      <c r="C701" s="205"/>
    </row>
    <row r="702" spans="3:3" ht="15.75" customHeight="1">
      <c r="C702" s="205"/>
    </row>
    <row r="703" spans="3:3" ht="15.75" customHeight="1">
      <c r="C703" s="205"/>
    </row>
    <row r="704" spans="3:3" ht="15.75" customHeight="1">
      <c r="C704" s="205"/>
    </row>
    <row r="705" spans="3:3" ht="15.75" customHeight="1">
      <c r="C705" s="205"/>
    </row>
    <row r="706" spans="3:3" ht="15.75" customHeight="1">
      <c r="C706" s="205"/>
    </row>
    <row r="707" spans="3:3" ht="15.75" customHeight="1">
      <c r="C707" s="205"/>
    </row>
    <row r="708" spans="3:3" ht="15.75" customHeight="1">
      <c r="C708" s="205"/>
    </row>
    <row r="709" spans="3:3" ht="15.75" customHeight="1">
      <c r="C709" s="205"/>
    </row>
    <row r="710" spans="3:3" ht="15.75" customHeight="1">
      <c r="C710" s="205"/>
    </row>
    <row r="711" spans="3:3" ht="15.75" customHeight="1">
      <c r="C711" s="205"/>
    </row>
    <row r="712" spans="3:3" ht="15.75" customHeight="1">
      <c r="C712" s="205"/>
    </row>
    <row r="713" spans="3:3" ht="15.75" customHeight="1">
      <c r="C713" s="205"/>
    </row>
    <row r="714" spans="3:3" ht="15.75" customHeight="1">
      <c r="C714" s="205"/>
    </row>
    <row r="715" spans="3:3" ht="15.75" customHeight="1">
      <c r="C715" s="205"/>
    </row>
    <row r="716" spans="3:3" ht="15.75" customHeight="1">
      <c r="C716" s="205"/>
    </row>
    <row r="717" spans="3:3" ht="15.75" customHeight="1">
      <c r="C717" s="205"/>
    </row>
    <row r="718" spans="3:3" ht="15.75" customHeight="1">
      <c r="C718" s="205"/>
    </row>
    <row r="719" spans="3:3" ht="15.75" customHeight="1">
      <c r="C719" s="205"/>
    </row>
    <row r="720" spans="3:3" ht="15.75" customHeight="1">
      <c r="C720" s="205"/>
    </row>
    <row r="721" spans="3:3" ht="15.75" customHeight="1">
      <c r="C721" s="205"/>
    </row>
    <row r="722" spans="3:3" ht="15.75" customHeight="1">
      <c r="C722" s="205"/>
    </row>
    <row r="723" spans="3:3" ht="15.75" customHeight="1">
      <c r="C723" s="205"/>
    </row>
    <row r="724" spans="3:3" ht="15.75" customHeight="1">
      <c r="C724" s="205"/>
    </row>
    <row r="725" spans="3:3" ht="15.75" customHeight="1">
      <c r="C725" s="205"/>
    </row>
    <row r="726" spans="3:3" ht="15.75" customHeight="1">
      <c r="C726" s="205"/>
    </row>
    <row r="727" spans="3:3" ht="15.75" customHeight="1">
      <c r="C727" s="205"/>
    </row>
    <row r="728" spans="3:3" ht="15.75" customHeight="1">
      <c r="C728" s="205"/>
    </row>
    <row r="729" spans="3:3" ht="15.75" customHeight="1">
      <c r="C729" s="205"/>
    </row>
    <row r="730" spans="3:3" ht="15.75" customHeight="1">
      <c r="C730" s="205"/>
    </row>
    <row r="731" spans="3:3" ht="15.75" customHeight="1">
      <c r="C731" s="205"/>
    </row>
    <row r="732" spans="3:3" ht="15.75" customHeight="1">
      <c r="C732" s="205"/>
    </row>
    <row r="733" spans="3:3" ht="15.75" customHeight="1">
      <c r="C733" s="205"/>
    </row>
    <row r="734" spans="3:3" ht="15.75" customHeight="1">
      <c r="C734" s="205"/>
    </row>
    <row r="735" spans="3:3" ht="15.75" customHeight="1">
      <c r="C735" s="205"/>
    </row>
    <row r="736" spans="3:3" ht="15.75" customHeight="1">
      <c r="C736" s="205"/>
    </row>
    <row r="737" spans="3:3" ht="15.75" customHeight="1">
      <c r="C737" s="205"/>
    </row>
    <row r="738" spans="3:3" ht="15.75" customHeight="1">
      <c r="C738" s="205"/>
    </row>
    <row r="739" spans="3:3" ht="15.75" customHeight="1">
      <c r="C739" s="205"/>
    </row>
    <row r="740" spans="3:3" ht="15.75" customHeight="1">
      <c r="C740" s="205"/>
    </row>
    <row r="741" spans="3:3" ht="15.75" customHeight="1">
      <c r="C741" s="205"/>
    </row>
    <row r="742" spans="3:3" ht="15.75" customHeight="1">
      <c r="C742" s="205"/>
    </row>
    <row r="743" spans="3:3" ht="15.75" customHeight="1">
      <c r="C743" s="205"/>
    </row>
    <row r="744" spans="3:3" ht="15.75" customHeight="1">
      <c r="C744" s="205"/>
    </row>
    <row r="745" spans="3:3" ht="15.75" customHeight="1">
      <c r="C745" s="205"/>
    </row>
    <row r="746" spans="3:3" ht="15.75" customHeight="1">
      <c r="C746" s="205"/>
    </row>
    <row r="747" spans="3:3" ht="15.75" customHeight="1">
      <c r="C747" s="205"/>
    </row>
    <row r="748" spans="3:3" ht="15.75" customHeight="1">
      <c r="C748" s="205"/>
    </row>
    <row r="749" spans="3:3" ht="15.75" customHeight="1">
      <c r="C749" s="205"/>
    </row>
    <row r="750" spans="3:3" ht="15.75" customHeight="1">
      <c r="C750" s="205"/>
    </row>
    <row r="751" spans="3:3" ht="15.75" customHeight="1">
      <c r="C751" s="205"/>
    </row>
    <row r="752" spans="3:3" ht="15.75" customHeight="1">
      <c r="C752" s="205"/>
    </row>
    <row r="753" spans="3:3" ht="15.75" customHeight="1">
      <c r="C753" s="205"/>
    </row>
    <row r="754" spans="3:3" ht="15.75" customHeight="1">
      <c r="C754" s="205"/>
    </row>
    <row r="755" spans="3:3" ht="15.75" customHeight="1">
      <c r="C755" s="205"/>
    </row>
    <row r="756" spans="3:3" ht="15.75" customHeight="1">
      <c r="C756" s="205"/>
    </row>
    <row r="757" spans="3:3" ht="15.75" customHeight="1">
      <c r="C757" s="205"/>
    </row>
    <row r="758" spans="3:3" ht="15.75" customHeight="1">
      <c r="C758" s="205"/>
    </row>
    <row r="759" spans="3:3" ht="15.75" customHeight="1">
      <c r="C759" s="205"/>
    </row>
    <row r="760" spans="3:3" ht="15.75" customHeight="1">
      <c r="C760" s="205"/>
    </row>
    <row r="761" spans="3:3" ht="15.75" customHeight="1">
      <c r="C761" s="205"/>
    </row>
    <row r="762" spans="3:3" ht="15.75" customHeight="1">
      <c r="C762" s="205"/>
    </row>
    <row r="763" spans="3:3" ht="15.75" customHeight="1">
      <c r="C763" s="205"/>
    </row>
    <row r="764" spans="3:3" ht="15.75" customHeight="1">
      <c r="C764" s="205"/>
    </row>
    <row r="765" spans="3:3" ht="15.75" customHeight="1">
      <c r="C765" s="205"/>
    </row>
    <row r="766" spans="3:3" ht="15.75" customHeight="1">
      <c r="C766" s="205"/>
    </row>
    <row r="767" spans="3:3" ht="15.75" customHeight="1">
      <c r="C767" s="205"/>
    </row>
    <row r="768" spans="3:3" ht="15.75" customHeight="1">
      <c r="C768" s="205"/>
    </row>
    <row r="769" spans="3:3" ht="15.75" customHeight="1">
      <c r="C769" s="205"/>
    </row>
    <row r="770" spans="3:3" ht="15.75" customHeight="1">
      <c r="C770" s="205"/>
    </row>
    <row r="771" spans="3:3" ht="15.75" customHeight="1">
      <c r="C771" s="205"/>
    </row>
    <row r="772" spans="3:3" ht="15.75" customHeight="1">
      <c r="C772" s="205"/>
    </row>
    <row r="773" spans="3:3" ht="15.75" customHeight="1">
      <c r="C773" s="205"/>
    </row>
    <row r="774" spans="3:3" ht="15.75" customHeight="1">
      <c r="C774" s="205"/>
    </row>
    <row r="775" spans="3:3" ht="15.75" customHeight="1">
      <c r="C775" s="205"/>
    </row>
    <row r="776" spans="3:3" ht="15.75" customHeight="1">
      <c r="C776" s="205"/>
    </row>
    <row r="777" spans="3:3" ht="15.75" customHeight="1">
      <c r="C777" s="205"/>
    </row>
    <row r="778" spans="3:3" ht="15.75" customHeight="1">
      <c r="C778" s="205"/>
    </row>
    <row r="779" spans="3:3" ht="15.75" customHeight="1">
      <c r="C779" s="205"/>
    </row>
    <row r="780" spans="3:3" ht="15.75" customHeight="1">
      <c r="C780" s="205"/>
    </row>
    <row r="781" spans="3:3" ht="15.75" customHeight="1">
      <c r="C781" s="205"/>
    </row>
    <row r="782" spans="3:3" ht="15.75" customHeight="1">
      <c r="C782" s="205"/>
    </row>
    <row r="783" spans="3:3" ht="15.75" customHeight="1">
      <c r="C783" s="205"/>
    </row>
    <row r="784" spans="3:3" ht="15.75" customHeight="1">
      <c r="C784" s="205"/>
    </row>
    <row r="785" spans="3:3" ht="15.75" customHeight="1">
      <c r="C785" s="205"/>
    </row>
    <row r="786" spans="3:3" ht="15.75" customHeight="1">
      <c r="C786" s="205"/>
    </row>
    <row r="787" spans="3:3" ht="15.75" customHeight="1">
      <c r="C787" s="205"/>
    </row>
    <row r="788" spans="3:3" ht="15.75" customHeight="1">
      <c r="C788" s="205"/>
    </row>
    <row r="789" spans="3:3" ht="15.75" customHeight="1">
      <c r="C789" s="205"/>
    </row>
    <row r="790" spans="3:3" ht="15.75" customHeight="1">
      <c r="C790" s="205"/>
    </row>
    <row r="791" spans="3:3" ht="15.75" customHeight="1">
      <c r="C791" s="205"/>
    </row>
    <row r="792" spans="3:3" ht="15.75" customHeight="1">
      <c r="C792" s="205"/>
    </row>
    <row r="793" spans="3:3" ht="15.75" customHeight="1">
      <c r="C793" s="205"/>
    </row>
    <row r="794" spans="3:3" ht="15.75" customHeight="1">
      <c r="C794" s="205"/>
    </row>
    <row r="795" spans="3:3" ht="15.75" customHeight="1">
      <c r="C795" s="205"/>
    </row>
    <row r="796" spans="3:3" ht="15.75" customHeight="1">
      <c r="C796" s="205"/>
    </row>
    <row r="797" spans="3:3" ht="15.75" customHeight="1">
      <c r="C797" s="205"/>
    </row>
    <row r="798" spans="3:3" ht="15.75" customHeight="1">
      <c r="C798" s="205"/>
    </row>
    <row r="799" spans="3:3" ht="15.75" customHeight="1">
      <c r="C799" s="205"/>
    </row>
    <row r="800" spans="3:3" ht="15.75" customHeight="1">
      <c r="C800" s="205"/>
    </row>
    <row r="801" spans="3:3" ht="15.75" customHeight="1">
      <c r="C801" s="205"/>
    </row>
    <row r="802" spans="3:3" ht="15.75" customHeight="1">
      <c r="C802" s="205"/>
    </row>
    <row r="803" spans="3:3" ht="15.75" customHeight="1">
      <c r="C803" s="205"/>
    </row>
    <row r="804" spans="3:3" ht="15.75" customHeight="1">
      <c r="C804" s="205"/>
    </row>
    <row r="805" spans="3:3" ht="15.75" customHeight="1">
      <c r="C805" s="205"/>
    </row>
    <row r="806" spans="3:3" ht="15.75" customHeight="1">
      <c r="C806" s="205"/>
    </row>
    <row r="807" spans="3:3" ht="15.75" customHeight="1">
      <c r="C807" s="205"/>
    </row>
    <row r="808" spans="3:3" ht="15.75" customHeight="1">
      <c r="C808" s="205"/>
    </row>
    <row r="809" spans="3:3" ht="15.75" customHeight="1">
      <c r="C809" s="205"/>
    </row>
    <row r="810" spans="3:3" ht="15.75" customHeight="1">
      <c r="C810" s="205"/>
    </row>
    <row r="811" spans="3:3" ht="15.75" customHeight="1">
      <c r="C811" s="205"/>
    </row>
    <row r="812" spans="3:3" ht="15.75" customHeight="1">
      <c r="C812" s="205"/>
    </row>
    <row r="813" spans="3:3" ht="15.75" customHeight="1">
      <c r="C813" s="205"/>
    </row>
    <row r="814" spans="3:3" ht="15.75" customHeight="1">
      <c r="C814" s="205"/>
    </row>
    <row r="815" spans="3:3" ht="15.75" customHeight="1">
      <c r="C815" s="205"/>
    </row>
    <row r="816" spans="3:3" ht="15.75" customHeight="1">
      <c r="C816" s="205"/>
    </row>
    <row r="817" spans="3:3" ht="15.75" customHeight="1">
      <c r="C817" s="205"/>
    </row>
    <row r="818" spans="3:3" ht="15.75" customHeight="1">
      <c r="C818" s="205"/>
    </row>
    <row r="819" spans="3:3" ht="15.75" customHeight="1">
      <c r="C819" s="205"/>
    </row>
    <row r="820" spans="3:3" ht="15.75" customHeight="1">
      <c r="C820" s="205"/>
    </row>
    <row r="821" spans="3:3" ht="15.75" customHeight="1">
      <c r="C821" s="205"/>
    </row>
    <row r="822" spans="3:3" ht="15.75" customHeight="1">
      <c r="C822" s="205"/>
    </row>
    <row r="823" spans="3:3" ht="15.75" customHeight="1">
      <c r="C823" s="205"/>
    </row>
    <row r="824" spans="3:3" ht="15.75" customHeight="1">
      <c r="C824" s="205"/>
    </row>
    <row r="825" spans="3:3" ht="15.75" customHeight="1">
      <c r="C825" s="205"/>
    </row>
    <row r="826" spans="3:3" ht="15.75" customHeight="1">
      <c r="C826" s="205"/>
    </row>
    <row r="827" spans="3:3" ht="15.75" customHeight="1">
      <c r="C827" s="205"/>
    </row>
    <row r="828" spans="3:3" ht="15.75" customHeight="1">
      <c r="C828" s="205"/>
    </row>
    <row r="829" spans="3:3" ht="15.75" customHeight="1">
      <c r="C829" s="205"/>
    </row>
    <row r="830" spans="3:3" ht="15.75" customHeight="1">
      <c r="C830" s="205"/>
    </row>
    <row r="831" spans="3:3" ht="15.75" customHeight="1">
      <c r="C831" s="205"/>
    </row>
    <row r="832" spans="3:3" ht="15.75" customHeight="1">
      <c r="C832" s="205"/>
    </row>
    <row r="833" spans="3:3" ht="15.75" customHeight="1">
      <c r="C833" s="205"/>
    </row>
    <row r="834" spans="3:3" ht="15.75" customHeight="1">
      <c r="C834" s="205"/>
    </row>
    <row r="835" spans="3:3" ht="15.75" customHeight="1">
      <c r="C835" s="205"/>
    </row>
    <row r="836" spans="3:3" ht="15.75" customHeight="1">
      <c r="C836" s="205"/>
    </row>
    <row r="837" spans="3:3" ht="15.75" customHeight="1">
      <c r="C837" s="205"/>
    </row>
    <row r="838" spans="3:3" ht="15.75" customHeight="1">
      <c r="C838" s="205"/>
    </row>
    <row r="839" spans="3:3" ht="15.75" customHeight="1">
      <c r="C839" s="205"/>
    </row>
    <row r="840" spans="3:3" ht="15.75" customHeight="1">
      <c r="C840" s="205"/>
    </row>
    <row r="841" spans="3:3" ht="15.75" customHeight="1">
      <c r="C841" s="205"/>
    </row>
    <row r="842" spans="3:3" ht="15.75" customHeight="1">
      <c r="C842" s="205"/>
    </row>
    <row r="843" spans="3:3" ht="15.75" customHeight="1">
      <c r="C843" s="205"/>
    </row>
    <row r="844" spans="3:3" ht="15.75" customHeight="1">
      <c r="C844" s="205"/>
    </row>
    <row r="845" spans="3:3" ht="15.75" customHeight="1">
      <c r="C845" s="205"/>
    </row>
    <row r="846" spans="3:3" ht="15.75" customHeight="1">
      <c r="C846" s="205"/>
    </row>
    <row r="847" spans="3:3" ht="15.75" customHeight="1">
      <c r="C847" s="205"/>
    </row>
    <row r="848" spans="3:3" ht="15.75" customHeight="1">
      <c r="C848" s="205"/>
    </row>
    <row r="849" spans="3:3" ht="15.75" customHeight="1">
      <c r="C849" s="205"/>
    </row>
    <row r="850" spans="3:3" ht="15.75" customHeight="1">
      <c r="C850" s="205"/>
    </row>
    <row r="851" spans="3:3" ht="15.75" customHeight="1">
      <c r="C851" s="205"/>
    </row>
    <row r="852" spans="3:3" ht="15.75" customHeight="1">
      <c r="C852" s="205"/>
    </row>
    <row r="853" spans="3:3" ht="15.75" customHeight="1">
      <c r="C853" s="205"/>
    </row>
    <row r="854" spans="3:3" ht="15.75" customHeight="1">
      <c r="C854" s="205"/>
    </row>
    <row r="855" spans="3:3" ht="15.75" customHeight="1">
      <c r="C855" s="205"/>
    </row>
    <row r="856" spans="3:3" ht="15.75" customHeight="1">
      <c r="C856" s="205"/>
    </row>
    <row r="857" spans="3:3" ht="15.75" customHeight="1">
      <c r="C857" s="205"/>
    </row>
    <row r="858" spans="3:3" ht="15.75" customHeight="1">
      <c r="C858" s="205"/>
    </row>
    <row r="859" spans="3:3" ht="15.75" customHeight="1">
      <c r="C859" s="205"/>
    </row>
    <row r="860" spans="3:3" ht="15.75" customHeight="1">
      <c r="C860" s="205"/>
    </row>
    <row r="861" spans="3:3" ht="15.75" customHeight="1">
      <c r="C861" s="205"/>
    </row>
    <row r="862" spans="3:3" ht="15.75" customHeight="1">
      <c r="C862" s="205"/>
    </row>
    <row r="863" spans="3:3" ht="15.75" customHeight="1">
      <c r="C863" s="205"/>
    </row>
    <row r="864" spans="3:3" ht="15.75" customHeight="1">
      <c r="C864" s="205"/>
    </row>
    <row r="865" spans="3:3" ht="15.75" customHeight="1">
      <c r="C865" s="205"/>
    </row>
    <row r="866" spans="3:3" ht="15.75" customHeight="1">
      <c r="C866" s="205"/>
    </row>
    <row r="867" spans="3:3" ht="15.75" customHeight="1">
      <c r="C867" s="205"/>
    </row>
    <row r="868" spans="3:3" ht="15.75" customHeight="1">
      <c r="C868" s="205"/>
    </row>
    <row r="869" spans="3:3" ht="15.75" customHeight="1">
      <c r="C869" s="205"/>
    </row>
    <row r="870" spans="3:3" ht="15.75" customHeight="1">
      <c r="C870" s="205"/>
    </row>
    <row r="871" spans="3:3" ht="15.75" customHeight="1">
      <c r="C871" s="205"/>
    </row>
    <row r="872" spans="3:3" ht="15.75" customHeight="1">
      <c r="C872" s="205"/>
    </row>
    <row r="873" spans="3:3" ht="15.75" customHeight="1">
      <c r="C873" s="205"/>
    </row>
    <row r="874" spans="3:3" ht="15.75" customHeight="1">
      <c r="C874" s="205"/>
    </row>
    <row r="875" spans="3:3" ht="15.75" customHeight="1">
      <c r="C875" s="205"/>
    </row>
    <row r="876" spans="3:3" ht="15.75" customHeight="1">
      <c r="C876" s="205"/>
    </row>
    <row r="877" spans="3:3" ht="15.75" customHeight="1">
      <c r="C877" s="205"/>
    </row>
    <row r="878" spans="3:3" ht="15.75" customHeight="1">
      <c r="C878" s="205"/>
    </row>
    <row r="879" spans="3:3" ht="15.75" customHeight="1">
      <c r="C879" s="205"/>
    </row>
    <row r="880" spans="3:3" ht="15.75" customHeight="1">
      <c r="C880" s="205"/>
    </row>
    <row r="881" spans="3:3" ht="15.75" customHeight="1">
      <c r="C881" s="205"/>
    </row>
    <row r="882" spans="3:3" ht="15.75" customHeight="1">
      <c r="C882" s="205"/>
    </row>
    <row r="883" spans="3:3" ht="15.75" customHeight="1">
      <c r="C883" s="205"/>
    </row>
    <row r="884" spans="3:3" ht="15.75" customHeight="1">
      <c r="C884" s="205"/>
    </row>
    <row r="885" spans="3:3" ht="15.75" customHeight="1">
      <c r="C885" s="205"/>
    </row>
    <row r="886" spans="3:3" ht="15.75" customHeight="1">
      <c r="C886" s="205"/>
    </row>
    <row r="887" spans="3:3" ht="15.75" customHeight="1">
      <c r="C887" s="205"/>
    </row>
    <row r="888" spans="3:3" ht="15.75" customHeight="1">
      <c r="C888" s="205"/>
    </row>
    <row r="889" spans="3:3" ht="15.75" customHeight="1">
      <c r="C889" s="205"/>
    </row>
    <row r="890" spans="3:3" ht="15.75" customHeight="1">
      <c r="C890" s="205"/>
    </row>
    <row r="891" spans="3:3" ht="15.75" customHeight="1">
      <c r="C891" s="205"/>
    </row>
    <row r="892" spans="3:3" ht="15.75" customHeight="1">
      <c r="C892" s="205"/>
    </row>
    <row r="893" spans="3:3" ht="15.75" customHeight="1">
      <c r="C893" s="205"/>
    </row>
    <row r="894" spans="3:3" ht="15.75" customHeight="1">
      <c r="C894" s="205"/>
    </row>
    <row r="895" spans="3:3" ht="15.75" customHeight="1">
      <c r="C895" s="205"/>
    </row>
    <row r="896" spans="3:3" ht="15.75" customHeight="1">
      <c r="C896" s="205"/>
    </row>
    <row r="897" spans="3:3" ht="15.75" customHeight="1">
      <c r="C897" s="205"/>
    </row>
    <row r="898" spans="3:3" ht="15.75" customHeight="1">
      <c r="C898" s="205"/>
    </row>
    <row r="899" spans="3:3" ht="15.75" customHeight="1">
      <c r="C899" s="205"/>
    </row>
    <row r="900" spans="3:3" ht="15.75" customHeight="1">
      <c r="C900" s="205"/>
    </row>
    <row r="901" spans="3:3" ht="15.75" customHeight="1">
      <c r="C901" s="205"/>
    </row>
    <row r="902" spans="3:3" ht="15.75" customHeight="1">
      <c r="C902" s="205"/>
    </row>
    <row r="903" spans="3:3" ht="15.75" customHeight="1">
      <c r="C903" s="205"/>
    </row>
    <row r="904" spans="3:3" ht="15.75" customHeight="1">
      <c r="C904" s="205"/>
    </row>
    <row r="905" spans="3:3" ht="15.75" customHeight="1">
      <c r="C905" s="205"/>
    </row>
    <row r="906" spans="3:3" ht="15.75" customHeight="1">
      <c r="C906" s="205"/>
    </row>
    <row r="907" spans="3:3" ht="15.75" customHeight="1">
      <c r="C907" s="205"/>
    </row>
    <row r="908" spans="3:3" ht="15.75" customHeight="1">
      <c r="C908" s="205"/>
    </row>
    <row r="909" spans="3:3" ht="15.75" customHeight="1">
      <c r="C909" s="205"/>
    </row>
    <row r="910" spans="3:3" ht="15.75" customHeight="1">
      <c r="C910" s="205"/>
    </row>
    <row r="911" spans="3:3" ht="15.75" customHeight="1">
      <c r="C911" s="205"/>
    </row>
    <row r="912" spans="3:3" ht="15.75" customHeight="1">
      <c r="C912" s="205"/>
    </row>
    <row r="913" spans="3:3" ht="15.75" customHeight="1">
      <c r="C913" s="205"/>
    </row>
    <row r="914" spans="3:3" ht="15.75" customHeight="1">
      <c r="C914" s="205"/>
    </row>
    <row r="915" spans="3:3" ht="15.75" customHeight="1">
      <c r="C915" s="205"/>
    </row>
    <row r="916" spans="3:3" ht="15.75" customHeight="1">
      <c r="C916" s="205"/>
    </row>
    <row r="917" spans="3:3" ht="15.75" customHeight="1">
      <c r="C917" s="205"/>
    </row>
    <row r="918" spans="3:3" ht="15.75" customHeight="1">
      <c r="C918" s="205"/>
    </row>
    <row r="919" spans="3:3" ht="15.75" customHeight="1">
      <c r="C919" s="205"/>
    </row>
    <row r="920" spans="3:3" ht="15.75" customHeight="1">
      <c r="C920" s="205"/>
    </row>
    <row r="921" spans="3:3" ht="15.75" customHeight="1">
      <c r="C921" s="205"/>
    </row>
    <row r="922" spans="3:3" ht="15.75" customHeight="1">
      <c r="C922" s="205"/>
    </row>
    <row r="923" spans="3:3" ht="15.75" customHeight="1">
      <c r="C923" s="205"/>
    </row>
    <row r="924" spans="3:3" ht="15.75" customHeight="1">
      <c r="C924" s="205"/>
    </row>
    <row r="925" spans="3:3" ht="15.75" customHeight="1">
      <c r="C925" s="205"/>
    </row>
    <row r="926" spans="3:3" ht="15.75" customHeight="1">
      <c r="C926" s="205"/>
    </row>
    <row r="927" spans="3:3" ht="15.75" customHeight="1">
      <c r="C927" s="205"/>
    </row>
    <row r="928" spans="3:3" ht="15.75" customHeight="1">
      <c r="C928" s="205"/>
    </row>
    <row r="929" spans="3:3" ht="15.75" customHeight="1">
      <c r="C929" s="205"/>
    </row>
    <row r="930" spans="3:3" ht="15.75" customHeight="1">
      <c r="C930" s="205"/>
    </row>
    <row r="931" spans="3:3" ht="15.75" customHeight="1">
      <c r="C931" s="205"/>
    </row>
    <row r="932" spans="3:3" ht="15.75" customHeight="1">
      <c r="C932" s="205"/>
    </row>
    <row r="933" spans="3:3" ht="15.75" customHeight="1">
      <c r="C933" s="205"/>
    </row>
    <row r="934" spans="3:3" ht="15.75" customHeight="1">
      <c r="C934" s="205"/>
    </row>
    <row r="935" spans="3:3" ht="15.75" customHeight="1">
      <c r="C935" s="205"/>
    </row>
    <row r="936" spans="3:3" ht="15.75" customHeight="1">
      <c r="C936" s="205"/>
    </row>
    <row r="937" spans="3:3" ht="15.75" customHeight="1">
      <c r="C937" s="205"/>
    </row>
    <row r="938" spans="3:3" ht="15.75" customHeight="1">
      <c r="C938" s="205"/>
    </row>
    <row r="939" spans="3:3" ht="15.75" customHeight="1">
      <c r="C939" s="205"/>
    </row>
    <row r="940" spans="3:3" ht="15.75" customHeight="1">
      <c r="C940" s="205"/>
    </row>
    <row r="941" spans="3:3" ht="15.75" customHeight="1">
      <c r="C941" s="205"/>
    </row>
    <row r="942" spans="3:3" ht="15.75" customHeight="1">
      <c r="C942" s="205"/>
    </row>
    <row r="943" spans="3:3" ht="15.75" customHeight="1">
      <c r="C943" s="205"/>
    </row>
    <row r="944" spans="3:3" ht="15.75" customHeight="1">
      <c r="C944" s="205"/>
    </row>
    <row r="945" spans="3:3" ht="15.75" customHeight="1">
      <c r="C945" s="205"/>
    </row>
    <row r="946" spans="3:3" ht="15.75" customHeight="1">
      <c r="C946" s="205"/>
    </row>
    <row r="947" spans="3:3" ht="15.75" customHeight="1">
      <c r="C947" s="205"/>
    </row>
    <row r="948" spans="3:3" ht="15.75" customHeight="1">
      <c r="C948" s="205"/>
    </row>
    <row r="949" spans="3:3" ht="15.75" customHeight="1">
      <c r="C949" s="205"/>
    </row>
    <row r="950" spans="3:3" ht="15.75" customHeight="1">
      <c r="C950" s="205"/>
    </row>
    <row r="951" spans="3:3" ht="15.75" customHeight="1">
      <c r="C951" s="205"/>
    </row>
    <row r="952" spans="3:3" ht="15.75" customHeight="1">
      <c r="C952" s="205"/>
    </row>
    <row r="953" spans="3:3" ht="15.75" customHeight="1">
      <c r="C953" s="205"/>
    </row>
    <row r="954" spans="3:3" ht="15.75" customHeight="1">
      <c r="C954" s="205"/>
    </row>
    <row r="955" spans="3:3" ht="15.75" customHeight="1">
      <c r="C955" s="205"/>
    </row>
    <row r="956" spans="3:3" ht="15.75" customHeight="1">
      <c r="C956" s="205"/>
    </row>
    <row r="957" spans="3:3" ht="15.75" customHeight="1">
      <c r="C957" s="205"/>
    </row>
    <row r="958" spans="3:3" ht="15.75" customHeight="1">
      <c r="C958" s="205"/>
    </row>
    <row r="959" spans="3:3" ht="15.75" customHeight="1">
      <c r="C959" s="205"/>
    </row>
    <row r="960" spans="3:3" ht="15.75" customHeight="1">
      <c r="C960" s="205"/>
    </row>
    <row r="961" spans="3:3" ht="15.75" customHeight="1">
      <c r="C961" s="205"/>
    </row>
    <row r="962" spans="3:3" ht="15.75" customHeight="1">
      <c r="C962" s="205"/>
    </row>
    <row r="963" spans="3:3" ht="15.75" customHeight="1">
      <c r="C963" s="205"/>
    </row>
    <row r="964" spans="3:3" ht="15.75" customHeight="1">
      <c r="C964" s="205"/>
    </row>
    <row r="965" spans="3:3" ht="15.75" customHeight="1">
      <c r="C965" s="205"/>
    </row>
    <row r="966" spans="3:3" ht="15.75" customHeight="1">
      <c r="C966" s="205"/>
    </row>
    <row r="967" spans="3:3" ht="15.75" customHeight="1">
      <c r="C967" s="205"/>
    </row>
    <row r="968" spans="3:3" ht="15.75" customHeight="1">
      <c r="C968" s="205"/>
    </row>
    <row r="969" spans="3:3" ht="15.75" customHeight="1">
      <c r="C969" s="205"/>
    </row>
    <row r="970" spans="3:3" ht="15.75" customHeight="1">
      <c r="C970" s="205"/>
    </row>
    <row r="971" spans="3:3" ht="15.75" customHeight="1">
      <c r="C971" s="205"/>
    </row>
    <row r="972" spans="3:3" ht="15.75" customHeight="1">
      <c r="C972" s="205"/>
    </row>
    <row r="973" spans="3:3" ht="15.75" customHeight="1">
      <c r="C973" s="205"/>
    </row>
    <row r="974" spans="3:3" ht="15.75" customHeight="1">
      <c r="C974" s="205"/>
    </row>
    <row r="975" spans="3:3" ht="15.75" customHeight="1">
      <c r="C975" s="205"/>
    </row>
    <row r="976" spans="3:3" ht="15.75" customHeight="1">
      <c r="C976" s="205"/>
    </row>
    <row r="977" spans="3:3" ht="15.75" customHeight="1">
      <c r="C977" s="205"/>
    </row>
    <row r="978" spans="3:3" ht="15.75" customHeight="1">
      <c r="C978" s="205"/>
    </row>
    <row r="979" spans="3:3" ht="15.75" customHeight="1">
      <c r="C979" s="205"/>
    </row>
    <row r="980" spans="3:3" ht="15.75" customHeight="1">
      <c r="C980" s="205"/>
    </row>
    <row r="981" spans="3:3" ht="15.75" customHeight="1">
      <c r="C981" s="205"/>
    </row>
    <row r="982" spans="3:3" ht="15.75" customHeight="1">
      <c r="C982" s="205"/>
    </row>
    <row r="983" spans="3:3" ht="15.75" customHeight="1">
      <c r="C983" s="205"/>
    </row>
    <row r="984" spans="3:3" ht="15.75" customHeight="1">
      <c r="C984" s="205"/>
    </row>
    <row r="985" spans="3:3" ht="15.75" customHeight="1">
      <c r="C985" s="205"/>
    </row>
    <row r="986" spans="3:3" ht="15.75" customHeight="1">
      <c r="C986" s="205"/>
    </row>
    <row r="987" spans="3:3" ht="15.75" customHeight="1">
      <c r="C987" s="205"/>
    </row>
    <row r="988" spans="3:3" ht="15.75" customHeight="1">
      <c r="C988" s="205"/>
    </row>
    <row r="989" spans="3:3" ht="15.75" customHeight="1">
      <c r="C989" s="205"/>
    </row>
    <row r="990" spans="3:3" ht="15.75" customHeight="1">
      <c r="C990" s="205"/>
    </row>
    <row r="991" spans="3:3" ht="15.75" customHeight="1">
      <c r="C991" s="205"/>
    </row>
    <row r="992" spans="3:3" ht="15.75" customHeight="1">
      <c r="C992" s="205"/>
    </row>
    <row r="993" spans="3:3" ht="15.75" customHeight="1">
      <c r="C993" s="205"/>
    </row>
    <row r="994" spans="3:3" ht="15.75" customHeight="1">
      <c r="C994" s="205"/>
    </row>
    <row r="995" spans="3:3" ht="15.75" customHeight="1">
      <c r="C995" s="205"/>
    </row>
    <row r="996" spans="3:3" ht="15.75" customHeight="1">
      <c r="C996" s="205"/>
    </row>
    <row r="997" spans="3:3" ht="15.75" customHeight="1">
      <c r="C997" s="205"/>
    </row>
    <row r="998" spans="3:3" ht="15.75" customHeight="1">
      <c r="C998" s="205"/>
    </row>
    <row r="999" spans="3:3" ht="15.75" customHeight="1">
      <c r="C999" s="205"/>
    </row>
    <row r="1000" spans="3:3" ht="15.75" customHeight="1">
      <c r="C1000" s="205"/>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cols>
    <col min="1" max="26" width="10.7109375" customWidth="1"/>
  </cols>
  <sheetData>
    <row r="2" spans="2:5">
      <c r="B2" s="189" t="s">
        <v>730</v>
      </c>
      <c r="E2" s="189" t="s">
        <v>643</v>
      </c>
    </row>
    <row r="3" spans="2:5">
      <c r="B3" s="189" t="s">
        <v>687</v>
      </c>
      <c r="E3" s="189" t="s">
        <v>731</v>
      </c>
    </row>
    <row r="4" spans="2:5">
      <c r="B4" s="189" t="s">
        <v>732</v>
      </c>
      <c r="E4" s="189" t="s">
        <v>655</v>
      </c>
    </row>
    <row r="5" spans="2:5">
      <c r="B5" s="189" t="s">
        <v>733</v>
      </c>
    </row>
    <row r="8" spans="2:5">
      <c r="B8" s="189" t="s">
        <v>734</v>
      </c>
    </row>
    <row r="9" spans="2:5">
      <c r="B9" s="189" t="s">
        <v>735</v>
      </c>
    </row>
    <row r="10" spans="2:5">
      <c r="B10" s="189" t="s">
        <v>233</v>
      </c>
    </row>
    <row r="13" spans="2:5">
      <c r="B13" s="189" t="s">
        <v>736</v>
      </c>
    </row>
    <row r="14" spans="2:5">
      <c r="B14" s="189" t="s">
        <v>737</v>
      </c>
    </row>
    <row r="15" spans="2:5">
      <c r="B15" s="189" t="s">
        <v>738</v>
      </c>
    </row>
    <row r="16" spans="2:5">
      <c r="B16" s="189" t="s">
        <v>739</v>
      </c>
    </row>
    <row r="17" spans="2:2">
      <c r="B17" s="189" t="s">
        <v>740</v>
      </c>
    </row>
    <row r="18" spans="2:2">
      <c r="B18" s="189" t="s">
        <v>656</v>
      </c>
    </row>
    <row r="19" spans="2:2">
      <c r="B19" s="189" t="s">
        <v>741</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2.85546875" customWidth="1"/>
    <col min="2" max="6" width="11.42578125" customWidth="1"/>
    <col min="7" max="26" width="10.7109375" customWidth="1"/>
  </cols>
  <sheetData>
    <row r="1" spans="1:26" ht="12.7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row>
    <row r="2" spans="1:26" ht="12.7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row>
    <row r="3" spans="1:26" ht="12.75" customHeight="1">
      <c r="A3" s="242" t="s">
        <v>185</v>
      </c>
      <c r="B3" s="241"/>
      <c r="C3" s="241"/>
      <c r="D3" s="241"/>
      <c r="E3" s="241"/>
      <c r="F3" s="241"/>
      <c r="G3" s="241"/>
      <c r="H3" s="241"/>
      <c r="I3" s="241"/>
      <c r="J3" s="241"/>
      <c r="K3" s="241"/>
      <c r="L3" s="241"/>
      <c r="M3" s="241"/>
      <c r="N3" s="241"/>
      <c r="O3" s="241"/>
      <c r="P3" s="241"/>
      <c r="Q3" s="241"/>
      <c r="R3" s="241"/>
      <c r="S3" s="241"/>
      <c r="T3" s="241"/>
      <c r="U3" s="241"/>
      <c r="V3" s="241"/>
      <c r="W3" s="241"/>
      <c r="X3" s="241"/>
      <c r="Y3" s="241"/>
      <c r="Z3" s="241"/>
    </row>
    <row r="4" spans="1:26" ht="12.75" customHeight="1">
      <c r="A4" s="242" t="s">
        <v>225</v>
      </c>
      <c r="B4" s="241"/>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ht="12.75" customHeight="1">
      <c r="A5" s="242" t="s">
        <v>581</v>
      </c>
      <c r="B5" s="241"/>
      <c r="C5" s="241"/>
      <c r="D5" s="241"/>
      <c r="E5" s="241"/>
      <c r="F5" s="241"/>
      <c r="G5" s="241"/>
      <c r="H5" s="241"/>
      <c r="I5" s="241"/>
      <c r="J5" s="241"/>
      <c r="K5" s="241"/>
      <c r="L5" s="241"/>
      <c r="M5" s="241"/>
      <c r="N5" s="241"/>
      <c r="O5" s="241"/>
      <c r="P5" s="241"/>
      <c r="Q5" s="241"/>
      <c r="R5" s="241"/>
      <c r="S5" s="241"/>
      <c r="T5" s="241"/>
      <c r="U5" s="241"/>
      <c r="V5" s="241"/>
      <c r="W5" s="241"/>
      <c r="X5" s="241"/>
      <c r="Y5" s="241"/>
      <c r="Z5" s="241"/>
    </row>
    <row r="6" spans="1:26" ht="12.75" customHeight="1">
      <c r="A6" s="242" t="s">
        <v>384</v>
      </c>
      <c r="B6" s="241"/>
      <c r="C6" s="241"/>
      <c r="D6" s="241"/>
      <c r="E6" s="241"/>
      <c r="F6" s="241"/>
      <c r="G6" s="241"/>
      <c r="H6" s="241"/>
      <c r="I6" s="241"/>
      <c r="J6" s="241"/>
      <c r="K6" s="241"/>
      <c r="L6" s="241"/>
      <c r="M6" s="241"/>
      <c r="N6" s="241"/>
      <c r="O6" s="241"/>
      <c r="P6" s="241"/>
      <c r="Q6" s="241"/>
      <c r="R6" s="241"/>
      <c r="S6" s="241"/>
      <c r="T6" s="241"/>
      <c r="U6" s="241"/>
      <c r="V6" s="241"/>
      <c r="W6" s="241"/>
      <c r="X6" s="241"/>
      <c r="Y6" s="241"/>
      <c r="Z6" s="241"/>
    </row>
    <row r="7" spans="1:26" ht="12.75" customHeight="1">
      <c r="A7" s="242" t="s">
        <v>186</v>
      </c>
      <c r="B7" s="241"/>
      <c r="C7" s="241"/>
      <c r="D7" s="241"/>
      <c r="E7" s="241"/>
      <c r="F7" s="241"/>
      <c r="G7" s="241"/>
      <c r="H7" s="241"/>
      <c r="I7" s="241"/>
      <c r="J7" s="241"/>
      <c r="K7" s="241"/>
      <c r="L7" s="241"/>
      <c r="M7" s="241"/>
      <c r="N7" s="241"/>
      <c r="O7" s="241"/>
      <c r="P7" s="241"/>
      <c r="Q7" s="241"/>
      <c r="R7" s="241"/>
      <c r="S7" s="241"/>
      <c r="T7" s="241"/>
      <c r="U7" s="241"/>
      <c r="V7" s="241"/>
      <c r="W7" s="241"/>
      <c r="X7" s="241"/>
      <c r="Y7" s="241"/>
      <c r="Z7" s="241"/>
    </row>
    <row r="8" spans="1:26" ht="12.75" customHeight="1">
      <c r="A8" s="242" t="s">
        <v>187</v>
      </c>
      <c r="B8" s="241"/>
      <c r="C8" s="241"/>
      <c r="D8" s="241"/>
      <c r="E8" s="241"/>
      <c r="F8" s="241"/>
      <c r="G8" s="241"/>
      <c r="H8" s="241"/>
      <c r="I8" s="241"/>
      <c r="J8" s="241"/>
      <c r="K8" s="241"/>
      <c r="L8" s="241"/>
      <c r="M8" s="241"/>
      <c r="N8" s="241"/>
      <c r="O8" s="241"/>
      <c r="P8" s="241"/>
      <c r="Q8" s="241"/>
      <c r="R8" s="241"/>
      <c r="S8" s="241"/>
      <c r="T8" s="241"/>
      <c r="U8" s="241"/>
      <c r="V8" s="241"/>
      <c r="W8" s="241"/>
      <c r="X8" s="241"/>
      <c r="Y8" s="241"/>
      <c r="Z8" s="241"/>
    </row>
    <row r="9" spans="1:26" ht="12.75" customHeight="1">
      <c r="A9" s="242" t="s">
        <v>226</v>
      </c>
      <c r="B9" s="241"/>
      <c r="C9" s="241"/>
      <c r="D9" s="241"/>
      <c r="E9" s="241"/>
      <c r="F9" s="241"/>
      <c r="G9" s="241"/>
      <c r="H9" s="241"/>
      <c r="I9" s="241"/>
      <c r="J9" s="241"/>
      <c r="K9" s="241"/>
      <c r="L9" s="241"/>
      <c r="M9" s="241"/>
      <c r="N9" s="241"/>
      <c r="O9" s="241"/>
      <c r="P9" s="241"/>
      <c r="Q9" s="241"/>
      <c r="R9" s="241"/>
      <c r="S9" s="241"/>
      <c r="T9" s="241"/>
      <c r="U9" s="241"/>
      <c r="V9" s="241"/>
      <c r="W9" s="241"/>
      <c r="X9" s="241"/>
      <c r="Y9" s="241"/>
      <c r="Z9" s="241"/>
    </row>
    <row r="10" spans="1:26" ht="12.75" customHeight="1">
      <c r="A10" s="242" t="s">
        <v>188</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row>
    <row r="11" spans="1:26" ht="12.75" customHeight="1">
      <c r="A11" s="242" t="s">
        <v>278</v>
      </c>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row>
    <row r="12" spans="1:26" ht="12.75" customHeight="1">
      <c r="A12" s="242" t="s">
        <v>742</v>
      </c>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row>
    <row r="13" spans="1:26" ht="12.75" customHeight="1">
      <c r="A13" s="242" t="s">
        <v>743</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row>
    <row r="14" spans="1:26" ht="12.75" customHeight="1">
      <c r="A14" s="242" t="s">
        <v>744</v>
      </c>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row>
    <row r="15" spans="1:26" ht="12.75" customHeight="1">
      <c r="A15" s="241"/>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row>
    <row r="16" spans="1:26" ht="12.75" customHeight="1">
      <c r="A16" s="242" t="s">
        <v>745</v>
      </c>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row>
    <row r="17" spans="1:26" ht="12.75" customHeight="1">
      <c r="A17" s="242" t="s">
        <v>730</v>
      </c>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row>
    <row r="18" spans="1:26" ht="12.75" customHeight="1">
      <c r="A18" s="242" t="s">
        <v>687</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row>
    <row r="19" spans="1:26" ht="12.75" customHeight="1">
      <c r="A19" s="241"/>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row>
    <row r="20" spans="1:26" ht="12.75" customHeight="1">
      <c r="A20" s="242" t="s">
        <v>735</v>
      </c>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row>
    <row r="21" spans="1:26" ht="12.75" customHeight="1">
      <c r="A21" s="242" t="s">
        <v>233</v>
      </c>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row>
    <row r="22" spans="1:26" ht="12.75" customHeight="1">
      <c r="A22" s="241"/>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row>
    <row r="23" spans="1:26" ht="12.75" customHeight="1">
      <c r="A23" s="241"/>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row>
    <row r="24" spans="1:26" ht="12.75" customHeight="1">
      <c r="A24" s="241"/>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row>
    <row r="25" spans="1:26" ht="12.75" customHeight="1">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row>
    <row r="26" spans="1:26" ht="12.75" customHeight="1">
      <c r="A26" s="241"/>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row>
    <row r="27" spans="1:26" ht="12.75" customHeight="1">
      <c r="A27" s="241"/>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row>
    <row r="28" spans="1:26" ht="12.75" customHeight="1">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row>
    <row r="29" spans="1:26" ht="12.75" customHeight="1">
      <c r="A29" s="241"/>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row>
    <row r="30" spans="1:26" ht="12.75" customHeight="1">
      <c r="A30" s="241"/>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row>
    <row r="31" spans="1:26" ht="12.75" customHeight="1">
      <c r="A31" s="241"/>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row>
    <row r="32" spans="1:26" ht="12.75" customHeight="1">
      <c r="A32" s="241"/>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row>
    <row r="33" spans="1:26" ht="12.75" customHeight="1">
      <c r="A33" s="241"/>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row>
    <row r="34" spans="1:26" ht="12.75" customHeight="1">
      <c r="A34" s="241"/>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row>
    <row r="35" spans="1:26" ht="12.75" customHeight="1">
      <c r="A35" s="241"/>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row>
    <row r="36" spans="1:26" ht="12.75" customHeight="1">
      <c r="A36" s="241"/>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row>
    <row r="37" spans="1:26" ht="12.75" customHeight="1">
      <c r="A37" s="241"/>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row>
    <row r="38" spans="1:26" ht="12.75" customHeight="1">
      <c r="A38" s="241"/>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row>
    <row r="39" spans="1:26" ht="12.75" customHeight="1">
      <c r="A39" s="241"/>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row>
    <row r="40" spans="1:26" ht="12.75" customHeight="1">
      <c r="A40" s="241"/>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row>
    <row r="41" spans="1:26" ht="12.75" customHeight="1">
      <c r="A41" s="241"/>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row>
    <row r="42" spans="1:26" ht="12.75" customHeight="1">
      <c r="A42" s="241"/>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row>
    <row r="43" spans="1:26" ht="12.75" customHeight="1">
      <c r="A43" s="241"/>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row>
    <row r="44" spans="1:26" ht="12.75" customHeight="1">
      <c r="A44" s="241"/>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row>
    <row r="45" spans="1:26" ht="12.75" customHeight="1">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row>
    <row r="46" spans="1:26" ht="12.75" customHeight="1">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row>
    <row r="47" spans="1:26" ht="12.75" customHeight="1">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row>
    <row r="48" spans="1:26" ht="12.75" customHeight="1">
      <c r="A48" s="241"/>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row>
    <row r="49" spans="1:26" ht="12.75" customHeight="1">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row>
    <row r="50" spans="1:26" ht="12.75" customHeight="1">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row>
    <row r="51" spans="1:26" ht="12.75" customHeight="1">
      <c r="A51" s="241"/>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row>
    <row r="52" spans="1:26" ht="12.75" customHeight="1">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row>
    <row r="53" spans="1:26" ht="12.75" customHeight="1">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row>
    <row r="54" spans="1:26" ht="12.75" customHeigh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row>
    <row r="55" spans="1:26" ht="12.75" customHeight="1">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row>
    <row r="56" spans="1:26" ht="12.75" customHeight="1">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row>
    <row r="57" spans="1:26" ht="12.75" customHeight="1">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row>
    <row r="58" spans="1:26" ht="12.75" customHeight="1">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row>
    <row r="59" spans="1:26" ht="12.75" customHeight="1">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row>
    <row r="60" spans="1:26" ht="12.75" customHeight="1">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row>
    <row r="61" spans="1:26" ht="12.75" customHeight="1">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row>
    <row r="62" spans="1:26" ht="12.75" customHeight="1">
      <c r="A62" s="24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row>
    <row r="63" spans="1:26" ht="12.75" customHeight="1">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row>
    <row r="64" spans="1:26" ht="12.7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row>
    <row r="65" spans="1:26" ht="12.75" customHeight="1">
      <c r="A65" s="241"/>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row>
    <row r="66" spans="1:26" ht="12.75" customHeight="1">
      <c r="A66" s="241"/>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row>
    <row r="67" spans="1:26" ht="12.75" customHeight="1">
      <c r="A67" s="241"/>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row>
    <row r="68" spans="1:26" ht="12.75" customHeight="1">
      <c r="A68" s="241"/>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row>
    <row r="69" spans="1:26" ht="12.75" customHeight="1">
      <c r="A69" s="241"/>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row>
    <row r="70" spans="1:26" ht="12.75"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row>
    <row r="71" spans="1:26" ht="12.75" customHeight="1">
      <c r="A71" s="241"/>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row>
    <row r="72" spans="1:26" ht="12.75" customHeight="1">
      <c r="A72" s="241"/>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row>
    <row r="73" spans="1:26" ht="12.75" customHeight="1">
      <c r="A73" s="241"/>
      <c r="B73" s="241"/>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row>
    <row r="74" spans="1:26" ht="12.75" customHeight="1">
      <c r="A74" s="241"/>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row>
    <row r="75" spans="1:26" ht="12.75" customHeight="1">
      <c r="A75" s="241"/>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row>
    <row r="76" spans="1:26" ht="12.75" customHeight="1">
      <c r="A76" s="241"/>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row>
    <row r="77" spans="1:26" ht="12.75" customHeight="1">
      <c r="A77" s="241"/>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row>
    <row r="78" spans="1:26" ht="12.75" customHeight="1">
      <c r="A78" s="241"/>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row>
    <row r="79" spans="1:26" ht="12.75" customHeight="1">
      <c r="A79" s="241"/>
      <c r="B79" s="241"/>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row>
    <row r="80" spans="1:26" ht="12.75" customHeight="1">
      <c r="A80" s="241"/>
      <c r="B80" s="24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row>
    <row r="81" spans="1:26" ht="12.75" customHeight="1">
      <c r="A81" s="241"/>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row>
    <row r="82" spans="1:26" ht="12.75" customHeight="1">
      <c r="A82" s="241"/>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row>
    <row r="83" spans="1:26" ht="12.75" customHeight="1">
      <c r="A83" s="241"/>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row>
    <row r="84" spans="1:26" ht="12.75" customHeight="1">
      <c r="A84" s="241"/>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row>
    <row r="85" spans="1:26" ht="12.75" customHeight="1">
      <c r="A85" s="241"/>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c r="Z85" s="241"/>
    </row>
    <row r="86" spans="1:26" ht="12.75" customHeight="1">
      <c r="A86" s="241"/>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row>
    <row r="87" spans="1:26" ht="12.75" customHeight="1">
      <c r="A87" s="241"/>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row>
    <row r="88" spans="1:26" ht="12.75" customHeight="1">
      <c r="A88" s="241"/>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row>
    <row r="89" spans="1:26" ht="12.75" customHeight="1">
      <c r="A89" s="241"/>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row>
    <row r="90" spans="1:26" ht="12.75" customHeight="1">
      <c r="A90" s="241"/>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row>
    <row r="91" spans="1:26" ht="12.75" customHeight="1">
      <c r="A91" s="241"/>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row>
    <row r="92" spans="1:26" ht="12.75" customHeight="1">
      <c r="A92" s="241"/>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row>
    <row r="93" spans="1:26" ht="12.75" customHeight="1">
      <c r="A93" s="241"/>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row>
    <row r="94" spans="1:26" ht="12.75" customHeight="1">
      <c r="A94" s="241"/>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row>
    <row r="95" spans="1:26" ht="12.75" customHeight="1">
      <c r="A95" s="241"/>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row>
    <row r="96" spans="1:26" ht="12.75" customHeight="1">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row>
    <row r="97" spans="1:26" ht="12.75" customHeight="1">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row>
    <row r="98" spans="1:26" ht="12.75" customHeight="1">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row>
    <row r="99" spans="1:26" ht="12.75" customHeight="1">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row>
    <row r="100" spans="1:26" ht="12.75" customHeight="1">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row>
    <row r="101" spans="1:26" ht="12.75" customHeight="1">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row>
    <row r="102" spans="1:26" ht="12.75" customHeight="1">
      <c r="A102" s="24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row>
    <row r="103" spans="1:26" ht="12.75" customHeight="1">
      <c r="A103" s="24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row>
    <row r="104" spans="1:26" ht="12.75" customHeight="1">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row>
    <row r="105" spans="1:26" ht="12.7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row>
    <row r="106" spans="1:26" ht="12.7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row>
    <row r="107" spans="1:26" ht="12.75" customHeight="1">
      <c r="A107" s="24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row>
    <row r="108" spans="1:26" ht="12.75" customHeight="1">
      <c r="A108" s="24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row>
    <row r="109" spans="1:26" ht="12.75" customHeight="1">
      <c r="A109" s="24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row>
    <row r="110" spans="1:26" ht="12.75" customHeight="1">
      <c r="A110" s="24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row>
    <row r="111" spans="1:26" ht="12.75" customHeight="1">
      <c r="A111" s="24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row>
    <row r="112" spans="1:26" ht="12.75" customHeight="1">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row>
    <row r="113" spans="1:26" ht="12.75" customHeight="1">
      <c r="A113" s="24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row>
    <row r="114" spans="1:26" ht="12.75" customHeight="1">
      <c r="A114" s="24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row>
    <row r="115" spans="1:26" ht="12.75" customHeight="1">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row>
    <row r="116" spans="1:26" ht="12.75" customHeight="1">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row>
    <row r="117" spans="1:26" ht="12.75" customHeight="1">
      <c r="A117" s="24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row>
    <row r="118" spans="1:26" ht="12.75" customHeight="1">
      <c r="A118" s="241"/>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row>
    <row r="119" spans="1:26" ht="12.75" customHeight="1">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row>
    <row r="120" spans="1:26" ht="12.75" customHeight="1">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row>
    <row r="121" spans="1:26" ht="12.75" customHeight="1">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row>
    <row r="122" spans="1:26" ht="12.75" customHeight="1">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row>
    <row r="123" spans="1:26" ht="12.75" customHeight="1">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row>
    <row r="124" spans="1:26" ht="12.75" customHeight="1">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row>
    <row r="125" spans="1:26" ht="12.75" customHeight="1">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row>
    <row r="126" spans="1:26" ht="12.75" customHeight="1">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row>
    <row r="127" spans="1:26" ht="12.75" customHeight="1">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row>
    <row r="128" spans="1:26" ht="12.75" customHeight="1">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row>
    <row r="129" spans="1:26" ht="12.75" customHeight="1">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row>
    <row r="130" spans="1:26" ht="12.75" customHeight="1">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row>
    <row r="131" spans="1:26" ht="12.75" customHeight="1">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row>
    <row r="132" spans="1:26" ht="12.75" customHeight="1">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row>
    <row r="133" spans="1:26" ht="12.75" customHeight="1">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row>
    <row r="134" spans="1:26" ht="12.7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row>
    <row r="135" spans="1:26" ht="12.75" customHeight="1">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row>
    <row r="136" spans="1:26" ht="12.75" customHeight="1">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row>
    <row r="137" spans="1:26" ht="12.75" customHeight="1">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row>
    <row r="138" spans="1:26" ht="12.75" customHeight="1">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row>
    <row r="139" spans="1:26" ht="12.75" customHeight="1">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row>
    <row r="140" spans="1:26" ht="12.75" customHeight="1">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row>
    <row r="141" spans="1:26" ht="12.75" customHeight="1">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row>
    <row r="142" spans="1:26" ht="12.75" customHeight="1">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row>
    <row r="143" spans="1:26" ht="12.75" customHeight="1">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row>
    <row r="144" spans="1:26" ht="12.75" customHeight="1">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row>
    <row r="145" spans="1:26" ht="12.75" customHeight="1">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row>
    <row r="146" spans="1:26" ht="12.75" customHeight="1">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row>
    <row r="147" spans="1:26" ht="12.75" customHeight="1">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row>
    <row r="148" spans="1:26" ht="12.75" customHeight="1">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row>
    <row r="149" spans="1:26" ht="12.75" customHeight="1">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row>
    <row r="150" spans="1:26" ht="12.75" customHeight="1">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row>
    <row r="151" spans="1:26" ht="12.75" customHeight="1">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row>
    <row r="152" spans="1:26" ht="12.75" customHeight="1">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row>
    <row r="153" spans="1:26" ht="12.75" customHeight="1">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row>
    <row r="154" spans="1:26" ht="12.75" customHeight="1">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row>
    <row r="155" spans="1:26" ht="12.75" customHeight="1">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row>
    <row r="156" spans="1:26" ht="12.75" customHeight="1">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row>
    <row r="157" spans="1:26" ht="12.75" customHeight="1">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row>
    <row r="158" spans="1:26" ht="12.75" customHeight="1">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row>
    <row r="159" spans="1:26" ht="12.75" customHeight="1">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row>
    <row r="160" spans="1:26" ht="12.75" customHeight="1">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row>
    <row r="161" spans="1:26" ht="12.75" customHeight="1">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row>
    <row r="162" spans="1:26" ht="12.75" customHeight="1">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row>
    <row r="163" spans="1:26" ht="12.75" customHeight="1">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row>
    <row r="164" spans="1:26" ht="12.75" customHeight="1">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row>
    <row r="165" spans="1:26" ht="12.75" customHeight="1">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row>
    <row r="166" spans="1:26" ht="12.75" customHeight="1">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row>
    <row r="167" spans="1:26" ht="12.75" customHeight="1">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row>
    <row r="168" spans="1:26" ht="12.75" customHeight="1">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row>
    <row r="169" spans="1:26" ht="12.75" customHeight="1">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row>
    <row r="170" spans="1:26" ht="12.75" customHeight="1">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row>
    <row r="171" spans="1:26" ht="12.75" customHeight="1">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row>
    <row r="172" spans="1:26" ht="12.75" customHeight="1">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row>
    <row r="173" spans="1:26" ht="12.75" customHeight="1">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row>
    <row r="174" spans="1:26" ht="12.75" customHeight="1">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row>
    <row r="175" spans="1:26" ht="12.75" customHeight="1">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row>
    <row r="176" spans="1:26" ht="12.75" customHeight="1">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row>
    <row r="177" spans="1:26" ht="12.75" customHeight="1">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row>
    <row r="178" spans="1:26" ht="12.75" customHeight="1">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row>
    <row r="179" spans="1:26" ht="12.75" customHeight="1">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row>
    <row r="180" spans="1:26" ht="12.75" customHeight="1">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row>
    <row r="181" spans="1:26" ht="12.75" customHeight="1">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row>
    <row r="182" spans="1:26" ht="12.75" customHeight="1">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row>
    <row r="183" spans="1:26" ht="12.75" customHeight="1">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row>
    <row r="184" spans="1:26" ht="12.75" customHeight="1">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row>
    <row r="185" spans="1:26" ht="12.75" customHeight="1">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row>
    <row r="186" spans="1:26" ht="12.75" customHeight="1">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row>
    <row r="187" spans="1:26" ht="12.75" customHeight="1">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row>
    <row r="188" spans="1:26" ht="12.75" customHeight="1">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row>
    <row r="189" spans="1:26" ht="12.75" customHeight="1">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row>
    <row r="190" spans="1:26" ht="12.75" customHeight="1">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row>
    <row r="191" spans="1:26" ht="12.75" customHeight="1">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row>
    <row r="192" spans="1:26" ht="12.75" customHeight="1">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row>
    <row r="193" spans="1:26" ht="12.75" customHeight="1">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row>
    <row r="194" spans="1:26" ht="12.75" customHeight="1">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row>
    <row r="195" spans="1:26" ht="12.75" customHeight="1">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row>
    <row r="196" spans="1:26" ht="12.75" customHeight="1">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row>
    <row r="197" spans="1:26" ht="12.75" customHeight="1">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row>
    <row r="198" spans="1:26" ht="12.75" customHeight="1">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row>
    <row r="199" spans="1:26" ht="12.75" customHeight="1">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row>
    <row r="200" spans="1:26" ht="12.75" customHeight="1">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row>
    <row r="201" spans="1:26" ht="12.75" customHeight="1">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row>
    <row r="202" spans="1:26" ht="12.75" customHeight="1">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row>
    <row r="203" spans="1:26" ht="12.75" customHeight="1">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row>
    <row r="204" spans="1:26" ht="12.75" customHeight="1">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row>
    <row r="205" spans="1:26" ht="12.75" customHeight="1">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row>
    <row r="206" spans="1:26" ht="12.75" customHeight="1">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row>
    <row r="207" spans="1:26" ht="12.75" customHeight="1">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row>
    <row r="208" spans="1:26" ht="12.75"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row>
    <row r="209" spans="1:26" ht="12.75" customHeight="1">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row>
    <row r="210" spans="1:26" ht="12.75" customHeight="1">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row>
    <row r="211" spans="1:26" ht="12.75" customHeight="1">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row>
    <row r="212" spans="1:26" ht="12.75" customHeight="1">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row>
    <row r="213" spans="1:26" ht="12.75" customHeight="1">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row>
    <row r="214" spans="1:26" ht="12.7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row>
    <row r="215" spans="1:26" ht="12.7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row>
    <row r="216" spans="1:26" ht="12.7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row>
    <row r="217" spans="1:26" ht="12.7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row>
    <row r="218" spans="1:26" ht="12.7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row>
    <row r="219" spans="1:26" ht="12.7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row>
    <row r="220" spans="1:26" ht="12.7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row>
    <row r="221" spans="1:26" ht="12.7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row>
    <row r="222" spans="1:26" ht="12.7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row>
    <row r="223" spans="1:26" ht="12.7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row>
    <row r="224" spans="1:26" ht="12.7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row>
    <row r="225" spans="1:26" ht="12.7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row>
    <row r="226" spans="1:26" ht="12.7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row>
    <row r="227" spans="1:26" ht="12.7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row>
    <row r="228" spans="1:26" ht="12.7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row>
    <row r="229" spans="1:26" ht="12.7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row>
    <row r="230" spans="1:26" ht="12.7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row>
    <row r="231" spans="1:26" ht="12.7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row>
    <row r="232" spans="1:26" ht="12.7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row>
    <row r="233" spans="1:26" ht="12.7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row>
    <row r="234" spans="1:26" ht="12.7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row>
    <row r="235" spans="1:26" ht="12.7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row>
    <row r="236" spans="1:26" ht="12.7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row>
    <row r="237" spans="1:26" ht="12.7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row>
    <row r="238" spans="1:26" ht="12.7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row>
    <row r="239" spans="1:26" ht="12.7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row>
    <row r="240" spans="1:26" ht="12.7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row>
    <row r="241" spans="1:26" ht="12.7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row>
    <row r="242" spans="1:26" ht="12.7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row>
    <row r="243" spans="1:26" ht="12.7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row>
    <row r="244" spans="1:26" ht="12.75" customHeight="1">
      <c r="A244" s="241"/>
      <c r="B244" s="241"/>
      <c r="C244" s="241"/>
      <c r="D244" s="24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row>
    <row r="245" spans="1:26" ht="12.75" customHeight="1">
      <c r="A245" s="241"/>
      <c r="B245" s="241"/>
      <c r="C245" s="241"/>
      <c r="D245" s="241"/>
      <c r="E245" s="241"/>
      <c r="F245" s="241"/>
      <c r="G245" s="241"/>
      <c r="H245" s="241"/>
      <c r="I245" s="241"/>
      <c r="J245" s="241"/>
      <c r="K245" s="241"/>
      <c r="L245" s="241"/>
      <c r="M245" s="241"/>
      <c r="N245" s="241"/>
      <c r="O245" s="241"/>
      <c r="P245" s="241"/>
      <c r="Q245" s="241"/>
      <c r="R245" s="241"/>
      <c r="S245" s="241"/>
      <c r="T245" s="241"/>
      <c r="U245" s="241"/>
      <c r="V245" s="241"/>
      <c r="W245" s="241"/>
      <c r="X245" s="241"/>
      <c r="Y245" s="241"/>
      <c r="Z245" s="241"/>
    </row>
    <row r="246" spans="1:26" ht="12.75" customHeight="1">
      <c r="A246" s="241"/>
      <c r="B246" s="241"/>
      <c r="C246" s="241"/>
      <c r="D246" s="241"/>
      <c r="E246" s="241"/>
      <c r="F246" s="241"/>
      <c r="G246" s="241"/>
      <c r="H246" s="241"/>
      <c r="I246" s="241"/>
      <c r="J246" s="241"/>
      <c r="K246" s="241"/>
      <c r="L246" s="241"/>
      <c r="M246" s="241"/>
      <c r="N246" s="241"/>
      <c r="O246" s="241"/>
      <c r="P246" s="241"/>
      <c r="Q246" s="241"/>
      <c r="R246" s="241"/>
      <c r="S246" s="241"/>
      <c r="T246" s="241"/>
      <c r="U246" s="241"/>
      <c r="V246" s="241"/>
      <c r="W246" s="241"/>
      <c r="X246" s="241"/>
      <c r="Y246" s="241"/>
      <c r="Z246" s="241"/>
    </row>
    <row r="247" spans="1:26" ht="12.75" customHeight="1">
      <c r="A247" s="241"/>
      <c r="B247" s="241"/>
      <c r="C247" s="241"/>
      <c r="D247" s="241"/>
      <c r="E247" s="241"/>
      <c r="F247" s="241"/>
      <c r="G247" s="241"/>
      <c r="H247" s="241"/>
      <c r="I247" s="241"/>
      <c r="J247" s="241"/>
      <c r="K247" s="241"/>
      <c r="L247" s="241"/>
      <c r="M247" s="241"/>
      <c r="N247" s="241"/>
      <c r="O247" s="241"/>
      <c r="P247" s="241"/>
      <c r="Q247" s="241"/>
      <c r="R247" s="241"/>
      <c r="S247" s="241"/>
      <c r="T247" s="241"/>
      <c r="U247" s="241"/>
      <c r="V247" s="241"/>
      <c r="W247" s="241"/>
      <c r="X247" s="241"/>
      <c r="Y247" s="241"/>
      <c r="Z247" s="241"/>
    </row>
    <row r="248" spans="1:26" ht="12.75" customHeight="1">
      <c r="A248" s="241"/>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c r="Y248" s="241"/>
      <c r="Z248" s="241"/>
    </row>
    <row r="249" spans="1:26" ht="12.75" customHeight="1">
      <c r="A249" s="241"/>
      <c r="B249" s="241"/>
      <c r="C249" s="241"/>
      <c r="D249" s="241"/>
      <c r="E249" s="241"/>
      <c r="F249" s="241"/>
      <c r="G249" s="241"/>
      <c r="H249" s="241"/>
      <c r="I249" s="241"/>
      <c r="J249" s="241"/>
      <c r="K249" s="241"/>
      <c r="L249" s="241"/>
      <c r="M249" s="241"/>
      <c r="N249" s="241"/>
      <c r="O249" s="241"/>
      <c r="P249" s="241"/>
      <c r="Q249" s="241"/>
      <c r="R249" s="241"/>
      <c r="S249" s="241"/>
      <c r="T249" s="241"/>
      <c r="U249" s="241"/>
      <c r="V249" s="241"/>
      <c r="W249" s="241"/>
      <c r="X249" s="241"/>
      <c r="Y249" s="241"/>
      <c r="Z249" s="241"/>
    </row>
    <row r="250" spans="1:26" ht="12.75" customHeight="1">
      <c r="A250" s="241"/>
      <c r="B250" s="241"/>
      <c r="C250" s="241"/>
      <c r="D250" s="241"/>
      <c r="E250" s="241"/>
      <c r="F250" s="241"/>
      <c r="G250" s="241"/>
      <c r="H250" s="241"/>
      <c r="I250" s="241"/>
      <c r="J250" s="241"/>
      <c r="K250" s="241"/>
      <c r="L250" s="241"/>
      <c r="M250" s="241"/>
      <c r="N250" s="241"/>
      <c r="O250" s="241"/>
      <c r="P250" s="241"/>
      <c r="Q250" s="241"/>
      <c r="R250" s="241"/>
      <c r="S250" s="241"/>
      <c r="T250" s="241"/>
      <c r="U250" s="241"/>
      <c r="V250" s="241"/>
      <c r="W250" s="241"/>
      <c r="X250" s="241"/>
      <c r="Y250" s="241"/>
      <c r="Z250" s="241"/>
    </row>
    <row r="251" spans="1:26" ht="12.75" customHeight="1">
      <c r="A251" s="241"/>
      <c r="B251" s="241"/>
      <c r="C251" s="241"/>
      <c r="D251" s="241"/>
      <c r="E251" s="241"/>
      <c r="F251" s="241"/>
      <c r="G251" s="241"/>
      <c r="H251" s="241"/>
      <c r="I251" s="241"/>
      <c r="J251" s="241"/>
      <c r="K251" s="241"/>
      <c r="L251" s="241"/>
      <c r="M251" s="241"/>
      <c r="N251" s="241"/>
      <c r="O251" s="241"/>
      <c r="P251" s="241"/>
      <c r="Q251" s="241"/>
      <c r="R251" s="241"/>
      <c r="S251" s="241"/>
      <c r="T251" s="241"/>
      <c r="U251" s="241"/>
      <c r="V251" s="241"/>
      <c r="W251" s="241"/>
      <c r="X251" s="241"/>
      <c r="Y251" s="241"/>
      <c r="Z251" s="241"/>
    </row>
    <row r="252" spans="1:26" ht="12.75" customHeight="1">
      <c r="A252" s="241"/>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row>
    <row r="253" spans="1:26" ht="12.75" customHeight="1">
      <c r="A253" s="241"/>
      <c r="B253" s="241"/>
      <c r="C253" s="241"/>
      <c r="D253" s="241"/>
      <c r="E253" s="241"/>
      <c r="F253" s="241"/>
      <c r="G253" s="241"/>
      <c r="H253" s="241"/>
      <c r="I253" s="241"/>
      <c r="J253" s="241"/>
      <c r="K253" s="241"/>
      <c r="L253" s="241"/>
      <c r="M253" s="241"/>
      <c r="N253" s="241"/>
      <c r="O253" s="241"/>
      <c r="P253" s="241"/>
      <c r="Q253" s="241"/>
      <c r="R253" s="241"/>
      <c r="S253" s="241"/>
      <c r="T253" s="241"/>
      <c r="U253" s="241"/>
      <c r="V253" s="241"/>
      <c r="W253" s="241"/>
      <c r="X253" s="241"/>
      <c r="Y253" s="241"/>
      <c r="Z253" s="241"/>
    </row>
    <row r="254" spans="1:26" ht="12.75" customHeight="1">
      <c r="A254" s="241"/>
      <c r="B254" s="241"/>
      <c r="C254" s="241"/>
      <c r="D254" s="241"/>
      <c r="E254" s="241"/>
      <c r="F254" s="241"/>
      <c r="G254" s="241"/>
      <c r="H254" s="241"/>
      <c r="I254" s="241"/>
      <c r="J254" s="241"/>
      <c r="K254" s="241"/>
      <c r="L254" s="241"/>
      <c r="M254" s="241"/>
      <c r="N254" s="241"/>
      <c r="O254" s="241"/>
      <c r="P254" s="241"/>
      <c r="Q254" s="241"/>
      <c r="R254" s="241"/>
      <c r="S254" s="241"/>
      <c r="T254" s="241"/>
      <c r="U254" s="241"/>
      <c r="V254" s="241"/>
      <c r="W254" s="241"/>
      <c r="X254" s="241"/>
      <c r="Y254" s="241"/>
      <c r="Z254" s="241"/>
    </row>
    <row r="255" spans="1:26" ht="12.75" customHeight="1">
      <c r="A255" s="241"/>
      <c r="B255" s="241"/>
      <c r="C255" s="241"/>
      <c r="D255" s="241"/>
      <c r="E255" s="241"/>
      <c r="F255" s="241"/>
      <c r="G255" s="241"/>
      <c r="H255" s="241"/>
      <c r="I255" s="241"/>
      <c r="J255" s="241"/>
      <c r="K255" s="241"/>
      <c r="L255" s="241"/>
      <c r="M255" s="241"/>
      <c r="N255" s="241"/>
      <c r="O255" s="241"/>
      <c r="P255" s="241"/>
      <c r="Q255" s="241"/>
      <c r="R255" s="241"/>
      <c r="S255" s="241"/>
      <c r="T255" s="241"/>
      <c r="U255" s="241"/>
      <c r="V255" s="241"/>
      <c r="W255" s="241"/>
      <c r="X255" s="241"/>
      <c r="Y255" s="241"/>
      <c r="Z255" s="241"/>
    </row>
    <row r="256" spans="1:26" ht="12.75" customHeight="1">
      <c r="A256" s="241"/>
      <c r="B256" s="241"/>
      <c r="C256" s="241"/>
      <c r="D256" s="241"/>
      <c r="E256" s="241"/>
      <c r="F256" s="241"/>
      <c r="G256" s="241"/>
      <c r="H256" s="241"/>
      <c r="I256" s="241"/>
      <c r="J256" s="241"/>
      <c r="K256" s="241"/>
      <c r="L256" s="241"/>
      <c r="M256" s="241"/>
      <c r="N256" s="241"/>
      <c r="O256" s="241"/>
      <c r="P256" s="241"/>
      <c r="Q256" s="241"/>
      <c r="R256" s="241"/>
      <c r="S256" s="241"/>
      <c r="T256" s="241"/>
      <c r="U256" s="241"/>
      <c r="V256" s="241"/>
      <c r="W256" s="241"/>
      <c r="X256" s="241"/>
      <c r="Y256" s="241"/>
      <c r="Z256" s="241"/>
    </row>
    <row r="257" spans="1:26" ht="12.75" customHeight="1">
      <c r="A257" s="241"/>
      <c r="B257" s="241"/>
      <c r="C257" s="241"/>
      <c r="D257" s="241"/>
      <c r="E257" s="241"/>
      <c r="F257" s="241"/>
      <c r="G257" s="241"/>
      <c r="H257" s="241"/>
      <c r="I257" s="241"/>
      <c r="J257" s="241"/>
      <c r="K257" s="241"/>
      <c r="L257" s="241"/>
      <c r="M257" s="241"/>
      <c r="N257" s="241"/>
      <c r="O257" s="241"/>
      <c r="P257" s="241"/>
      <c r="Q257" s="241"/>
      <c r="R257" s="241"/>
      <c r="S257" s="241"/>
      <c r="T257" s="241"/>
      <c r="U257" s="241"/>
      <c r="V257" s="241"/>
      <c r="W257" s="241"/>
      <c r="X257" s="241"/>
      <c r="Y257" s="241"/>
      <c r="Z257" s="241"/>
    </row>
    <row r="258" spans="1:26" ht="12.75" customHeight="1">
      <c r="A258" s="241"/>
      <c r="B258" s="241"/>
      <c r="C258" s="241"/>
      <c r="D258" s="241"/>
      <c r="E258" s="241"/>
      <c r="F258" s="241"/>
      <c r="G258" s="241"/>
      <c r="H258" s="241"/>
      <c r="I258" s="241"/>
      <c r="J258" s="241"/>
      <c r="K258" s="241"/>
      <c r="L258" s="241"/>
      <c r="M258" s="241"/>
      <c r="N258" s="241"/>
      <c r="O258" s="241"/>
      <c r="P258" s="241"/>
      <c r="Q258" s="241"/>
      <c r="R258" s="241"/>
      <c r="S258" s="241"/>
      <c r="T258" s="241"/>
      <c r="U258" s="241"/>
      <c r="V258" s="241"/>
      <c r="W258" s="241"/>
      <c r="X258" s="241"/>
      <c r="Y258" s="241"/>
      <c r="Z258" s="241"/>
    </row>
    <row r="259" spans="1:26" ht="12.75" customHeight="1">
      <c r="A259" s="241"/>
      <c r="B259" s="241"/>
      <c r="C259" s="241"/>
      <c r="D259" s="241"/>
      <c r="E259" s="241"/>
      <c r="F259" s="241"/>
      <c r="G259" s="241"/>
      <c r="H259" s="241"/>
      <c r="I259" s="241"/>
      <c r="J259" s="241"/>
      <c r="K259" s="241"/>
      <c r="L259" s="241"/>
      <c r="M259" s="241"/>
      <c r="N259" s="241"/>
      <c r="O259" s="241"/>
      <c r="P259" s="241"/>
      <c r="Q259" s="241"/>
      <c r="R259" s="241"/>
      <c r="S259" s="241"/>
      <c r="T259" s="241"/>
      <c r="U259" s="241"/>
      <c r="V259" s="241"/>
      <c r="W259" s="241"/>
      <c r="X259" s="241"/>
      <c r="Y259" s="241"/>
      <c r="Z259" s="241"/>
    </row>
    <row r="260" spans="1:26" ht="12.75" customHeight="1">
      <c r="A260" s="241"/>
      <c r="B260" s="241"/>
      <c r="C260" s="241"/>
      <c r="D260" s="241"/>
      <c r="E260" s="241"/>
      <c r="F260" s="241"/>
      <c r="G260" s="241"/>
      <c r="H260" s="241"/>
      <c r="I260" s="241"/>
      <c r="J260" s="241"/>
      <c r="K260" s="241"/>
      <c r="L260" s="241"/>
      <c r="M260" s="241"/>
      <c r="N260" s="241"/>
      <c r="O260" s="241"/>
      <c r="P260" s="241"/>
      <c r="Q260" s="241"/>
      <c r="R260" s="241"/>
      <c r="S260" s="241"/>
      <c r="T260" s="241"/>
      <c r="U260" s="241"/>
      <c r="V260" s="241"/>
      <c r="W260" s="241"/>
      <c r="X260" s="241"/>
      <c r="Y260" s="241"/>
      <c r="Z260" s="241"/>
    </row>
    <row r="261" spans="1:26" ht="12.75" customHeight="1">
      <c r="A261" s="241"/>
      <c r="B261" s="241"/>
      <c r="C261" s="241"/>
      <c r="D261" s="241"/>
      <c r="E261" s="241"/>
      <c r="F261" s="241"/>
      <c r="G261" s="241"/>
      <c r="H261" s="241"/>
      <c r="I261" s="241"/>
      <c r="J261" s="241"/>
      <c r="K261" s="241"/>
      <c r="L261" s="241"/>
      <c r="M261" s="241"/>
      <c r="N261" s="241"/>
      <c r="O261" s="241"/>
      <c r="P261" s="241"/>
      <c r="Q261" s="241"/>
      <c r="R261" s="241"/>
      <c r="S261" s="241"/>
      <c r="T261" s="241"/>
      <c r="U261" s="241"/>
      <c r="V261" s="241"/>
      <c r="W261" s="241"/>
      <c r="X261" s="241"/>
      <c r="Y261" s="241"/>
      <c r="Z261" s="241"/>
    </row>
    <row r="262" spans="1:26" ht="12.75" customHeight="1">
      <c r="A262" s="241"/>
      <c r="B262" s="241"/>
      <c r="C262" s="241"/>
      <c r="D262" s="241"/>
      <c r="E262" s="241"/>
      <c r="F262" s="241"/>
      <c r="G262" s="241"/>
      <c r="H262" s="241"/>
      <c r="I262" s="241"/>
      <c r="J262" s="241"/>
      <c r="K262" s="241"/>
      <c r="L262" s="241"/>
      <c r="M262" s="241"/>
      <c r="N262" s="241"/>
      <c r="O262" s="241"/>
      <c r="P262" s="241"/>
      <c r="Q262" s="241"/>
      <c r="R262" s="241"/>
      <c r="S262" s="241"/>
      <c r="T262" s="241"/>
      <c r="U262" s="241"/>
      <c r="V262" s="241"/>
      <c r="W262" s="241"/>
      <c r="X262" s="241"/>
      <c r="Y262" s="241"/>
      <c r="Z262" s="241"/>
    </row>
    <row r="263" spans="1:26" ht="12.75" customHeight="1">
      <c r="A263" s="241"/>
      <c r="B263" s="241"/>
      <c r="C263" s="241"/>
      <c r="D263" s="24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row>
    <row r="264" spans="1:26" ht="12.75" customHeight="1">
      <c r="A264" s="241"/>
      <c r="B264" s="241"/>
      <c r="C264" s="241"/>
      <c r="D264" s="241"/>
      <c r="E264" s="241"/>
      <c r="F264" s="241"/>
      <c r="G264" s="241"/>
      <c r="H264" s="241"/>
      <c r="I264" s="241"/>
      <c r="J264" s="241"/>
      <c r="K264" s="241"/>
      <c r="L264" s="241"/>
      <c r="M264" s="241"/>
      <c r="N264" s="241"/>
      <c r="O264" s="241"/>
      <c r="P264" s="241"/>
      <c r="Q264" s="241"/>
      <c r="R264" s="241"/>
      <c r="S264" s="241"/>
      <c r="T264" s="241"/>
      <c r="U264" s="241"/>
      <c r="V264" s="241"/>
      <c r="W264" s="241"/>
      <c r="X264" s="241"/>
      <c r="Y264" s="241"/>
      <c r="Z264" s="241"/>
    </row>
    <row r="265" spans="1:26" ht="12.75" customHeigh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row>
    <row r="266" spans="1:26" ht="12.75" customHeigh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row>
    <row r="267" spans="1:26" ht="12.75" customHeigh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row>
    <row r="268" spans="1:26" ht="12.75" customHeight="1">
      <c r="A268" s="241"/>
      <c r="B268" s="241"/>
      <c r="C268" s="241"/>
      <c r="D268" s="241"/>
      <c r="E268" s="241"/>
      <c r="F268" s="241"/>
      <c r="G268" s="241"/>
      <c r="H268" s="241"/>
      <c r="I268" s="241"/>
      <c r="J268" s="241"/>
      <c r="K268" s="241"/>
      <c r="L268" s="241"/>
      <c r="M268" s="241"/>
      <c r="N268" s="241"/>
      <c r="O268" s="241"/>
      <c r="P268" s="241"/>
      <c r="Q268" s="241"/>
      <c r="R268" s="241"/>
      <c r="S268" s="241"/>
      <c r="T268" s="241"/>
      <c r="U268" s="241"/>
      <c r="V268" s="241"/>
      <c r="W268" s="241"/>
      <c r="X268" s="241"/>
      <c r="Y268" s="241"/>
      <c r="Z268" s="241"/>
    </row>
    <row r="269" spans="1:26" ht="12.75" customHeight="1">
      <c r="A269" s="241"/>
      <c r="B269" s="241"/>
      <c r="C269" s="241"/>
      <c r="D269" s="241"/>
      <c r="E269" s="241"/>
      <c r="F269" s="241"/>
      <c r="G269" s="241"/>
      <c r="H269" s="241"/>
      <c r="I269" s="241"/>
      <c r="J269" s="241"/>
      <c r="K269" s="241"/>
      <c r="L269" s="241"/>
      <c r="M269" s="241"/>
      <c r="N269" s="241"/>
      <c r="O269" s="241"/>
      <c r="P269" s="241"/>
      <c r="Q269" s="241"/>
      <c r="R269" s="241"/>
      <c r="S269" s="241"/>
      <c r="T269" s="241"/>
      <c r="U269" s="241"/>
      <c r="V269" s="241"/>
      <c r="W269" s="241"/>
      <c r="X269" s="241"/>
      <c r="Y269" s="241"/>
      <c r="Z269" s="241"/>
    </row>
    <row r="270" spans="1:26" ht="12.75" customHeight="1">
      <c r="A270" s="241"/>
      <c r="B270" s="241"/>
      <c r="C270" s="241"/>
      <c r="D270" s="241"/>
      <c r="E270" s="241"/>
      <c r="F270" s="241"/>
      <c r="G270" s="241"/>
      <c r="H270" s="241"/>
      <c r="I270" s="241"/>
      <c r="J270" s="241"/>
      <c r="K270" s="241"/>
      <c r="L270" s="241"/>
      <c r="M270" s="241"/>
      <c r="N270" s="241"/>
      <c r="O270" s="241"/>
      <c r="P270" s="241"/>
      <c r="Q270" s="241"/>
      <c r="R270" s="241"/>
      <c r="S270" s="241"/>
      <c r="T270" s="241"/>
      <c r="U270" s="241"/>
      <c r="V270" s="241"/>
      <c r="W270" s="241"/>
      <c r="X270" s="241"/>
      <c r="Y270" s="241"/>
      <c r="Z270" s="241"/>
    </row>
    <row r="271" spans="1:26" ht="12.75" customHeight="1">
      <c r="A271" s="241"/>
      <c r="B271" s="241"/>
      <c r="C271" s="241"/>
      <c r="D271" s="241"/>
      <c r="E271" s="241"/>
      <c r="F271" s="241"/>
      <c r="G271" s="241"/>
      <c r="H271" s="241"/>
      <c r="I271" s="241"/>
      <c r="J271" s="241"/>
      <c r="K271" s="241"/>
      <c r="L271" s="241"/>
      <c r="M271" s="241"/>
      <c r="N271" s="241"/>
      <c r="O271" s="241"/>
      <c r="P271" s="241"/>
      <c r="Q271" s="241"/>
      <c r="R271" s="241"/>
      <c r="S271" s="241"/>
      <c r="T271" s="241"/>
      <c r="U271" s="241"/>
      <c r="V271" s="241"/>
      <c r="W271" s="241"/>
      <c r="X271" s="241"/>
      <c r="Y271" s="241"/>
      <c r="Z271" s="241"/>
    </row>
    <row r="272" spans="1:26" ht="12.75" customHeight="1">
      <c r="A272" s="241"/>
      <c r="B272" s="241"/>
      <c r="C272" s="241"/>
      <c r="D272" s="241"/>
      <c r="E272" s="241"/>
      <c r="F272" s="241"/>
      <c r="G272" s="241"/>
      <c r="H272" s="241"/>
      <c r="I272" s="241"/>
      <c r="J272" s="241"/>
      <c r="K272" s="241"/>
      <c r="L272" s="241"/>
      <c r="M272" s="241"/>
      <c r="N272" s="241"/>
      <c r="O272" s="241"/>
      <c r="P272" s="241"/>
      <c r="Q272" s="241"/>
      <c r="R272" s="241"/>
      <c r="S272" s="241"/>
      <c r="T272" s="241"/>
      <c r="U272" s="241"/>
      <c r="V272" s="241"/>
      <c r="W272" s="241"/>
      <c r="X272" s="241"/>
      <c r="Y272" s="241"/>
      <c r="Z272" s="241"/>
    </row>
    <row r="273" spans="1:26" ht="12.75" customHeight="1">
      <c r="A273" s="241"/>
      <c r="B273" s="241"/>
      <c r="C273" s="241"/>
      <c r="D273" s="241"/>
      <c r="E273" s="241"/>
      <c r="F273" s="241"/>
      <c r="G273" s="241"/>
      <c r="H273" s="241"/>
      <c r="I273" s="241"/>
      <c r="J273" s="241"/>
      <c r="K273" s="241"/>
      <c r="L273" s="241"/>
      <c r="M273" s="241"/>
      <c r="N273" s="241"/>
      <c r="O273" s="241"/>
      <c r="P273" s="241"/>
      <c r="Q273" s="241"/>
      <c r="R273" s="241"/>
      <c r="S273" s="241"/>
      <c r="T273" s="241"/>
      <c r="U273" s="241"/>
      <c r="V273" s="241"/>
      <c r="W273" s="241"/>
      <c r="X273" s="241"/>
      <c r="Y273" s="241"/>
      <c r="Z273" s="241"/>
    </row>
    <row r="274" spans="1:26" ht="12.75" customHeight="1">
      <c r="A274" s="241"/>
      <c r="B274" s="241"/>
      <c r="C274" s="241"/>
      <c r="D274" s="241"/>
      <c r="E274" s="241"/>
      <c r="F274" s="241"/>
      <c r="G274" s="241"/>
      <c r="H274" s="241"/>
      <c r="I274" s="241"/>
      <c r="J274" s="241"/>
      <c r="K274" s="241"/>
      <c r="L274" s="241"/>
      <c r="M274" s="241"/>
      <c r="N274" s="241"/>
      <c r="O274" s="241"/>
      <c r="P274" s="241"/>
      <c r="Q274" s="241"/>
      <c r="R274" s="241"/>
      <c r="S274" s="241"/>
      <c r="T274" s="241"/>
      <c r="U274" s="241"/>
      <c r="V274" s="241"/>
      <c r="W274" s="241"/>
      <c r="X274" s="241"/>
      <c r="Y274" s="241"/>
      <c r="Z274" s="241"/>
    </row>
    <row r="275" spans="1:26" ht="12.75" customHeight="1">
      <c r="A275" s="241"/>
      <c r="B275" s="241"/>
      <c r="C275" s="241"/>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row>
    <row r="276" spans="1:26" ht="12.75" customHeight="1">
      <c r="A276" s="241"/>
      <c r="B276" s="241"/>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row>
    <row r="277" spans="1:26" ht="12.75" customHeight="1">
      <c r="A277" s="241"/>
      <c r="B277" s="241"/>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row>
    <row r="278" spans="1:26" ht="12.75" customHeight="1">
      <c r="A278" s="241"/>
      <c r="B278" s="241"/>
      <c r="C278" s="241"/>
      <c r="D278" s="241"/>
      <c r="E278" s="241"/>
      <c r="F278" s="241"/>
      <c r="G278" s="241"/>
      <c r="H278" s="241"/>
      <c r="I278" s="241"/>
      <c r="J278" s="241"/>
      <c r="K278" s="241"/>
      <c r="L278" s="241"/>
      <c r="M278" s="241"/>
      <c r="N278" s="241"/>
      <c r="O278" s="241"/>
      <c r="P278" s="241"/>
      <c r="Q278" s="241"/>
      <c r="R278" s="241"/>
      <c r="S278" s="241"/>
      <c r="T278" s="241"/>
      <c r="U278" s="241"/>
      <c r="V278" s="241"/>
      <c r="W278" s="241"/>
      <c r="X278" s="241"/>
      <c r="Y278" s="241"/>
      <c r="Z278" s="241"/>
    </row>
    <row r="279" spans="1:26" ht="12.75" customHeight="1">
      <c r="A279" s="241"/>
      <c r="B279" s="241"/>
      <c r="C279" s="241"/>
      <c r="D279" s="241"/>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row>
    <row r="280" spans="1:26" ht="12.75" customHeight="1">
      <c r="A280" s="241"/>
      <c r="B280" s="241"/>
      <c r="C280" s="241"/>
      <c r="D280" s="241"/>
      <c r="E280" s="241"/>
      <c r="F280" s="241"/>
      <c r="G280" s="241"/>
      <c r="H280" s="241"/>
      <c r="I280" s="241"/>
      <c r="J280" s="241"/>
      <c r="K280" s="241"/>
      <c r="L280" s="241"/>
      <c r="M280" s="241"/>
      <c r="N280" s="241"/>
      <c r="O280" s="241"/>
      <c r="P280" s="241"/>
      <c r="Q280" s="241"/>
      <c r="R280" s="241"/>
      <c r="S280" s="241"/>
      <c r="T280" s="241"/>
      <c r="U280" s="241"/>
      <c r="V280" s="241"/>
      <c r="W280" s="241"/>
      <c r="X280" s="241"/>
      <c r="Y280" s="241"/>
      <c r="Z280" s="241"/>
    </row>
    <row r="281" spans="1:26" ht="12.75" customHeight="1">
      <c r="A281" s="241"/>
      <c r="B281" s="241"/>
      <c r="C281" s="241"/>
      <c r="D281" s="241"/>
      <c r="E281" s="241"/>
      <c r="F281" s="241"/>
      <c r="G281" s="241"/>
      <c r="H281" s="241"/>
      <c r="I281" s="241"/>
      <c r="J281" s="241"/>
      <c r="K281" s="241"/>
      <c r="L281" s="241"/>
      <c r="M281" s="241"/>
      <c r="N281" s="241"/>
      <c r="O281" s="241"/>
      <c r="P281" s="241"/>
      <c r="Q281" s="241"/>
      <c r="R281" s="241"/>
      <c r="S281" s="241"/>
      <c r="T281" s="241"/>
      <c r="U281" s="241"/>
      <c r="V281" s="241"/>
      <c r="W281" s="241"/>
      <c r="X281" s="241"/>
      <c r="Y281" s="241"/>
      <c r="Z281" s="241"/>
    </row>
    <row r="282" spans="1:26" ht="12.75" customHeight="1">
      <c r="A282" s="241"/>
      <c r="B282" s="241"/>
      <c r="C282" s="241"/>
      <c r="D282" s="241"/>
      <c r="E282" s="241"/>
      <c r="F282" s="241"/>
      <c r="G282" s="241"/>
      <c r="H282" s="241"/>
      <c r="I282" s="241"/>
      <c r="J282" s="241"/>
      <c r="K282" s="241"/>
      <c r="L282" s="241"/>
      <c r="M282" s="241"/>
      <c r="N282" s="241"/>
      <c r="O282" s="241"/>
      <c r="P282" s="241"/>
      <c r="Q282" s="241"/>
      <c r="R282" s="241"/>
      <c r="S282" s="241"/>
      <c r="T282" s="241"/>
      <c r="U282" s="241"/>
      <c r="V282" s="241"/>
      <c r="W282" s="241"/>
      <c r="X282" s="241"/>
      <c r="Y282" s="241"/>
      <c r="Z282" s="241"/>
    </row>
    <row r="283" spans="1:26" ht="12.75" customHeight="1">
      <c r="A283" s="241"/>
      <c r="B283" s="241"/>
      <c r="C283" s="241"/>
      <c r="D283" s="241"/>
      <c r="E283" s="241"/>
      <c r="F283" s="241"/>
      <c r="G283" s="241"/>
      <c r="H283" s="241"/>
      <c r="I283" s="241"/>
      <c r="J283" s="241"/>
      <c r="K283" s="241"/>
      <c r="L283" s="241"/>
      <c r="M283" s="241"/>
      <c r="N283" s="241"/>
      <c r="O283" s="241"/>
      <c r="P283" s="241"/>
      <c r="Q283" s="241"/>
      <c r="R283" s="241"/>
      <c r="S283" s="241"/>
      <c r="T283" s="241"/>
      <c r="U283" s="241"/>
      <c r="V283" s="241"/>
      <c r="W283" s="241"/>
      <c r="X283" s="241"/>
      <c r="Y283" s="241"/>
      <c r="Z283" s="241"/>
    </row>
    <row r="284" spans="1:26" ht="12.75" customHeight="1">
      <c r="A284" s="241"/>
      <c r="B284" s="241"/>
      <c r="C284" s="241"/>
      <c r="D284" s="241"/>
      <c r="E284" s="241"/>
      <c r="F284" s="241"/>
      <c r="G284" s="241"/>
      <c r="H284" s="241"/>
      <c r="I284" s="241"/>
      <c r="J284" s="241"/>
      <c r="K284" s="241"/>
      <c r="L284" s="241"/>
      <c r="M284" s="241"/>
      <c r="N284" s="241"/>
      <c r="O284" s="241"/>
      <c r="P284" s="241"/>
      <c r="Q284" s="241"/>
      <c r="R284" s="241"/>
      <c r="S284" s="241"/>
      <c r="T284" s="241"/>
      <c r="U284" s="241"/>
      <c r="V284" s="241"/>
      <c r="W284" s="241"/>
      <c r="X284" s="241"/>
      <c r="Y284" s="241"/>
      <c r="Z284" s="241"/>
    </row>
    <row r="285" spans="1:26" ht="12.75" customHeight="1">
      <c r="A285" s="241"/>
      <c r="B285" s="241"/>
      <c r="C285" s="241"/>
      <c r="D285" s="241"/>
      <c r="E285" s="241"/>
      <c r="F285" s="241"/>
      <c r="G285" s="241"/>
      <c r="H285" s="241"/>
      <c r="I285" s="241"/>
      <c r="J285" s="241"/>
      <c r="K285" s="241"/>
      <c r="L285" s="241"/>
      <c r="M285" s="241"/>
      <c r="N285" s="241"/>
      <c r="O285" s="241"/>
      <c r="P285" s="241"/>
      <c r="Q285" s="241"/>
      <c r="R285" s="241"/>
      <c r="S285" s="241"/>
      <c r="T285" s="241"/>
      <c r="U285" s="241"/>
      <c r="V285" s="241"/>
      <c r="W285" s="241"/>
      <c r="X285" s="241"/>
      <c r="Y285" s="241"/>
      <c r="Z285" s="241"/>
    </row>
    <row r="286" spans="1:26" ht="12.75" customHeight="1">
      <c r="A286" s="241"/>
      <c r="B286" s="241"/>
      <c r="C286" s="241"/>
      <c r="D286" s="241"/>
      <c r="E286" s="241"/>
      <c r="F286" s="241"/>
      <c r="G286" s="241"/>
      <c r="H286" s="241"/>
      <c r="I286" s="241"/>
      <c r="J286" s="241"/>
      <c r="K286" s="241"/>
      <c r="L286" s="241"/>
      <c r="M286" s="241"/>
      <c r="N286" s="241"/>
      <c r="O286" s="241"/>
      <c r="P286" s="241"/>
      <c r="Q286" s="241"/>
      <c r="R286" s="241"/>
      <c r="S286" s="241"/>
      <c r="T286" s="241"/>
      <c r="U286" s="241"/>
      <c r="V286" s="241"/>
      <c r="W286" s="241"/>
      <c r="X286" s="241"/>
      <c r="Y286" s="241"/>
      <c r="Z286" s="241"/>
    </row>
    <row r="287" spans="1:26" ht="12.75" customHeight="1">
      <c r="A287" s="241"/>
      <c r="B287" s="241"/>
      <c r="C287" s="241"/>
      <c r="D287" s="241"/>
      <c r="E287" s="241"/>
      <c r="F287" s="241"/>
      <c r="G287" s="241"/>
      <c r="H287" s="241"/>
      <c r="I287" s="241"/>
      <c r="J287" s="241"/>
      <c r="K287" s="241"/>
      <c r="L287" s="241"/>
      <c r="M287" s="241"/>
      <c r="N287" s="241"/>
      <c r="O287" s="241"/>
      <c r="P287" s="241"/>
      <c r="Q287" s="241"/>
      <c r="R287" s="241"/>
      <c r="S287" s="241"/>
      <c r="T287" s="241"/>
      <c r="U287" s="241"/>
      <c r="V287" s="241"/>
      <c r="W287" s="241"/>
      <c r="X287" s="241"/>
      <c r="Y287" s="241"/>
      <c r="Z287" s="241"/>
    </row>
    <row r="288" spans="1:26" ht="12.75" customHeight="1">
      <c r="A288" s="241"/>
      <c r="B288" s="241"/>
      <c r="C288" s="241"/>
      <c r="D288" s="241"/>
      <c r="E288" s="241"/>
      <c r="F288" s="241"/>
      <c r="G288" s="241"/>
      <c r="H288" s="241"/>
      <c r="I288" s="241"/>
      <c r="J288" s="241"/>
      <c r="K288" s="241"/>
      <c r="L288" s="241"/>
      <c r="M288" s="241"/>
      <c r="N288" s="241"/>
      <c r="O288" s="241"/>
      <c r="P288" s="241"/>
      <c r="Q288" s="241"/>
      <c r="R288" s="241"/>
      <c r="S288" s="241"/>
      <c r="T288" s="241"/>
      <c r="U288" s="241"/>
      <c r="V288" s="241"/>
      <c r="W288" s="241"/>
      <c r="X288" s="241"/>
      <c r="Y288" s="241"/>
      <c r="Z288" s="241"/>
    </row>
    <row r="289" spans="1:26" ht="12.75" customHeight="1">
      <c r="A289" s="241"/>
      <c r="B289" s="241"/>
      <c r="C289" s="241"/>
      <c r="D289" s="241"/>
      <c r="E289" s="241"/>
      <c r="F289" s="241"/>
      <c r="G289" s="241"/>
      <c r="H289" s="241"/>
      <c r="I289" s="241"/>
      <c r="J289" s="241"/>
      <c r="K289" s="241"/>
      <c r="L289" s="241"/>
      <c r="M289" s="241"/>
      <c r="N289" s="241"/>
      <c r="O289" s="241"/>
      <c r="P289" s="241"/>
      <c r="Q289" s="241"/>
      <c r="R289" s="241"/>
      <c r="S289" s="241"/>
      <c r="T289" s="241"/>
      <c r="U289" s="241"/>
      <c r="V289" s="241"/>
      <c r="W289" s="241"/>
      <c r="X289" s="241"/>
      <c r="Y289" s="241"/>
      <c r="Z289" s="241"/>
    </row>
    <row r="290" spans="1:26" ht="12.75" customHeight="1">
      <c r="A290" s="241"/>
      <c r="B290" s="241"/>
      <c r="C290" s="241"/>
      <c r="D290" s="241"/>
      <c r="E290" s="241"/>
      <c r="F290" s="241"/>
      <c r="G290" s="241"/>
      <c r="H290" s="241"/>
      <c r="I290" s="241"/>
      <c r="J290" s="241"/>
      <c r="K290" s="241"/>
      <c r="L290" s="241"/>
      <c r="M290" s="241"/>
      <c r="N290" s="241"/>
      <c r="O290" s="241"/>
      <c r="P290" s="241"/>
      <c r="Q290" s="241"/>
      <c r="R290" s="241"/>
      <c r="S290" s="241"/>
      <c r="T290" s="241"/>
      <c r="U290" s="241"/>
      <c r="V290" s="241"/>
      <c r="W290" s="241"/>
      <c r="X290" s="241"/>
      <c r="Y290" s="241"/>
      <c r="Z290" s="241"/>
    </row>
    <row r="291" spans="1:26" ht="12.75" customHeight="1">
      <c r="A291" s="241"/>
      <c r="B291" s="241"/>
      <c r="C291" s="241"/>
      <c r="D291" s="241"/>
      <c r="E291" s="241"/>
      <c r="F291" s="241"/>
      <c r="G291" s="241"/>
      <c r="H291" s="241"/>
      <c r="I291" s="241"/>
      <c r="J291" s="241"/>
      <c r="K291" s="241"/>
      <c r="L291" s="241"/>
      <c r="M291" s="241"/>
      <c r="N291" s="241"/>
      <c r="O291" s="241"/>
      <c r="P291" s="241"/>
      <c r="Q291" s="241"/>
      <c r="R291" s="241"/>
      <c r="S291" s="241"/>
      <c r="T291" s="241"/>
      <c r="U291" s="241"/>
      <c r="V291" s="241"/>
      <c r="W291" s="241"/>
      <c r="X291" s="241"/>
      <c r="Y291" s="241"/>
      <c r="Z291" s="241"/>
    </row>
    <row r="292" spans="1:26" ht="12.75" customHeight="1">
      <c r="A292" s="241"/>
      <c r="B292" s="241"/>
      <c r="C292" s="241"/>
      <c r="D292" s="241"/>
      <c r="E292" s="241"/>
      <c r="F292" s="241"/>
      <c r="G292" s="241"/>
      <c r="H292" s="241"/>
      <c r="I292" s="241"/>
      <c r="J292" s="241"/>
      <c r="K292" s="241"/>
      <c r="L292" s="241"/>
      <c r="M292" s="241"/>
      <c r="N292" s="241"/>
      <c r="O292" s="241"/>
      <c r="P292" s="241"/>
      <c r="Q292" s="241"/>
      <c r="R292" s="241"/>
      <c r="S292" s="241"/>
      <c r="T292" s="241"/>
      <c r="U292" s="241"/>
      <c r="V292" s="241"/>
      <c r="W292" s="241"/>
      <c r="X292" s="241"/>
      <c r="Y292" s="241"/>
      <c r="Z292" s="241"/>
    </row>
    <row r="293" spans="1:26" ht="12.75" customHeight="1">
      <c r="A293" s="241"/>
      <c r="B293" s="241"/>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c r="Y293" s="241"/>
      <c r="Z293" s="241"/>
    </row>
    <row r="294" spans="1:26" ht="12.75" customHeight="1">
      <c r="A294" s="241"/>
      <c r="B294" s="241"/>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c r="Y294" s="241"/>
      <c r="Z294" s="241"/>
    </row>
    <row r="295" spans="1:26" ht="12.75" customHeight="1">
      <c r="A295" s="241"/>
      <c r="B295" s="241"/>
      <c r="C295" s="241"/>
      <c r="D295" s="241"/>
      <c r="E295" s="241"/>
      <c r="F295" s="241"/>
      <c r="G295" s="241"/>
      <c r="H295" s="241"/>
      <c r="I295" s="241"/>
      <c r="J295" s="241"/>
      <c r="K295" s="241"/>
      <c r="L295" s="241"/>
      <c r="M295" s="241"/>
      <c r="N295" s="241"/>
      <c r="O295" s="241"/>
      <c r="P295" s="241"/>
      <c r="Q295" s="241"/>
      <c r="R295" s="241"/>
      <c r="S295" s="241"/>
      <c r="T295" s="241"/>
      <c r="U295" s="241"/>
      <c r="V295" s="241"/>
      <c r="W295" s="241"/>
      <c r="X295" s="241"/>
      <c r="Y295" s="241"/>
      <c r="Z295" s="241"/>
    </row>
    <row r="296" spans="1:26" ht="12.75" customHeight="1">
      <c r="A296" s="241"/>
      <c r="B296" s="241"/>
      <c r="C296" s="241"/>
      <c r="D296" s="241"/>
      <c r="E296" s="241"/>
      <c r="F296" s="241"/>
      <c r="G296" s="241"/>
      <c r="H296" s="241"/>
      <c r="I296" s="241"/>
      <c r="J296" s="241"/>
      <c r="K296" s="241"/>
      <c r="L296" s="241"/>
      <c r="M296" s="241"/>
      <c r="N296" s="241"/>
      <c r="O296" s="241"/>
      <c r="P296" s="241"/>
      <c r="Q296" s="241"/>
      <c r="R296" s="241"/>
      <c r="S296" s="241"/>
      <c r="T296" s="241"/>
      <c r="U296" s="241"/>
      <c r="V296" s="241"/>
      <c r="W296" s="241"/>
      <c r="X296" s="241"/>
      <c r="Y296" s="241"/>
      <c r="Z296" s="241"/>
    </row>
    <row r="297" spans="1:26" ht="12.75" customHeight="1">
      <c r="A297" s="241"/>
      <c r="B297" s="241"/>
      <c r="C297" s="241"/>
      <c r="D297" s="241"/>
      <c r="E297" s="241"/>
      <c r="F297" s="241"/>
      <c r="G297" s="241"/>
      <c r="H297" s="241"/>
      <c r="I297" s="241"/>
      <c r="J297" s="241"/>
      <c r="K297" s="241"/>
      <c r="L297" s="241"/>
      <c r="M297" s="241"/>
      <c r="N297" s="241"/>
      <c r="O297" s="241"/>
      <c r="P297" s="241"/>
      <c r="Q297" s="241"/>
      <c r="R297" s="241"/>
      <c r="S297" s="241"/>
      <c r="T297" s="241"/>
      <c r="U297" s="241"/>
      <c r="V297" s="241"/>
      <c r="W297" s="241"/>
      <c r="X297" s="241"/>
      <c r="Y297" s="241"/>
      <c r="Z297" s="241"/>
    </row>
    <row r="298" spans="1:26" ht="12.75" customHeight="1">
      <c r="A298" s="241"/>
      <c r="B298" s="241"/>
      <c r="C298" s="241"/>
      <c r="D298" s="241"/>
      <c r="E298" s="241"/>
      <c r="F298" s="241"/>
      <c r="G298" s="241"/>
      <c r="H298" s="241"/>
      <c r="I298" s="241"/>
      <c r="J298" s="241"/>
      <c r="K298" s="241"/>
      <c r="L298" s="241"/>
      <c r="M298" s="241"/>
      <c r="N298" s="241"/>
      <c r="O298" s="241"/>
      <c r="P298" s="241"/>
      <c r="Q298" s="241"/>
      <c r="R298" s="241"/>
      <c r="S298" s="241"/>
      <c r="T298" s="241"/>
      <c r="U298" s="241"/>
      <c r="V298" s="241"/>
      <c r="W298" s="241"/>
      <c r="X298" s="241"/>
      <c r="Y298" s="241"/>
      <c r="Z298" s="241"/>
    </row>
    <row r="299" spans="1:26" ht="12.75" customHeight="1">
      <c r="A299" s="241"/>
      <c r="B299" s="241"/>
      <c r="C299" s="241"/>
      <c r="D299" s="241"/>
      <c r="E299" s="241"/>
      <c r="F299" s="241"/>
      <c r="G299" s="241"/>
      <c r="H299" s="241"/>
      <c r="I299" s="241"/>
      <c r="J299" s="241"/>
      <c r="K299" s="241"/>
      <c r="L299" s="241"/>
      <c r="M299" s="241"/>
      <c r="N299" s="241"/>
      <c r="O299" s="241"/>
      <c r="P299" s="241"/>
      <c r="Q299" s="241"/>
      <c r="R299" s="241"/>
      <c r="S299" s="241"/>
      <c r="T299" s="241"/>
      <c r="U299" s="241"/>
      <c r="V299" s="241"/>
      <c r="W299" s="241"/>
      <c r="X299" s="241"/>
      <c r="Y299" s="241"/>
      <c r="Z299" s="241"/>
    </row>
    <row r="300" spans="1:26" ht="12.75" customHeight="1">
      <c r="A300" s="241"/>
      <c r="B300" s="241"/>
      <c r="C300" s="241"/>
      <c r="D300" s="241"/>
      <c r="E300" s="241"/>
      <c r="F300" s="241"/>
      <c r="G300" s="241"/>
      <c r="H300" s="241"/>
      <c r="I300" s="241"/>
      <c r="J300" s="241"/>
      <c r="K300" s="241"/>
      <c r="L300" s="241"/>
      <c r="M300" s="241"/>
      <c r="N300" s="241"/>
      <c r="O300" s="241"/>
      <c r="P300" s="241"/>
      <c r="Q300" s="241"/>
      <c r="R300" s="241"/>
      <c r="S300" s="241"/>
      <c r="T300" s="241"/>
      <c r="U300" s="241"/>
      <c r="V300" s="241"/>
      <c r="W300" s="241"/>
      <c r="X300" s="241"/>
      <c r="Y300" s="241"/>
      <c r="Z300" s="241"/>
    </row>
    <row r="301" spans="1:26" ht="12.75" customHeight="1">
      <c r="A301" s="241"/>
      <c r="B301" s="241"/>
      <c r="C301" s="241"/>
      <c r="D301" s="241"/>
      <c r="E301" s="241"/>
      <c r="F301" s="241"/>
      <c r="G301" s="241"/>
      <c r="H301" s="241"/>
      <c r="I301" s="241"/>
      <c r="J301" s="241"/>
      <c r="K301" s="241"/>
      <c r="L301" s="241"/>
      <c r="M301" s="241"/>
      <c r="N301" s="241"/>
      <c r="O301" s="241"/>
      <c r="P301" s="241"/>
      <c r="Q301" s="241"/>
      <c r="R301" s="241"/>
      <c r="S301" s="241"/>
      <c r="T301" s="241"/>
      <c r="U301" s="241"/>
      <c r="V301" s="241"/>
      <c r="W301" s="241"/>
      <c r="X301" s="241"/>
      <c r="Y301" s="241"/>
      <c r="Z301" s="241"/>
    </row>
    <row r="302" spans="1:26" ht="12.75" customHeight="1">
      <c r="A302" s="241"/>
      <c r="B302" s="241"/>
      <c r="C302" s="241"/>
      <c r="D302" s="241"/>
      <c r="E302" s="241"/>
      <c r="F302" s="241"/>
      <c r="G302" s="241"/>
      <c r="H302" s="241"/>
      <c r="I302" s="241"/>
      <c r="J302" s="241"/>
      <c r="K302" s="241"/>
      <c r="L302" s="241"/>
      <c r="M302" s="241"/>
      <c r="N302" s="241"/>
      <c r="O302" s="241"/>
      <c r="P302" s="241"/>
      <c r="Q302" s="241"/>
      <c r="R302" s="241"/>
      <c r="S302" s="241"/>
      <c r="T302" s="241"/>
      <c r="U302" s="241"/>
      <c r="V302" s="241"/>
      <c r="W302" s="241"/>
      <c r="X302" s="241"/>
      <c r="Y302" s="241"/>
      <c r="Z302" s="241"/>
    </row>
    <row r="303" spans="1:26" ht="12.75" customHeight="1">
      <c r="A303" s="241"/>
      <c r="B303" s="241"/>
      <c r="C303" s="241"/>
      <c r="D303" s="241"/>
      <c r="E303" s="241"/>
      <c r="F303" s="241"/>
      <c r="G303" s="241"/>
      <c r="H303" s="241"/>
      <c r="I303" s="241"/>
      <c r="J303" s="241"/>
      <c r="K303" s="241"/>
      <c r="L303" s="241"/>
      <c r="M303" s="241"/>
      <c r="N303" s="241"/>
      <c r="O303" s="241"/>
      <c r="P303" s="241"/>
      <c r="Q303" s="241"/>
      <c r="R303" s="241"/>
      <c r="S303" s="241"/>
      <c r="T303" s="241"/>
      <c r="U303" s="241"/>
      <c r="V303" s="241"/>
      <c r="W303" s="241"/>
      <c r="X303" s="241"/>
      <c r="Y303" s="241"/>
      <c r="Z303" s="241"/>
    </row>
    <row r="304" spans="1:26" ht="12.75" customHeight="1">
      <c r="A304" s="241"/>
      <c r="B304" s="241"/>
      <c r="C304" s="241"/>
      <c r="D304" s="241"/>
      <c r="E304" s="241"/>
      <c r="F304" s="241"/>
      <c r="G304" s="241"/>
      <c r="H304" s="241"/>
      <c r="I304" s="241"/>
      <c r="J304" s="241"/>
      <c r="K304" s="241"/>
      <c r="L304" s="241"/>
      <c r="M304" s="241"/>
      <c r="N304" s="241"/>
      <c r="O304" s="241"/>
      <c r="P304" s="241"/>
      <c r="Q304" s="241"/>
      <c r="R304" s="241"/>
      <c r="S304" s="241"/>
      <c r="T304" s="241"/>
      <c r="U304" s="241"/>
      <c r="V304" s="241"/>
      <c r="W304" s="241"/>
      <c r="X304" s="241"/>
      <c r="Y304" s="241"/>
      <c r="Z304" s="241"/>
    </row>
    <row r="305" spans="1:26" ht="12.75" customHeight="1">
      <c r="A305" s="241"/>
      <c r="B305" s="241"/>
      <c r="C305" s="241"/>
      <c r="D305" s="241"/>
      <c r="E305" s="241"/>
      <c r="F305" s="241"/>
      <c r="G305" s="241"/>
      <c r="H305" s="241"/>
      <c r="I305" s="241"/>
      <c r="J305" s="241"/>
      <c r="K305" s="241"/>
      <c r="L305" s="241"/>
      <c r="M305" s="241"/>
      <c r="N305" s="241"/>
      <c r="O305" s="241"/>
      <c r="P305" s="241"/>
      <c r="Q305" s="241"/>
      <c r="R305" s="241"/>
      <c r="S305" s="241"/>
      <c r="T305" s="241"/>
      <c r="U305" s="241"/>
      <c r="V305" s="241"/>
      <c r="W305" s="241"/>
      <c r="X305" s="241"/>
      <c r="Y305" s="241"/>
      <c r="Z305" s="241"/>
    </row>
    <row r="306" spans="1:26" ht="12.75" customHeight="1">
      <c r="A306" s="241"/>
      <c r="B306" s="241"/>
      <c r="C306" s="241"/>
      <c r="D306" s="241"/>
      <c r="E306" s="241"/>
      <c r="F306" s="241"/>
      <c r="G306" s="241"/>
      <c r="H306" s="241"/>
      <c r="I306" s="241"/>
      <c r="J306" s="241"/>
      <c r="K306" s="241"/>
      <c r="L306" s="241"/>
      <c r="M306" s="241"/>
      <c r="N306" s="241"/>
      <c r="O306" s="241"/>
      <c r="P306" s="241"/>
      <c r="Q306" s="241"/>
      <c r="R306" s="241"/>
      <c r="S306" s="241"/>
      <c r="T306" s="241"/>
      <c r="U306" s="241"/>
      <c r="V306" s="241"/>
      <c r="W306" s="241"/>
      <c r="X306" s="241"/>
      <c r="Y306" s="241"/>
      <c r="Z306" s="241"/>
    </row>
    <row r="307" spans="1:26" ht="12.75" customHeight="1">
      <c r="A307" s="241"/>
      <c r="B307" s="241"/>
      <c r="C307" s="241"/>
      <c r="D307" s="241"/>
      <c r="E307" s="241"/>
      <c r="F307" s="241"/>
      <c r="G307" s="241"/>
      <c r="H307" s="241"/>
      <c r="I307" s="241"/>
      <c r="J307" s="241"/>
      <c r="K307" s="241"/>
      <c r="L307" s="241"/>
      <c r="M307" s="241"/>
      <c r="N307" s="241"/>
      <c r="O307" s="241"/>
      <c r="P307" s="241"/>
      <c r="Q307" s="241"/>
      <c r="R307" s="241"/>
      <c r="S307" s="241"/>
      <c r="T307" s="241"/>
      <c r="U307" s="241"/>
      <c r="V307" s="241"/>
      <c r="W307" s="241"/>
      <c r="X307" s="241"/>
      <c r="Y307" s="241"/>
      <c r="Z307" s="241"/>
    </row>
    <row r="308" spans="1:26" ht="12.75" customHeight="1">
      <c r="A308" s="241"/>
      <c r="B308" s="241"/>
      <c r="C308" s="241"/>
      <c r="D308" s="241"/>
      <c r="E308" s="241"/>
      <c r="F308" s="241"/>
      <c r="G308" s="241"/>
      <c r="H308" s="241"/>
      <c r="I308" s="241"/>
      <c r="J308" s="241"/>
      <c r="K308" s="241"/>
      <c r="L308" s="241"/>
      <c r="M308" s="241"/>
      <c r="N308" s="241"/>
      <c r="O308" s="241"/>
      <c r="P308" s="241"/>
      <c r="Q308" s="241"/>
      <c r="R308" s="241"/>
      <c r="S308" s="241"/>
      <c r="T308" s="241"/>
      <c r="U308" s="241"/>
      <c r="V308" s="241"/>
      <c r="W308" s="241"/>
      <c r="X308" s="241"/>
      <c r="Y308" s="241"/>
      <c r="Z308" s="241"/>
    </row>
    <row r="309" spans="1:26" ht="12.75" customHeight="1">
      <c r="A309" s="241"/>
      <c r="B309" s="241"/>
      <c r="C309" s="241"/>
      <c r="D309" s="241"/>
      <c r="E309" s="241"/>
      <c r="F309" s="241"/>
      <c r="G309" s="241"/>
      <c r="H309" s="241"/>
      <c r="I309" s="241"/>
      <c r="J309" s="241"/>
      <c r="K309" s="241"/>
      <c r="L309" s="241"/>
      <c r="M309" s="241"/>
      <c r="N309" s="241"/>
      <c r="O309" s="241"/>
      <c r="P309" s="241"/>
      <c r="Q309" s="241"/>
      <c r="R309" s="241"/>
      <c r="S309" s="241"/>
      <c r="T309" s="241"/>
      <c r="U309" s="241"/>
      <c r="V309" s="241"/>
      <c r="W309" s="241"/>
      <c r="X309" s="241"/>
      <c r="Y309" s="241"/>
      <c r="Z309" s="241"/>
    </row>
    <row r="310" spans="1:26" ht="12.75" customHeight="1">
      <c r="A310" s="241"/>
      <c r="B310" s="241"/>
      <c r="C310" s="241"/>
      <c r="D310" s="241"/>
      <c r="E310" s="241"/>
      <c r="F310" s="241"/>
      <c r="G310" s="241"/>
      <c r="H310" s="241"/>
      <c r="I310" s="241"/>
      <c r="J310" s="241"/>
      <c r="K310" s="241"/>
      <c r="L310" s="241"/>
      <c r="M310" s="241"/>
      <c r="N310" s="241"/>
      <c r="O310" s="241"/>
      <c r="P310" s="241"/>
      <c r="Q310" s="241"/>
      <c r="R310" s="241"/>
      <c r="S310" s="241"/>
      <c r="T310" s="241"/>
      <c r="U310" s="241"/>
      <c r="V310" s="241"/>
      <c r="W310" s="241"/>
      <c r="X310" s="241"/>
      <c r="Y310" s="241"/>
      <c r="Z310" s="241"/>
    </row>
    <row r="311" spans="1:26" ht="12.75" customHeight="1">
      <c r="A311" s="241"/>
      <c r="B311" s="241"/>
      <c r="C311" s="241"/>
      <c r="D311" s="241"/>
      <c r="E311" s="241"/>
      <c r="F311" s="241"/>
      <c r="G311" s="241"/>
      <c r="H311" s="241"/>
      <c r="I311" s="241"/>
      <c r="J311" s="241"/>
      <c r="K311" s="241"/>
      <c r="L311" s="241"/>
      <c r="M311" s="241"/>
      <c r="N311" s="241"/>
      <c r="O311" s="241"/>
      <c r="P311" s="241"/>
      <c r="Q311" s="241"/>
      <c r="R311" s="241"/>
      <c r="S311" s="241"/>
      <c r="T311" s="241"/>
      <c r="U311" s="241"/>
      <c r="V311" s="241"/>
      <c r="W311" s="241"/>
      <c r="X311" s="241"/>
      <c r="Y311" s="241"/>
      <c r="Z311" s="241"/>
    </row>
    <row r="312" spans="1:26" ht="12.75" customHeight="1">
      <c r="A312" s="241"/>
      <c r="B312" s="241"/>
      <c r="C312" s="241"/>
      <c r="D312" s="241"/>
      <c r="E312" s="241"/>
      <c r="F312" s="241"/>
      <c r="G312" s="241"/>
      <c r="H312" s="241"/>
      <c r="I312" s="241"/>
      <c r="J312" s="241"/>
      <c r="K312" s="241"/>
      <c r="L312" s="241"/>
      <c r="M312" s="241"/>
      <c r="N312" s="241"/>
      <c r="O312" s="241"/>
      <c r="P312" s="241"/>
      <c r="Q312" s="241"/>
      <c r="R312" s="241"/>
      <c r="S312" s="241"/>
      <c r="T312" s="241"/>
      <c r="U312" s="241"/>
      <c r="V312" s="241"/>
      <c r="W312" s="241"/>
      <c r="X312" s="241"/>
      <c r="Y312" s="241"/>
      <c r="Z312" s="241"/>
    </row>
    <row r="313" spans="1:26" ht="12.75" customHeight="1">
      <c r="A313" s="241"/>
      <c r="B313" s="241"/>
      <c r="C313" s="241"/>
      <c r="D313" s="241"/>
      <c r="E313" s="241"/>
      <c r="F313" s="241"/>
      <c r="G313" s="241"/>
      <c r="H313" s="241"/>
      <c r="I313" s="241"/>
      <c r="J313" s="241"/>
      <c r="K313" s="241"/>
      <c r="L313" s="241"/>
      <c r="M313" s="241"/>
      <c r="N313" s="241"/>
      <c r="O313" s="241"/>
      <c r="P313" s="241"/>
      <c r="Q313" s="241"/>
      <c r="R313" s="241"/>
      <c r="S313" s="241"/>
      <c r="T313" s="241"/>
      <c r="U313" s="241"/>
      <c r="V313" s="241"/>
      <c r="W313" s="241"/>
      <c r="X313" s="241"/>
      <c r="Y313" s="241"/>
      <c r="Z313" s="241"/>
    </row>
    <row r="314" spans="1:26" ht="12.75" customHeight="1">
      <c r="A314" s="241"/>
      <c r="B314" s="241"/>
      <c r="C314" s="241"/>
      <c r="D314" s="241"/>
      <c r="E314" s="241"/>
      <c r="F314" s="241"/>
      <c r="G314" s="241"/>
      <c r="H314" s="241"/>
      <c r="I314" s="241"/>
      <c r="J314" s="241"/>
      <c r="K314" s="241"/>
      <c r="L314" s="241"/>
      <c r="M314" s="241"/>
      <c r="N314" s="241"/>
      <c r="O314" s="241"/>
      <c r="P314" s="241"/>
      <c r="Q314" s="241"/>
      <c r="R314" s="241"/>
      <c r="S314" s="241"/>
      <c r="T314" s="241"/>
      <c r="U314" s="241"/>
      <c r="V314" s="241"/>
      <c r="W314" s="241"/>
      <c r="X314" s="241"/>
      <c r="Y314" s="241"/>
      <c r="Z314" s="241"/>
    </row>
    <row r="315" spans="1:26" ht="12.75" customHeight="1">
      <c r="A315" s="241"/>
      <c r="B315" s="241"/>
      <c r="C315" s="241"/>
      <c r="D315" s="241"/>
      <c r="E315" s="241"/>
      <c r="F315" s="241"/>
      <c r="G315" s="241"/>
      <c r="H315" s="241"/>
      <c r="I315" s="241"/>
      <c r="J315" s="241"/>
      <c r="K315" s="241"/>
      <c r="L315" s="241"/>
      <c r="M315" s="241"/>
      <c r="N315" s="241"/>
      <c r="O315" s="241"/>
      <c r="P315" s="241"/>
      <c r="Q315" s="241"/>
      <c r="R315" s="241"/>
      <c r="S315" s="241"/>
      <c r="T315" s="241"/>
      <c r="U315" s="241"/>
      <c r="V315" s="241"/>
      <c r="W315" s="241"/>
      <c r="X315" s="241"/>
      <c r="Y315" s="241"/>
      <c r="Z315" s="241"/>
    </row>
    <row r="316" spans="1:26" ht="12.75" customHeight="1">
      <c r="A316" s="241"/>
      <c r="B316" s="241"/>
      <c r="C316" s="241"/>
      <c r="D316" s="241"/>
      <c r="E316" s="241"/>
      <c r="F316" s="241"/>
      <c r="G316" s="241"/>
      <c r="H316" s="241"/>
      <c r="I316" s="241"/>
      <c r="J316" s="241"/>
      <c r="K316" s="241"/>
      <c r="L316" s="241"/>
      <c r="M316" s="241"/>
      <c r="N316" s="241"/>
      <c r="O316" s="241"/>
      <c r="P316" s="241"/>
      <c r="Q316" s="241"/>
      <c r="R316" s="241"/>
      <c r="S316" s="241"/>
      <c r="T316" s="241"/>
      <c r="U316" s="241"/>
      <c r="V316" s="241"/>
      <c r="W316" s="241"/>
      <c r="X316" s="241"/>
      <c r="Y316" s="241"/>
      <c r="Z316" s="241"/>
    </row>
    <row r="317" spans="1:26" ht="12.75" customHeight="1">
      <c r="A317" s="241"/>
      <c r="B317" s="241"/>
      <c r="C317" s="241"/>
      <c r="D317" s="241"/>
      <c r="E317" s="241"/>
      <c r="F317" s="241"/>
      <c r="G317" s="241"/>
      <c r="H317" s="241"/>
      <c r="I317" s="241"/>
      <c r="J317" s="241"/>
      <c r="K317" s="241"/>
      <c r="L317" s="241"/>
      <c r="M317" s="241"/>
      <c r="N317" s="241"/>
      <c r="O317" s="241"/>
      <c r="P317" s="241"/>
      <c r="Q317" s="241"/>
      <c r="R317" s="241"/>
      <c r="S317" s="241"/>
      <c r="T317" s="241"/>
      <c r="U317" s="241"/>
      <c r="V317" s="241"/>
      <c r="W317" s="241"/>
      <c r="X317" s="241"/>
      <c r="Y317" s="241"/>
      <c r="Z317" s="241"/>
    </row>
    <row r="318" spans="1:26" ht="12.75" customHeight="1">
      <c r="A318" s="241"/>
      <c r="B318" s="241"/>
      <c r="C318" s="241"/>
      <c r="D318" s="241"/>
      <c r="E318" s="241"/>
      <c r="F318" s="241"/>
      <c r="G318" s="241"/>
      <c r="H318" s="241"/>
      <c r="I318" s="241"/>
      <c r="J318" s="241"/>
      <c r="K318" s="241"/>
      <c r="L318" s="241"/>
      <c r="M318" s="241"/>
      <c r="N318" s="241"/>
      <c r="O318" s="241"/>
      <c r="P318" s="241"/>
      <c r="Q318" s="241"/>
      <c r="R318" s="241"/>
      <c r="S318" s="241"/>
      <c r="T318" s="241"/>
      <c r="U318" s="241"/>
      <c r="V318" s="241"/>
      <c r="W318" s="241"/>
      <c r="X318" s="241"/>
      <c r="Y318" s="241"/>
      <c r="Z318" s="241"/>
    </row>
    <row r="319" spans="1:26" ht="12.75" customHeight="1">
      <c r="A319" s="241"/>
      <c r="B319" s="241"/>
      <c r="C319" s="241"/>
      <c r="D319" s="241"/>
      <c r="E319" s="241"/>
      <c r="F319" s="241"/>
      <c r="G319" s="241"/>
      <c r="H319" s="241"/>
      <c r="I319" s="241"/>
      <c r="J319" s="241"/>
      <c r="K319" s="241"/>
      <c r="L319" s="241"/>
      <c r="M319" s="241"/>
      <c r="N319" s="241"/>
      <c r="O319" s="241"/>
      <c r="P319" s="241"/>
      <c r="Q319" s="241"/>
      <c r="R319" s="241"/>
      <c r="S319" s="241"/>
      <c r="T319" s="241"/>
      <c r="U319" s="241"/>
      <c r="V319" s="241"/>
      <c r="W319" s="241"/>
      <c r="X319" s="241"/>
      <c r="Y319" s="241"/>
      <c r="Z319" s="241"/>
    </row>
    <row r="320" spans="1:26" ht="12.75" customHeight="1">
      <c r="A320" s="241"/>
      <c r="B320" s="241"/>
      <c r="C320" s="241"/>
      <c r="D320" s="241"/>
      <c r="E320" s="241"/>
      <c r="F320" s="241"/>
      <c r="G320" s="241"/>
      <c r="H320" s="241"/>
      <c r="I320" s="241"/>
      <c r="J320" s="241"/>
      <c r="K320" s="241"/>
      <c r="L320" s="241"/>
      <c r="M320" s="241"/>
      <c r="N320" s="241"/>
      <c r="O320" s="241"/>
      <c r="P320" s="241"/>
      <c r="Q320" s="241"/>
      <c r="R320" s="241"/>
      <c r="S320" s="241"/>
      <c r="T320" s="241"/>
      <c r="U320" s="241"/>
      <c r="V320" s="241"/>
      <c r="W320" s="241"/>
      <c r="X320" s="241"/>
      <c r="Y320" s="241"/>
      <c r="Z320" s="241"/>
    </row>
    <row r="321" spans="1:26" ht="12.75" customHeight="1">
      <c r="A321" s="241"/>
      <c r="B321" s="241"/>
      <c r="C321" s="241"/>
      <c r="D321" s="241"/>
      <c r="E321" s="241"/>
      <c r="F321" s="241"/>
      <c r="G321" s="241"/>
      <c r="H321" s="241"/>
      <c r="I321" s="241"/>
      <c r="J321" s="241"/>
      <c r="K321" s="241"/>
      <c r="L321" s="241"/>
      <c r="M321" s="241"/>
      <c r="N321" s="241"/>
      <c r="O321" s="241"/>
      <c r="P321" s="241"/>
      <c r="Q321" s="241"/>
      <c r="R321" s="241"/>
      <c r="S321" s="241"/>
      <c r="T321" s="241"/>
      <c r="U321" s="241"/>
      <c r="V321" s="241"/>
      <c r="W321" s="241"/>
      <c r="X321" s="241"/>
      <c r="Y321" s="241"/>
      <c r="Z321" s="241"/>
    </row>
    <row r="322" spans="1:26" ht="12.75" customHeight="1">
      <c r="A322" s="241"/>
      <c r="B322" s="241"/>
      <c r="C322" s="241"/>
      <c r="D322" s="241"/>
      <c r="E322" s="241"/>
      <c r="F322" s="241"/>
      <c r="G322" s="241"/>
      <c r="H322" s="241"/>
      <c r="I322" s="241"/>
      <c r="J322" s="241"/>
      <c r="K322" s="241"/>
      <c r="L322" s="241"/>
      <c r="M322" s="241"/>
      <c r="N322" s="241"/>
      <c r="O322" s="241"/>
      <c r="P322" s="241"/>
      <c r="Q322" s="241"/>
      <c r="R322" s="241"/>
      <c r="S322" s="241"/>
      <c r="T322" s="241"/>
      <c r="U322" s="241"/>
      <c r="V322" s="241"/>
      <c r="W322" s="241"/>
      <c r="X322" s="241"/>
      <c r="Y322" s="241"/>
      <c r="Z322" s="241"/>
    </row>
    <row r="323" spans="1:26" ht="12.75" customHeight="1">
      <c r="A323" s="241"/>
      <c r="B323" s="241"/>
      <c r="C323" s="241"/>
      <c r="D323" s="241"/>
      <c r="E323" s="241"/>
      <c r="F323" s="241"/>
      <c r="G323" s="241"/>
      <c r="H323" s="241"/>
      <c r="I323" s="241"/>
      <c r="J323" s="241"/>
      <c r="K323" s="241"/>
      <c r="L323" s="241"/>
      <c r="M323" s="241"/>
      <c r="N323" s="241"/>
      <c r="O323" s="241"/>
      <c r="P323" s="241"/>
      <c r="Q323" s="241"/>
      <c r="R323" s="241"/>
      <c r="S323" s="241"/>
      <c r="T323" s="241"/>
      <c r="U323" s="241"/>
      <c r="V323" s="241"/>
      <c r="W323" s="241"/>
      <c r="X323" s="241"/>
      <c r="Y323" s="241"/>
      <c r="Z323" s="241"/>
    </row>
    <row r="324" spans="1:26" ht="12.75" customHeight="1">
      <c r="A324" s="241"/>
      <c r="B324" s="241"/>
      <c r="C324" s="241"/>
      <c r="D324" s="241"/>
      <c r="E324" s="241"/>
      <c r="F324" s="241"/>
      <c r="G324" s="241"/>
      <c r="H324" s="241"/>
      <c r="I324" s="241"/>
      <c r="J324" s="241"/>
      <c r="K324" s="241"/>
      <c r="L324" s="241"/>
      <c r="M324" s="241"/>
      <c r="N324" s="241"/>
      <c r="O324" s="241"/>
      <c r="P324" s="241"/>
      <c r="Q324" s="241"/>
      <c r="R324" s="241"/>
      <c r="S324" s="241"/>
      <c r="T324" s="241"/>
      <c r="U324" s="241"/>
      <c r="V324" s="241"/>
      <c r="W324" s="241"/>
      <c r="X324" s="241"/>
      <c r="Y324" s="241"/>
      <c r="Z324" s="241"/>
    </row>
    <row r="325" spans="1:26" ht="12.75" customHeight="1">
      <c r="A325" s="241"/>
      <c r="B325" s="241"/>
      <c r="C325" s="241"/>
      <c r="D325" s="241"/>
      <c r="E325" s="241"/>
      <c r="F325" s="241"/>
      <c r="G325" s="241"/>
      <c r="H325" s="241"/>
      <c r="I325" s="241"/>
      <c r="J325" s="241"/>
      <c r="K325" s="241"/>
      <c r="L325" s="241"/>
      <c r="M325" s="241"/>
      <c r="N325" s="241"/>
      <c r="O325" s="241"/>
      <c r="P325" s="241"/>
      <c r="Q325" s="241"/>
      <c r="R325" s="241"/>
      <c r="S325" s="241"/>
      <c r="T325" s="241"/>
      <c r="U325" s="241"/>
      <c r="V325" s="241"/>
      <c r="W325" s="241"/>
      <c r="X325" s="241"/>
      <c r="Y325" s="241"/>
      <c r="Z325" s="241"/>
    </row>
    <row r="326" spans="1:26" ht="12.75" customHeight="1">
      <c r="A326" s="241"/>
      <c r="B326" s="241"/>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row>
    <row r="327" spans="1:26" ht="12.75" customHeight="1">
      <c r="A327" s="241"/>
      <c r="B327" s="241"/>
      <c r="C327" s="241"/>
      <c r="D327" s="241"/>
      <c r="E327" s="241"/>
      <c r="F327" s="241"/>
      <c r="G327" s="241"/>
      <c r="H327" s="241"/>
      <c r="I327" s="241"/>
      <c r="J327" s="241"/>
      <c r="K327" s="241"/>
      <c r="L327" s="241"/>
      <c r="M327" s="241"/>
      <c r="N327" s="241"/>
      <c r="O327" s="241"/>
      <c r="P327" s="241"/>
      <c r="Q327" s="241"/>
      <c r="R327" s="241"/>
      <c r="S327" s="241"/>
      <c r="T327" s="241"/>
      <c r="U327" s="241"/>
      <c r="V327" s="241"/>
      <c r="W327" s="241"/>
      <c r="X327" s="241"/>
      <c r="Y327" s="241"/>
      <c r="Z327" s="241"/>
    </row>
    <row r="328" spans="1:26" ht="12.75" customHeight="1">
      <c r="A328" s="241"/>
      <c r="B328" s="241"/>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row>
    <row r="329" spans="1:26" ht="12.75" customHeight="1">
      <c r="A329" s="241"/>
      <c r="B329" s="241"/>
      <c r="C329" s="241"/>
      <c r="D329" s="241"/>
      <c r="E329" s="241"/>
      <c r="F329" s="241"/>
      <c r="G329" s="241"/>
      <c r="H329" s="241"/>
      <c r="I329" s="241"/>
      <c r="J329" s="241"/>
      <c r="K329" s="241"/>
      <c r="L329" s="241"/>
      <c r="M329" s="241"/>
      <c r="N329" s="241"/>
      <c r="O329" s="241"/>
      <c r="P329" s="241"/>
      <c r="Q329" s="241"/>
      <c r="R329" s="241"/>
      <c r="S329" s="241"/>
      <c r="T329" s="241"/>
      <c r="U329" s="241"/>
      <c r="V329" s="241"/>
      <c r="W329" s="241"/>
      <c r="X329" s="241"/>
      <c r="Y329" s="241"/>
      <c r="Z329" s="241"/>
    </row>
    <row r="330" spans="1:26" ht="12.75" customHeight="1">
      <c r="A330" s="241"/>
      <c r="B330" s="241"/>
      <c r="C330" s="241"/>
      <c r="D330" s="241"/>
      <c r="E330" s="241"/>
      <c r="F330" s="241"/>
      <c r="G330" s="241"/>
      <c r="H330" s="241"/>
      <c r="I330" s="241"/>
      <c r="J330" s="241"/>
      <c r="K330" s="241"/>
      <c r="L330" s="241"/>
      <c r="M330" s="241"/>
      <c r="N330" s="241"/>
      <c r="O330" s="241"/>
      <c r="P330" s="241"/>
      <c r="Q330" s="241"/>
      <c r="R330" s="241"/>
      <c r="S330" s="241"/>
      <c r="T330" s="241"/>
      <c r="U330" s="241"/>
      <c r="V330" s="241"/>
      <c r="W330" s="241"/>
      <c r="X330" s="241"/>
      <c r="Y330" s="241"/>
      <c r="Z330" s="241"/>
    </row>
    <row r="331" spans="1:26" ht="12.75" customHeight="1">
      <c r="A331" s="241"/>
      <c r="B331" s="241"/>
      <c r="C331" s="241"/>
      <c r="D331" s="241"/>
      <c r="E331" s="241"/>
      <c r="F331" s="241"/>
      <c r="G331" s="241"/>
      <c r="H331" s="241"/>
      <c r="I331" s="241"/>
      <c r="J331" s="241"/>
      <c r="K331" s="241"/>
      <c r="L331" s="241"/>
      <c r="M331" s="241"/>
      <c r="N331" s="241"/>
      <c r="O331" s="241"/>
      <c r="P331" s="241"/>
      <c r="Q331" s="241"/>
      <c r="R331" s="241"/>
      <c r="S331" s="241"/>
      <c r="T331" s="241"/>
      <c r="U331" s="241"/>
      <c r="V331" s="241"/>
      <c r="W331" s="241"/>
      <c r="X331" s="241"/>
      <c r="Y331" s="241"/>
      <c r="Z331" s="241"/>
    </row>
    <row r="332" spans="1:26" ht="12.75" customHeight="1">
      <c r="A332" s="241"/>
      <c r="B332" s="241"/>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c r="Y332" s="241"/>
      <c r="Z332" s="241"/>
    </row>
    <row r="333" spans="1:26" ht="12.75" customHeight="1">
      <c r="A333" s="241"/>
      <c r="B333" s="241"/>
      <c r="C333" s="241"/>
      <c r="D333" s="241"/>
      <c r="E333" s="241"/>
      <c r="F333" s="241"/>
      <c r="G333" s="241"/>
      <c r="H333" s="241"/>
      <c r="I333" s="241"/>
      <c r="J333" s="241"/>
      <c r="K333" s="241"/>
      <c r="L333" s="241"/>
      <c r="M333" s="241"/>
      <c r="N333" s="241"/>
      <c r="O333" s="241"/>
      <c r="P333" s="241"/>
      <c r="Q333" s="241"/>
      <c r="R333" s="241"/>
      <c r="S333" s="241"/>
      <c r="T333" s="241"/>
      <c r="U333" s="241"/>
      <c r="V333" s="241"/>
      <c r="W333" s="241"/>
      <c r="X333" s="241"/>
      <c r="Y333" s="241"/>
      <c r="Z333" s="241"/>
    </row>
    <row r="334" spans="1:26" ht="12.75" customHeight="1">
      <c r="A334" s="241"/>
      <c r="B334" s="241"/>
      <c r="C334" s="241"/>
      <c r="D334" s="241"/>
      <c r="E334" s="241"/>
      <c r="F334" s="241"/>
      <c r="G334" s="241"/>
      <c r="H334" s="241"/>
      <c r="I334" s="241"/>
      <c r="J334" s="241"/>
      <c r="K334" s="241"/>
      <c r="L334" s="241"/>
      <c r="M334" s="241"/>
      <c r="N334" s="241"/>
      <c r="O334" s="241"/>
      <c r="P334" s="241"/>
      <c r="Q334" s="241"/>
      <c r="R334" s="241"/>
      <c r="S334" s="241"/>
      <c r="T334" s="241"/>
      <c r="U334" s="241"/>
      <c r="V334" s="241"/>
      <c r="W334" s="241"/>
      <c r="X334" s="241"/>
      <c r="Y334" s="241"/>
      <c r="Z334" s="241"/>
    </row>
    <row r="335" spans="1:26" ht="12.75" customHeight="1">
      <c r="A335" s="241"/>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row>
    <row r="336" spans="1:26" ht="12.75" customHeight="1">
      <c r="A336" s="241"/>
      <c r="B336" s="241"/>
      <c r="C336" s="241"/>
      <c r="D336" s="241"/>
      <c r="E336" s="241"/>
      <c r="F336" s="241"/>
      <c r="G336" s="241"/>
      <c r="H336" s="241"/>
      <c r="I336" s="241"/>
      <c r="J336" s="241"/>
      <c r="K336" s="241"/>
      <c r="L336" s="241"/>
      <c r="M336" s="241"/>
      <c r="N336" s="241"/>
      <c r="O336" s="241"/>
      <c r="P336" s="241"/>
      <c r="Q336" s="241"/>
      <c r="R336" s="241"/>
      <c r="S336" s="241"/>
      <c r="T336" s="241"/>
      <c r="U336" s="241"/>
      <c r="V336" s="241"/>
      <c r="W336" s="241"/>
      <c r="X336" s="241"/>
      <c r="Y336" s="241"/>
      <c r="Z336" s="241"/>
    </row>
    <row r="337" spans="1:26" ht="12.75" customHeight="1">
      <c r="A337" s="241"/>
      <c r="B337" s="241"/>
      <c r="C337" s="241"/>
      <c r="D337" s="241"/>
      <c r="E337" s="241"/>
      <c r="F337" s="241"/>
      <c r="G337" s="241"/>
      <c r="H337" s="241"/>
      <c r="I337" s="241"/>
      <c r="J337" s="241"/>
      <c r="K337" s="241"/>
      <c r="L337" s="241"/>
      <c r="M337" s="241"/>
      <c r="N337" s="241"/>
      <c r="O337" s="241"/>
      <c r="P337" s="241"/>
      <c r="Q337" s="241"/>
      <c r="R337" s="241"/>
      <c r="S337" s="241"/>
      <c r="T337" s="241"/>
      <c r="U337" s="241"/>
      <c r="V337" s="241"/>
      <c r="W337" s="241"/>
      <c r="X337" s="241"/>
      <c r="Y337" s="241"/>
      <c r="Z337" s="241"/>
    </row>
    <row r="338" spans="1:26" ht="12.75" customHeight="1">
      <c r="A338" s="241"/>
      <c r="B338" s="241"/>
      <c r="C338" s="241"/>
      <c r="D338" s="241"/>
      <c r="E338" s="241"/>
      <c r="F338" s="241"/>
      <c r="G338" s="241"/>
      <c r="H338" s="241"/>
      <c r="I338" s="241"/>
      <c r="J338" s="241"/>
      <c r="K338" s="241"/>
      <c r="L338" s="241"/>
      <c r="M338" s="241"/>
      <c r="N338" s="241"/>
      <c r="O338" s="241"/>
      <c r="P338" s="241"/>
      <c r="Q338" s="241"/>
      <c r="R338" s="241"/>
      <c r="S338" s="241"/>
      <c r="T338" s="241"/>
      <c r="U338" s="241"/>
      <c r="V338" s="241"/>
      <c r="W338" s="241"/>
      <c r="X338" s="241"/>
      <c r="Y338" s="241"/>
      <c r="Z338" s="241"/>
    </row>
    <row r="339" spans="1:26" ht="12.75" customHeight="1">
      <c r="A339" s="241"/>
      <c r="B339" s="241"/>
      <c r="C339" s="241"/>
      <c r="D339" s="241"/>
      <c r="E339" s="241"/>
      <c r="F339" s="241"/>
      <c r="G339" s="241"/>
      <c r="H339" s="241"/>
      <c r="I339" s="241"/>
      <c r="J339" s="241"/>
      <c r="K339" s="241"/>
      <c r="L339" s="241"/>
      <c r="M339" s="241"/>
      <c r="N339" s="241"/>
      <c r="O339" s="241"/>
      <c r="P339" s="241"/>
      <c r="Q339" s="241"/>
      <c r="R339" s="241"/>
      <c r="S339" s="241"/>
      <c r="T339" s="241"/>
      <c r="U339" s="241"/>
      <c r="V339" s="241"/>
      <c r="W339" s="241"/>
      <c r="X339" s="241"/>
      <c r="Y339" s="241"/>
      <c r="Z339" s="241"/>
    </row>
    <row r="340" spans="1:26" ht="12.75" customHeight="1">
      <c r="A340" s="241"/>
      <c r="B340" s="241"/>
      <c r="C340" s="241"/>
      <c r="D340" s="241"/>
      <c r="E340" s="241"/>
      <c r="F340" s="241"/>
      <c r="G340" s="241"/>
      <c r="H340" s="241"/>
      <c r="I340" s="241"/>
      <c r="J340" s="241"/>
      <c r="K340" s="241"/>
      <c r="L340" s="241"/>
      <c r="M340" s="241"/>
      <c r="N340" s="241"/>
      <c r="O340" s="241"/>
      <c r="P340" s="241"/>
      <c r="Q340" s="241"/>
      <c r="R340" s="241"/>
      <c r="S340" s="241"/>
      <c r="T340" s="241"/>
      <c r="U340" s="241"/>
      <c r="V340" s="241"/>
      <c r="W340" s="241"/>
      <c r="X340" s="241"/>
      <c r="Y340" s="241"/>
      <c r="Z340" s="241"/>
    </row>
    <row r="341" spans="1:26" ht="12.75" customHeight="1">
      <c r="A341" s="241"/>
      <c r="B341" s="241"/>
      <c r="C341" s="241"/>
      <c r="D341" s="241"/>
      <c r="E341" s="241"/>
      <c r="F341" s="241"/>
      <c r="G341" s="241"/>
      <c r="H341" s="241"/>
      <c r="I341" s="241"/>
      <c r="J341" s="241"/>
      <c r="K341" s="241"/>
      <c r="L341" s="241"/>
      <c r="M341" s="241"/>
      <c r="N341" s="241"/>
      <c r="O341" s="241"/>
      <c r="P341" s="241"/>
      <c r="Q341" s="241"/>
      <c r="R341" s="241"/>
      <c r="S341" s="241"/>
      <c r="T341" s="241"/>
      <c r="U341" s="241"/>
      <c r="V341" s="241"/>
      <c r="W341" s="241"/>
      <c r="X341" s="241"/>
      <c r="Y341" s="241"/>
      <c r="Z341" s="241"/>
    </row>
    <row r="342" spans="1:26" ht="12.75" customHeight="1">
      <c r="A342" s="241"/>
      <c r="B342" s="241"/>
      <c r="C342" s="241"/>
      <c r="D342" s="241"/>
      <c r="E342" s="241"/>
      <c r="F342" s="241"/>
      <c r="G342" s="241"/>
      <c r="H342" s="241"/>
      <c r="I342" s="241"/>
      <c r="J342" s="241"/>
      <c r="K342" s="241"/>
      <c r="L342" s="241"/>
      <c r="M342" s="241"/>
      <c r="N342" s="241"/>
      <c r="O342" s="241"/>
      <c r="P342" s="241"/>
      <c r="Q342" s="241"/>
      <c r="R342" s="241"/>
      <c r="S342" s="241"/>
      <c r="T342" s="241"/>
      <c r="U342" s="241"/>
      <c r="V342" s="241"/>
      <c r="W342" s="241"/>
      <c r="X342" s="241"/>
      <c r="Y342" s="241"/>
      <c r="Z342" s="241"/>
    </row>
    <row r="343" spans="1:26" ht="12.75" customHeight="1">
      <c r="A343" s="241"/>
      <c r="B343" s="241"/>
      <c r="C343" s="241"/>
      <c r="D343" s="241"/>
      <c r="E343" s="241"/>
      <c r="F343" s="241"/>
      <c r="G343" s="241"/>
      <c r="H343" s="241"/>
      <c r="I343" s="241"/>
      <c r="J343" s="241"/>
      <c r="K343" s="241"/>
      <c r="L343" s="241"/>
      <c r="M343" s="241"/>
      <c r="N343" s="241"/>
      <c r="O343" s="241"/>
      <c r="P343" s="241"/>
      <c r="Q343" s="241"/>
      <c r="R343" s="241"/>
      <c r="S343" s="241"/>
      <c r="T343" s="241"/>
      <c r="U343" s="241"/>
      <c r="V343" s="241"/>
      <c r="W343" s="241"/>
      <c r="X343" s="241"/>
      <c r="Y343" s="241"/>
      <c r="Z343" s="241"/>
    </row>
    <row r="344" spans="1:26" ht="12.75" customHeight="1">
      <c r="A344" s="241"/>
      <c r="B344" s="241"/>
      <c r="C344" s="241"/>
      <c r="D344" s="241"/>
      <c r="E344" s="241"/>
      <c r="F344" s="241"/>
      <c r="G344" s="241"/>
      <c r="H344" s="241"/>
      <c r="I344" s="241"/>
      <c r="J344" s="241"/>
      <c r="K344" s="241"/>
      <c r="L344" s="241"/>
      <c r="M344" s="241"/>
      <c r="N344" s="241"/>
      <c r="O344" s="241"/>
      <c r="P344" s="241"/>
      <c r="Q344" s="241"/>
      <c r="R344" s="241"/>
      <c r="S344" s="241"/>
      <c r="T344" s="241"/>
      <c r="U344" s="241"/>
      <c r="V344" s="241"/>
      <c r="W344" s="241"/>
      <c r="X344" s="241"/>
      <c r="Y344" s="241"/>
      <c r="Z344" s="241"/>
    </row>
    <row r="345" spans="1:26" ht="12.75" customHeight="1">
      <c r="A345" s="241"/>
      <c r="B345" s="241"/>
      <c r="C345" s="241"/>
      <c r="D345" s="241"/>
      <c r="E345" s="241"/>
      <c r="F345" s="241"/>
      <c r="G345" s="241"/>
      <c r="H345" s="241"/>
      <c r="I345" s="241"/>
      <c r="J345" s="241"/>
      <c r="K345" s="241"/>
      <c r="L345" s="241"/>
      <c r="M345" s="241"/>
      <c r="N345" s="241"/>
      <c r="O345" s="241"/>
      <c r="P345" s="241"/>
      <c r="Q345" s="241"/>
      <c r="R345" s="241"/>
      <c r="S345" s="241"/>
      <c r="T345" s="241"/>
      <c r="U345" s="241"/>
      <c r="V345" s="241"/>
      <c r="W345" s="241"/>
      <c r="X345" s="241"/>
      <c r="Y345" s="241"/>
      <c r="Z345" s="241"/>
    </row>
    <row r="346" spans="1:26" ht="12.75" customHeight="1">
      <c r="A346" s="241"/>
      <c r="B346" s="241"/>
      <c r="C346" s="241"/>
      <c r="D346" s="241"/>
      <c r="E346" s="241"/>
      <c r="F346" s="241"/>
      <c r="G346" s="241"/>
      <c r="H346" s="241"/>
      <c r="I346" s="241"/>
      <c r="J346" s="241"/>
      <c r="K346" s="241"/>
      <c r="L346" s="241"/>
      <c r="M346" s="241"/>
      <c r="N346" s="241"/>
      <c r="O346" s="241"/>
      <c r="P346" s="241"/>
      <c r="Q346" s="241"/>
      <c r="R346" s="241"/>
      <c r="S346" s="241"/>
      <c r="T346" s="241"/>
      <c r="U346" s="241"/>
      <c r="V346" s="241"/>
      <c r="W346" s="241"/>
      <c r="X346" s="241"/>
      <c r="Y346" s="241"/>
      <c r="Z346" s="241"/>
    </row>
    <row r="347" spans="1:26" ht="12.75" customHeight="1">
      <c r="A347" s="241"/>
      <c r="B347" s="241"/>
      <c r="C347" s="241"/>
      <c r="D347" s="241"/>
      <c r="E347" s="241"/>
      <c r="F347" s="241"/>
      <c r="G347" s="241"/>
      <c r="H347" s="241"/>
      <c r="I347" s="241"/>
      <c r="J347" s="241"/>
      <c r="K347" s="241"/>
      <c r="L347" s="241"/>
      <c r="M347" s="241"/>
      <c r="N347" s="241"/>
      <c r="O347" s="241"/>
      <c r="P347" s="241"/>
      <c r="Q347" s="241"/>
      <c r="R347" s="241"/>
      <c r="S347" s="241"/>
      <c r="T347" s="241"/>
      <c r="U347" s="241"/>
      <c r="V347" s="241"/>
      <c r="W347" s="241"/>
      <c r="X347" s="241"/>
      <c r="Y347" s="241"/>
      <c r="Z347" s="241"/>
    </row>
    <row r="348" spans="1:26" ht="12.75" customHeight="1">
      <c r="A348" s="241"/>
      <c r="B348" s="241"/>
      <c r="C348" s="241"/>
      <c r="D348" s="241"/>
      <c r="E348" s="241"/>
      <c r="F348" s="241"/>
      <c r="G348" s="241"/>
      <c r="H348" s="241"/>
      <c r="I348" s="241"/>
      <c r="J348" s="241"/>
      <c r="K348" s="241"/>
      <c r="L348" s="241"/>
      <c r="M348" s="241"/>
      <c r="N348" s="241"/>
      <c r="O348" s="241"/>
      <c r="P348" s="241"/>
      <c r="Q348" s="241"/>
      <c r="R348" s="241"/>
      <c r="S348" s="241"/>
      <c r="T348" s="241"/>
      <c r="U348" s="241"/>
      <c r="V348" s="241"/>
      <c r="W348" s="241"/>
      <c r="X348" s="241"/>
      <c r="Y348" s="241"/>
      <c r="Z348" s="241"/>
    </row>
    <row r="349" spans="1:26" ht="12.75" customHeight="1">
      <c r="A349" s="241"/>
      <c r="B349" s="241"/>
      <c r="C349" s="241"/>
      <c r="D349" s="241"/>
      <c r="E349" s="241"/>
      <c r="F349" s="241"/>
      <c r="G349" s="241"/>
      <c r="H349" s="241"/>
      <c r="I349" s="241"/>
      <c r="J349" s="241"/>
      <c r="K349" s="241"/>
      <c r="L349" s="241"/>
      <c r="M349" s="241"/>
      <c r="N349" s="241"/>
      <c r="O349" s="241"/>
      <c r="P349" s="241"/>
      <c r="Q349" s="241"/>
      <c r="R349" s="241"/>
      <c r="S349" s="241"/>
      <c r="T349" s="241"/>
      <c r="U349" s="241"/>
      <c r="V349" s="241"/>
      <c r="W349" s="241"/>
      <c r="X349" s="241"/>
      <c r="Y349" s="241"/>
      <c r="Z349" s="241"/>
    </row>
    <row r="350" spans="1:26" ht="12.75" customHeight="1">
      <c r="A350" s="241"/>
      <c r="B350" s="241"/>
      <c r="C350" s="241"/>
      <c r="D350" s="241"/>
      <c r="E350" s="241"/>
      <c r="F350" s="241"/>
      <c r="G350" s="241"/>
      <c r="H350" s="241"/>
      <c r="I350" s="241"/>
      <c r="J350" s="241"/>
      <c r="K350" s="241"/>
      <c r="L350" s="241"/>
      <c r="M350" s="241"/>
      <c r="N350" s="241"/>
      <c r="O350" s="241"/>
      <c r="P350" s="241"/>
      <c r="Q350" s="241"/>
      <c r="R350" s="241"/>
      <c r="S350" s="241"/>
      <c r="T350" s="241"/>
      <c r="U350" s="241"/>
      <c r="V350" s="241"/>
      <c r="W350" s="241"/>
      <c r="X350" s="241"/>
      <c r="Y350" s="241"/>
      <c r="Z350" s="241"/>
    </row>
    <row r="351" spans="1:26" ht="12.75" customHeight="1">
      <c r="A351" s="241"/>
      <c r="B351" s="241"/>
      <c r="C351" s="241"/>
      <c r="D351" s="241"/>
      <c r="E351" s="241"/>
      <c r="F351" s="241"/>
      <c r="G351" s="241"/>
      <c r="H351" s="241"/>
      <c r="I351" s="241"/>
      <c r="J351" s="241"/>
      <c r="K351" s="241"/>
      <c r="L351" s="241"/>
      <c r="M351" s="241"/>
      <c r="N351" s="241"/>
      <c r="O351" s="241"/>
      <c r="P351" s="241"/>
      <c r="Q351" s="241"/>
      <c r="R351" s="241"/>
      <c r="S351" s="241"/>
      <c r="T351" s="241"/>
      <c r="U351" s="241"/>
      <c r="V351" s="241"/>
      <c r="W351" s="241"/>
      <c r="X351" s="241"/>
      <c r="Y351" s="241"/>
      <c r="Z351" s="241"/>
    </row>
    <row r="352" spans="1:26" ht="12.75" customHeight="1">
      <c r="A352" s="241"/>
      <c r="B352" s="241"/>
      <c r="C352" s="241"/>
      <c r="D352" s="241"/>
      <c r="E352" s="241"/>
      <c r="F352" s="241"/>
      <c r="G352" s="241"/>
      <c r="H352" s="241"/>
      <c r="I352" s="241"/>
      <c r="J352" s="241"/>
      <c r="K352" s="241"/>
      <c r="L352" s="241"/>
      <c r="M352" s="241"/>
      <c r="N352" s="241"/>
      <c r="O352" s="241"/>
      <c r="P352" s="241"/>
      <c r="Q352" s="241"/>
      <c r="R352" s="241"/>
      <c r="S352" s="241"/>
      <c r="T352" s="241"/>
      <c r="U352" s="241"/>
      <c r="V352" s="241"/>
      <c r="W352" s="241"/>
      <c r="X352" s="241"/>
      <c r="Y352" s="241"/>
      <c r="Z352" s="241"/>
    </row>
    <row r="353" spans="1:26" ht="12.75" customHeight="1">
      <c r="A353" s="241"/>
      <c r="B353" s="241"/>
      <c r="C353" s="241"/>
      <c r="D353" s="241"/>
      <c r="E353" s="241"/>
      <c r="F353" s="241"/>
      <c r="G353" s="241"/>
      <c r="H353" s="241"/>
      <c r="I353" s="241"/>
      <c r="J353" s="241"/>
      <c r="K353" s="241"/>
      <c r="L353" s="241"/>
      <c r="M353" s="241"/>
      <c r="N353" s="241"/>
      <c r="O353" s="241"/>
      <c r="P353" s="241"/>
      <c r="Q353" s="241"/>
      <c r="R353" s="241"/>
      <c r="S353" s="241"/>
      <c r="T353" s="241"/>
      <c r="U353" s="241"/>
      <c r="V353" s="241"/>
      <c r="W353" s="241"/>
      <c r="X353" s="241"/>
      <c r="Y353" s="241"/>
      <c r="Z353" s="241"/>
    </row>
    <row r="354" spans="1:26" ht="12.75" customHeight="1">
      <c r="A354" s="241"/>
      <c r="B354" s="241"/>
      <c r="C354" s="241"/>
      <c r="D354" s="241"/>
      <c r="E354" s="241"/>
      <c r="F354" s="241"/>
      <c r="G354" s="241"/>
      <c r="H354" s="241"/>
      <c r="I354" s="241"/>
      <c r="J354" s="241"/>
      <c r="K354" s="241"/>
      <c r="L354" s="241"/>
      <c r="M354" s="241"/>
      <c r="N354" s="241"/>
      <c r="O354" s="241"/>
      <c r="P354" s="241"/>
      <c r="Q354" s="241"/>
      <c r="R354" s="241"/>
      <c r="S354" s="241"/>
      <c r="T354" s="241"/>
      <c r="U354" s="241"/>
      <c r="V354" s="241"/>
      <c r="W354" s="241"/>
      <c r="X354" s="241"/>
      <c r="Y354" s="241"/>
      <c r="Z354" s="241"/>
    </row>
    <row r="355" spans="1:26" ht="12.75" customHeight="1">
      <c r="A355" s="241"/>
      <c r="B355" s="241"/>
      <c r="C355" s="241"/>
      <c r="D355" s="241"/>
      <c r="E355" s="241"/>
      <c r="F355" s="241"/>
      <c r="G355" s="241"/>
      <c r="H355" s="241"/>
      <c r="I355" s="241"/>
      <c r="J355" s="241"/>
      <c r="K355" s="241"/>
      <c r="L355" s="241"/>
      <c r="M355" s="241"/>
      <c r="N355" s="241"/>
      <c r="O355" s="241"/>
      <c r="P355" s="241"/>
      <c r="Q355" s="241"/>
      <c r="R355" s="241"/>
      <c r="S355" s="241"/>
      <c r="T355" s="241"/>
      <c r="U355" s="241"/>
      <c r="V355" s="241"/>
      <c r="W355" s="241"/>
      <c r="X355" s="241"/>
      <c r="Y355" s="241"/>
      <c r="Z355" s="241"/>
    </row>
    <row r="356" spans="1:26" ht="12.75" customHeight="1">
      <c r="A356" s="241"/>
      <c r="B356" s="241"/>
      <c r="C356" s="241"/>
      <c r="D356" s="241"/>
      <c r="E356" s="241"/>
      <c r="F356" s="241"/>
      <c r="G356" s="241"/>
      <c r="H356" s="241"/>
      <c r="I356" s="241"/>
      <c r="J356" s="241"/>
      <c r="K356" s="241"/>
      <c r="L356" s="241"/>
      <c r="M356" s="241"/>
      <c r="N356" s="241"/>
      <c r="O356" s="241"/>
      <c r="P356" s="241"/>
      <c r="Q356" s="241"/>
      <c r="R356" s="241"/>
      <c r="S356" s="241"/>
      <c r="T356" s="241"/>
      <c r="U356" s="241"/>
      <c r="V356" s="241"/>
      <c r="W356" s="241"/>
      <c r="X356" s="241"/>
      <c r="Y356" s="241"/>
      <c r="Z356" s="241"/>
    </row>
    <row r="357" spans="1:26" ht="12.75" customHeight="1">
      <c r="A357" s="241"/>
      <c r="B357" s="241"/>
      <c r="C357" s="241"/>
      <c r="D357" s="241"/>
      <c r="E357" s="241"/>
      <c r="F357" s="241"/>
      <c r="G357" s="241"/>
      <c r="H357" s="241"/>
      <c r="I357" s="241"/>
      <c r="J357" s="241"/>
      <c r="K357" s="241"/>
      <c r="L357" s="241"/>
      <c r="M357" s="241"/>
      <c r="N357" s="241"/>
      <c r="O357" s="241"/>
      <c r="P357" s="241"/>
      <c r="Q357" s="241"/>
      <c r="R357" s="241"/>
      <c r="S357" s="241"/>
      <c r="T357" s="241"/>
      <c r="U357" s="241"/>
      <c r="V357" s="241"/>
      <c r="W357" s="241"/>
      <c r="X357" s="241"/>
      <c r="Y357" s="241"/>
      <c r="Z357" s="241"/>
    </row>
    <row r="358" spans="1:26" ht="12.75" customHeight="1">
      <c r="A358" s="241"/>
      <c r="B358" s="241"/>
      <c r="C358" s="241"/>
      <c r="D358" s="241"/>
      <c r="E358" s="241"/>
      <c r="F358" s="241"/>
      <c r="G358" s="241"/>
      <c r="H358" s="241"/>
      <c r="I358" s="241"/>
      <c r="J358" s="241"/>
      <c r="K358" s="241"/>
      <c r="L358" s="241"/>
      <c r="M358" s="241"/>
      <c r="N358" s="241"/>
      <c r="O358" s="241"/>
      <c r="P358" s="241"/>
      <c r="Q358" s="241"/>
      <c r="R358" s="241"/>
      <c r="S358" s="241"/>
      <c r="T358" s="241"/>
      <c r="U358" s="241"/>
      <c r="V358" s="241"/>
      <c r="W358" s="241"/>
      <c r="X358" s="241"/>
      <c r="Y358" s="241"/>
      <c r="Z358" s="241"/>
    </row>
    <row r="359" spans="1:26" ht="12.75" customHeight="1">
      <c r="A359" s="241"/>
      <c r="B359" s="241"/>
      <c r="C359" s="241"/>
      <c r="D359" s="241"/>
      <c r="E359" s="241"/>
      <c r="F359" s="241"/>
      <c r="G359" s="241"/>
      <c r="H359" s="241"/>
      <c r="I359" s="241"/>
      <c r="J359" s="241"/>
      <c r="K359" s="241"/>
      <c r="L359" s="241"/>
      <c r="M359" s="241"/>
      <c r="N359" s="241"/>
      <c r="O359" s="241"/>
      <c r="P359" s="241"/>
      <c r="Q359" s="241"/>
      <c r="R359" s="241"/>
      <c r="S359" s="241"/>
      <c r="T359" s="241"/>
      <c r="U359" s="241"/>
      <c r="V359" s="241"/>
      <c r="W359" s="241"/>
      <c r="X359" s="241"/>
      <c r="Y359" s="241"/>
      <c r="Z359" s="241"/>
    </row>
    <row r="360" spans="1:26" ht="12.75" customHeight="1">
      <c r="A360" s="241"/>
      <c r="B360" s="241"/>
      <c r="C360" s="241"/>
      <c r="D360" s="241"/>
      <c r="E360" s="241"/>
      <c r="F360" s="241"/>
      <c r="G360" s="241"/>
      <c r="H360" s="241"/>
      <c r="I360" s="241"/>
      <c r="J360" s="241"/>
      <c r="K360" s="241"/>
      <c r="L360" s="241"/>
      <c r="M360" s="241"/>
      <c r="N360" s="241"/>
      <c r="O360" s="241"/>
      <c r="P360" s="241"/>
      <c r="Q360" s="241"/>
      <c r="R360" s="241"/>
      <c r="S360" s="241"/>
      <c r="T360" s="241"/>
      <c r="U360" s="241"/>
      <c r="V360" s="241"/>
      <c r="W360" s="241"/>
      <c r="X360" s="241"/>
      <c r="Y360" s="241"/>
      <c r="Z360" s="241"/>
    </row>
    <row r="361" spans="1:26" ht="12.75" customHeight="1">
      <c r="A361" s="241"/>
      <c r="B361" s="241"/>
      <c r="C361" s="241"/>
      <c r="D361" s="241"/>
      <c r="E361" s="241"/>
      <c r="F361" s="241"/>
      <c r="G361" s="241"/>
      <c r="H361" s="241"/>
      <c r="I361" s="241"/>
      <c r="J361" s="241"/>
      <c r="K361" s="241"/>
      <c r="L361" s="241"/>
      <c r="M361" s="241"/>
      <c r="N361" s="241"/>
      <c r="O361" s="241"/>
      <c r="P361" s="241"/>
      <c r="Q361" s="241"/>
      <c r="R361" s="241"/>
      <c r="S361" s="241"/>
      <c r="T361" s="241"/>
      <c r="U361" s="241"/>
      <c r="V361" s="241"/>
      <c r="W361" s="241"/>
      <c r="X361" s="241"/>
      <c r="Y361" s="241"/>
      <c r="Z361" s="241"/>
    </row>
    <row r="362" spans="1:26" ht="12.75" customHeight="1">
      <c r="A362" s="241"/>
      <c r="B362" s="241"/>
      <c r="C362" s="241"/>
      <c r="D362" s="241"/>
      <c r="E362" s="241"/>
      <c r="F362" s="241"/>
      <c r="G362" s="241"/>
      <c r="H362" s="241"/>
      <c r="I362" s="241"/>
      <c r="J362" s="241"/>
      <c r="K362" s="241"/>
      <c r="L362" s="241"/>
      <c r="M362" s="241"/>
      <c r="N362" s="241"/>
      <c r="O362" s="241"/>
      <c r="P362" s="241"/>
      <c r="Q362" s="241"/>
      <c r="R362" s="241"/>
      <c r="S362" s="241"/>
      <c r="T362" s="241"/>
      <c r="U362" s="241"/>
      <c r="V362" s="241"/>
      <c r="W362" s="241"/>
      <c r="X362" s="241"/>
      <c r="Y362" s="241"/>
      <c r="Z362" s="241"/>
    </row>
    <row r="363" spans="1:26" ht="12.75" customHeight="1">
      <c r="A363" s="241"/>
      <c r="B363" s="241"/>
      <c r="C363" s="241"/>
      <c r="D363" s="241"/>
      <c r="E363" s="241"/>
      <c r="F363" s="241"/>
      <c r="G363" s="241"/>
      <c r="H363" s="241"/>
      <c r="I363" s="241"/>
      <c r="J363" s="241"/>
      <c r="K363" s="241"/>
      <c r="L363" s="241"/>
      <c r="M363" s="241"/>
      <c r="N363" s="241"/>
      <c r="O363" s="241"/>
      <c r="P363" s="241"/>
      <c r="Q363" s="241"/>
      <c r="R363" s="241"/>
      <c r="S363" s="241"/>
      <c r="T363" s="241"/>
      <c r="U363" s="241"/>
      <c r="V363" s="241"/>
      <c r="W363" s="241"/>
      <c r="X363" s="241"/>
      <c r="Y363" s="241"/>
      <c r="Z363" s="241"/>
    </row>
    <row r="364" spans="1:26" ht="12.75" customHeight="1">
      <c r="A364" s="241"/>
      <c r="B364" s="241"/>
      <c r="C364" s="241"/>
      <c r="D364" s="241"/>
      <c r="E364" s="241"/>
      <c r="F364" s="241"/>
      <c r="G364" s="241"/>
      <c r="H364" s="241"/>
      <c r="I364" s="241"/>
      <c r="J364" s="241"/>
      <c r="K364" s="241"/>
      <c r="L364" s="241"/>
      <c r="M364" s="241"/>
      <c r="N364" s="241"/>
      <c r="O364" s="241"/>
      <c r="P364" s="241"/>
      <c r="Q364" s="241"/>
      <c r="R364" s="241"/>
      <c r="S364" s="241"/>
      <c r="T364" s="241"/>
      <c r="U364" s="241"/>
      <c r="V364" s="241"/>
      <c r="W364" s="241"/>
      <c r="X364" s="241"/>
      <c r="Y364" s="241"/>
      <c r="Z364" s="241"/>
    </row>
    <row r="365" spans="1:26" ht="12.75" customHeight="1">
      <c r="A365" s="241"/>
      <c r="B365" s="241"/>
      <c r="C365" s="241"/>
      <c r="D365" s="241"/>
      <c r="E365" s="241"/>
      <c r="F365" s="241"/>
      <c r="G365" s="241"/>
      <c r="H365" s="241"/>
      <c r="I365" s="241"/>
      <c r="J365" s="241"/>
      <c r="K365" s="241"/>
      <c r="L365" s="241"/>
      <c r="M365" s="241"/>
      <c r="N365" s="241"/>
      <c r="O365" s="241"/>
      <c r="P365" s="241"/>
      <c r="Q365" s="241"/>
      <c r="R365" s="241"/>
      <c r="S365" s="241"/>
      <c r="T365" s="241"/>
      <c r="U365" s="241"/>
      <c r="V365" s="241"/>
      <c r="W365" s="241"/>
      <c r="X365" s="241"/>
      <c r="Y365" s="241"/>
      <c r="Z365" s="241"/>
    </row>
    <row r="366" spans="1:26" ht="12.75" customHeight="1">
      <c r="A366" s="241"/>
      <c r="B366" s="241"/>
      <c r="C366" s="241"/>
      <c r="D366" s="241"/>
      <c r="E366" s="241"/>
      <c r="F366" s="241"/>
      <c r="G366" s="241"/>
      <c r="H366" s="241"/>
      <c r="I366" s="241"/>
      <c r="J366" s="241"/>
      <c r="K366" s="241"/>
      <c r="L366" s="241"/>
      <c r="M366" s="241"/>
      <c r="N366" s="241"/>
      <c r="O366" s="241"/>
      <c r="P366" s="241"/>
      <c r="Q366" s="241"/>
      <c r="R366" s="241"/>
      <c r="S366" s="241"/>
      <c r="T366" s="241"/>
      <c r="U366" s="241"/>
      <c r="V366" s="241"/>
      <c r="W366" s="241"/>
      <c r="X366" s="241"/>
      <c r="Y366" s="241"/>
      <c r="Z366" s="241"/>
    </row>
    <row r="367" spans="1:26" ht="12.75" customHeight="1">
      <c r="A367" s="241"/>
      <c r="B367" s="241"/>
      <c r="C367" s="241"/>
      <c r="D367" s="241"/>
      <c r="E367" s="241"/>
      <c r="F367" s="241"/>
      <c r="G367" s="241"/>
      <c r="H367" s="241"/>
      <c r="I367" s="241"/>
      <c r="J367" s="241"/>
      <c r="K367" s="241"/>
      <c r="L367" s="241"/>
      <c r="M367" s="241"/>
      <c r="N367" s="241"/>
      <c r="O367" s="241"/>
      <c r="P367" s="241"/>
      <c r="Q367" s="241"/>
      <c r="R367" s="241"/>
      <c r="S367" s="241"/>
      <c r="T367" s="241"/>
      <c r="U367" s="241"/>
      <c r="V367" s="241"/>
      <c r="W367" s="241"/>
      <c r="X367" s="241"/>
      <c r="Y367" s="241"/>
      <c r="Z367" s="241"/>
    </row>
    <row r="368" spans="1:26" ht="12.75" customHeight="1">
      <c r="A368" s="241"/>
      <c r="B368" s="241"/>
      <c r="C368" s="241"/>
      <c r="D368" s="241"/>
      <c r="E368" s="241"/>
      <c r="F368" s="241"/>
      <c r="G368" s="241"/>
      <c r="H368" s="241"/>
      <c r="I368" s="241"/>
      <c r="J368" s="241"/>
      <c r="K368" s="241"/>
      <c r="L368" s="241"/>
      <c r="M368" s="241"/>
      <c r="N368" s="241"/>
      <c r="O368" s="241"/>
      <c r="P368" s="241"/>
      <c r="Q368" s="241"/>
      <c r="R368" s="241"/>
      <c r="S368" s="241"/>
      <c r="T368" s="241"/>
      <c r="U368" s="241"/>
      <c r="V368" s="241"/>
      <c r="W368" s="241"/>
      <c r="X368" s="241"/>
      <c r="Y368" s="241"/>
      <c r="Z368" s="241"/>
    </row>
    <row r="369" spans="1:26" ht="12.75" customHeight="1">
      <c r="A369" s="241"/>
      <c r="B369" s="241"/>
      <c r="C369" s="241"/>
      <c r="D369" s="241"/>
      <c r="E369" s="241"/>
      <c r="F369" s="241"/>
      <c r="G369" s="241"/>
      <c r="H369" s="241"/>
      <c r="I369" s="241"/>
      <c r="J369" s="241"/>
      <c r="K369" s="241"/>
      <c r="L369" s="241"/>
      <c r="M369" s="241"/>
      <c r="N369" s="241"/>
      <c r="O369" s="241"/>
      <c r="P369" s="241"/>
      <c r="Q369" s="241"/>
      <c r="R369" s="241"/>
      <c r="S369" s="241"/>
      <c r="T369" s="241"/>
      <c r="U369" s="241"/>
      <c r="V369" s="241"/>
      <c r="W369" s="241"/>
      <c r="X369" s="241"/>
      <c r="Y369" s="241"/>
      <c r="Z369" s="241"/>
    </row>
    <row r="370" spans="1:26" ht="12.75" customHeight="1">
      <c r="A370" s="241"/>
      <c r="B370" s="241"/>
      <c r="C370" s="241"/>
      <c r="D370" s="241"/>
      <c r="E370" s="241"/>
      <c r="F370" s="241"/>
      <c r="G370" s="241"/>
      <c r="H370" s="241"/>
      <c r="I370" s="241"/>
      <c r="J370" s="241"/>
      <c r="K370" s="241"/>
      <c r="L370" s="241"/>
      <c r="M370" s="241"/>
      <c r="N370" s="241"/>
      <c r="O370" s="241"/>
      <c r="P370" s="241"/>
      <c r="Q370" s="241"/>
      <c r="R370" s="241"/>
      <c r="S370" s="241"/>
      <c r="T370" s="241"/>
      <c r="U370" s="241"/>
      <c r="V370" s="241"/>
      <c r="W370" s="241"/>
      <c r="X370" s="241"/>
      <c r="Y370" s="241"/>
      <c r="Z370" s="241"/>
    </row>
    <row r="371" spans="1:26" ht="12.75" customHeight="1">
      <c r="A371" s="241"/>
      <c r="B371" s="241"/>
      <c r="C371" s="241"/>
      <c r="D371" s="241"/>
      <c r="E371" s="241"/>
      <c r="F371" s="241"/>
      <c r="G371" s="241"/>
      <c r="H371" s="241"/>
      <c r="I371" s="241"/>
      <c r="J371" s="241"/>
      <c r="K371" s="241"/>
      <c r="L371" s="241"/>
      <c r="M371" s="241"/>
      <c r="N371" s="241"/>
      <c r="O371" s="241"/>
      <c r="P371" s="241"/>
      <c r="Q371" s="241"/>
      <c r="R371" s="241"/>
      <c r="S371" s="241"/>
      <c r="T371" s="241"/>
      <c r="U371" s="241"/>
      <c r="V371" s="241"/>
      <c r="W371" s="241"/>
      <c r="X371" s="241"/>
      <c r="Y371" s="241"/>
      <c r="Z371" s="241"/>
    </row>
    <row r="372" spans="1:26" ht="12.75" customHeight="1">
      <c r="A372" s="241"/>
      <c r="B372" s="241"/>
      <c r="C372" s="241"/>
      <c r="D372" s="241"/>
      <c r="E372" s="241"/>
      <c r="F372" s="241"/>
      <c r="G372" s="241"/>
      <c r="H372" s="241"/>
      <c r="I372" s="241"/>
      <c r="J372" s="241"/>
      <c r="K372" s="241"/>
      <c r="L372" s="241"/>
      <c r="M372" s="241"/>
      <c r="N372" s="241"/>
      <c r="O372" s="241"/>
      <c r="P372" s="241"/>
      <c r="Q372" s="241"/>
      <c r="R372" s="241"/>
      <c r="S372" s="241"/>
      <c r="T372" s="241"/>
      <c r="U372" s="241"/>
      <c r="V372" s="241"/>
      <c r="W372" s="241"/>
      <c r="X372" s="241"/>
      <c r="Y372" s="241"/>
      <c r="Z372" s="241"/>
    </row>
    <row r="373" spans="1:26" ht="12.75" customHeight="1">
      <c r="A373" s="241"/>
      <c r="B373" s="241"/>
      <c r="C373" s="241"/>
      <c r="D373" s="241"/>
      <c r="E373" s="241"/>
      <c r="F373" s="241"/>
      <c r="G373" s="241"/>
      <c r="H373" s="241"/>
      <c r="I373" s="241"/>
      <c r="J373" s="241"/>
      <c r="K373" s="241"/>
      <c r="L373" s="241"/>
      <c r="M373" s="241"/>
      <c r="N373" s="241"/>
      <c r="O373" s="241"/>
      <c r="P373" s="241"/>
      <c r="Q373" s="241"/>
      <c r="R373" s="241"/>
      <c r="S373" s="241"/>
      <c r="T373" s="241"/>
      <c r="U373" s="241"/>
      <c r="V373" s="241"/>
      <c r="W373" s="241"/>
      <c r="X373" s="241"/>
      <c r="Y373" s="241"/>
      <c r="Z373" s="241"/>
    </row>
    <row r="374" spans="1:26" ht="12.75" customHeight="1">
      <c r="A374" s="241"/>
      <c r="B374" s="241"/>
      <c r="C374" s="241"/>
      <c r="D374" s="241"/>
      <c r="E374" s="241"/>
      <c r="F374" s="241"/>
      <c r="G374" s="241"/>
      <c r="H374" s="241"/>
      <c r="I374" s="241"/>
      <c r="J374" s="241"/>
      <c r="K374" s="241"/>
      <c r="L374" s="241"/>
      <c r="M374" s="241"/>
      <c r="N374" s="241"/>
      <c r="O374" s="241"/>
      <c r="P374" s="241"/>
      <c r="Q374" s="241"/>
      <c r="R374" s="241"/>
      <c r="S374" s="241"/>
      <c r="T374" s="241"/>
      <c r="U374" s="241"/>
      <c r="V374" s="241"/>
      <c r="W374" s="241"/>
      <c r="X374" s="241"/>
      <c r="Y374" s="241"/>
      <c r="Z374" s="241"/>
    </row>
    <row r="375" spans="1:26" ht="12.75" customHeight="1">
      <c r="A375" s="241"/>
      <c r="B375" s="241"/>
      <c r="C375" s="241"/>
      <c r="D375" s="241"/>
      <c r="E375" s="241"/>
      <c r="F375" s="241"/>
      <c r="G375" s="241"/>
      <c r="H375" s="241"/>
      <c r="I375" s="241"/>
      <c r="J375" s="241"/>
      <c r="K375" s="241"/>
      <c r="L375" s="241"/>
      <c r="M375" s="241"/>
      <c r="N375" s="241"/>
      <c r="O375" s="241"/>
      <c r="P375" s="241"/>
      <c r="Q375" s="241"/>
      <c r="R375" s="241"/>
      <c r="S375" s="241"/>
      <c r="T375" s="241"/>
      <c r="U375" s="241"/>
      <c r="V375" s="241"/>
      <c r="W375" s="241"/>
      <c r="X375" s="241"/>
      <c r="Y375" s="241"/>
      <c r="Z375" s="241"/>
    </row>
    <row r="376" spans="1:26" ht="12.75" customHeight="1">
      <c r="A376" s="241"/>
      <c r="B376" s="241"/>
      <c r="C376" s="241"/>
      <c r="D376" s="241"/>
      <c r="E376" s="241"/>
      <c r="F376" s="241"/>
      <c r="G376" s="241"/>
      <c r="H376" s="241"/>
      <c r="I376" s="241"/>
      <c r="J376" s="241"/>
      <c r="K376" s="241"/>
      <c r="L376" s="241"/>
      <c r="M376" s="241"/>
      <c r="N376" s="241"/>
      <c r="O376" s="241"/>
      <c r="P376" s="241"/>
      <c r="Q376" s="241"/>
      <c r="R376" s="241"/>
      <c r="S376" s="241"/>
      <c r="T376" s="241"/>
      <c r="U376" s="241"/>
      <c r="V376" s="241"/>
      <c r="W376" s="241"/>
      <c r="X376" s="241"/>
      <c r="Y376" s="241"/>
      <c r="Z376" s="241"/>
    </row>
    <row r="377" spans="1:26" ht="12.75" customHeight="1">
      <c r="A377" s="241"/>
      <c r="B377" s="241"/>
      <c r="C377" s="241"/>
      <c r="D377" s="241"/>
      <c r="E377" s="241"/>
      <c r="F377" s="241"/>
      <c r="G377" s="241"/>
      <c r="H377" s="241"/>
      <c r="I377" s="241"/>
      <c r="J377" s="241"/>
      <c r="K377" s="241"/>
      <c r="L377" s="241"/>
      <c r="M377" s="241"/>
      <c r="N377" s="241"/>
      <c r="O377" s="241"/>
      <c r="P377" s="241"/>
      <c r="Q377" s="241"/>
      <c r="R377" s="241"/>
      <c r="S377" s="241"/>
      <c r="T377" s="241"/>
      <c r="U377" s="241"/>
      <c r="V377" s="241"/>
      <c r="W377" s="241"/>
      <c r="X377" s="241"/>
      <c r="Y377" s="241"/>
      <c r="Z377" s="241"/>
    </row>
    <row r="378" spans="1:26" ht="12.75" customHeight="1">
      <c r="A378" s="241"/>
      <c r="B378" s="241"/>
      <c r="C378" s="241"/>
      <c r="D378" s="241"/>
      <c r="E378" s="241"/>
      <c r="F378" s="241"/>
      <c r="G378" s="241"/>
      <c r="H378" s="241"/>
      <c r="I378" s="241"/>
      <c r="J378" s="241"/>
      <c r="K378" s="241"/>
      <c r="L378" s="241"/>
      <c r="M378" s="241"/>
      <c r="N378" s="241"/>
      <c r="O378" s="241"/>
      <c r="P378" s="241"/>
      <c r="Q378" s="241"/>
      <c r="R378" s="241"/>
      <c r="S378" s="241"/>
      <c r="T378" s="241"/>
      <c r="U378" s="241"/>
      <c r="V378" s="241"/>
      <c r="W378" s="241"/>
      <c r="X378" s="241"/>
      <c r="Y378" s="241"/>
      <c r="Z378" s="241"/>
    </row>
    <row r="379" spans="1:26" ht="12.75" customHeight="1">
      <c r="A379" s="241"/>
      <c r="B379" s="241"/>
      <c r="C379" s="241"/>
      <c r="D379" s="241"/>
      <c r="E379" s="241"/>
      <c r="F379" s="241"/>
      <c r="G379" s="241"/>
      <c r="H379" s="241"/>
      <c r="I379" s="241"/>
      <c r="J379" s="241"/>
      <c r="K379" s="241"/>
      <c r="L379" s="241"/>
      <c r="M379" s="241"/>
      <c r="N379" s="241"/>
      <c r="O379" s="241"/>
      <c r="P379" s="241"/>
      <c r="Q379" s="241"/>
      <c r="R379" s="241"/>
      <c r="S379" s="241"/>
      <c r="T379" s="241"/>
      <c r="U379" s="241"/>
      <c r="V379" s="241"/>
      <c r="W379" s="241"/>
      <c r="X379" s="241"/>
      <c r="Y379" s="241"/>
      <c r="Z379" s="241"/>
    </row>
    <row r="380" spans="1:26" ht="12.75" customHeight="1">
      <c r="A380" s="241"/>
      <c r="B380" s="241"/>
      <c r="C380" s="241"/>
      <c r="D380" s="241"/>
      <c r="E380" s="241"/>
      <c r="F380" s="241"/>
      <c r="G380" s="241"/>
      <c r="H380" s="241"/>
      <c r="I380" s="241"/>
      <c r="J380" s="241"/>
      <c r="K380" s="241"/>
      <c r="L380" s="241"/>
      <c r="M380" s="241"/>
      <c r="N380" s="241"/>
      <c r="O380" s="241"/>
      <c r="P380" s="241"/>
      <c r="Q380" s="241"/>
      <c r="R380" s="241"/>
      <c r="S380" s="241"/>
      <c r="T380" s="241"/>
      <c r="U380" s="241"/>
      <c r="V380" s="241"/>
      <c r="W380" s="241"/>
      <c r="X380" s="241"/>
      <c r="Y380" s="241"/>
      <c r="Z380" s="241"/>
    </row>
    <row r="381" spans="1:26" ht="12.75" customHeight="1">
      <c r="A381" s="241"/>
      <c r="B381" s="241"/>
      <c r="C381" s="241"/>
      <c r="D381" s="241"/>
      <c r="E381" s="241"/>
      <c r="F381" s="241"/>
      <c r="G381" s="241"/>
      <c r="H381" s="241"/>
      <c r="I381" s="241"/>
      <c r="J381" s="241"/>
      <c r="K381" s="241"/>
      <c r="L381" s="241"/>
      <c r="M381" s="241"/>
      <c r="N381" s="241"/>
      <c r="O381" s="241"/>
      <c r="P381" s="241"/>
      <c r="Q381" s="241"/>
      <c r="R381" s="241"/>
      <c r="S381" s="241"/>
      <c r="T381" s="241"/>
      <c r="U381" s="241"/>
      <c r="V381" s="241"/>
      <c r="W381" s="241"/>
      <c r="X381" s="241"/>
      <c r="Y381" s="241"/>
      <c r="Z381" s="241"/>
    </row>
    <row r="382" spans="1:26" ht="12.75" customHeight="1">
      <c r="A382" s="241"/>
      <c r="B382" s="241"/>
      <c r="C382" s="241"/>
      <c r="D382" s="241"/>
      <c r="E382" s="241"/>
      <c r="F382" s="241"/>
      <c r="G382" s="241"/>
      <c r="H382" s="241"/>
      <c r="I382" s="241"/>
      <c r="J382" s="241"/>
      <c r="K382" s="241"/>
      <c r="L382" s="241"/>
      <c r="M382" s="241"/>
      <c r="N382" s="241"/>
      <c r="O382" s="241"/>
      <c r="P382" s="241"/>
      <c r="Q382" s="241"/>
      <c r="R382" s="241"/>
      <c r="S382" s="241"/>
      <c r="T382" s="241"/>
      <c r="U382" s="241"/>
      <c r="V382" s="241"/>
      <c r="W382" s="241"/>
      <c r="X382" s="241"/>
      <c r="Y382" s="241"/>
      <c r="Z382" s="241"/>
    </row>
    <row r="383" spans="1:26" ht="12.75" customHeight="1">
      <c r="A383" s="241"/>
      <c r="B383" s="241"/>
      <c r="C383" s="241"/>
      <c r="D383" s="241"/>
      <c r="E383" s="241"/>
      <c r="F383" s="241"/>
      <c r="G383" s="241"/>
      <c r="H383" s="241"/>
      <c r="I383" s="241"/>
      <c r="J383" s="241"/>
      <c r="K383" s="241"/>
      <c r="L383" s="241"/>
      <c r="M383" s="241"/>
      <c r="N383" s="241"/>
      <c r="O383" s="241"/>
      <c r="P383" s="241"/>
      <c r="Q383" s="241"/>
      <c r="R383" s="241"/>
      <c r="S383" s="241"/>
      <c r="T383" s="241"/>
      <c r="U383" s="241"/>
      <c r="V383" s="241"/>
      <c r="W383" s="241"/>
      <c r="X383" s="241"/>
      <c r="Y383" s="241"/>
      <c r="Z383" s="241"/>
    </row>
    <row r="384" spans="1:26" ht="12.75" customHeight="1">
      <c r="A384" s="241"/>
      <c r="B384" s="241"/>
      <c r="C384" s="241"/>
      <c r="D384" s="241"/>
      <c r="E384" s="241"/>
      <c r="F384" s="241"/>
      <c r="G384" s="241"/>
      <c r="H384" s="241"/>
      <c r="I384" s="241"/>
      <c r="J384" s="241"/>
      <c r="K384" s="241"/>
      <c r="L384" s="241"/>
      <c r="M384" s="241"/>
      <c r="N384" s="241"/>
      <c r="O384" s="241"/>
      <c r="P384" s="241"/>
      <c r="Q384" s="241"/>
      <c r="R384" s="241"/>
      <c r="S384" s="241"/>
      <c r="T384" s="241"/>
      <c r="U384" s="241"/>
      <c r="V384" s="241"/>
      <c r="W384" s="241"/>
      <c r="X384" s="241"/>
      <c r="Y384" s="241"/>
      <c r="Z384" s="241"/>
    </row>
    <row r="385" spans="1:26" ht="12.75" customHeight="1">
      <c r="A385" s="241"/>
      <c r="B385" s="241"/>
      <c r="C385" s="241"/>
      <c r="D385" s="241"/>
      <c r="E385" s="241"/>
      <c r="F385" s="241"/>
      <c r="G385" s="241"/>
      <c r="H385" s="241"/>
      <c r="I385" s="241"/>
      <c r="J385" s="241"/>
      <c r="K385" s="241"/>
      <c r="L385" s="241"/>
      <c r="M385" s="241"/>
      <c r="N385" s="241"/>
      <c r="O385" s="241"/>
      <c r="P385" s="241"/>
      <c r="Q385" s="241"/>
      <c r="R385" s="241"/>
      <c r="S385" s="241"/>
      <c r="T385" s="241"/>
      <c r="U385" s="241"/>
      <c r="V385" s="241"/>
      <c r="W385" s="241"/>
      <c r="X385" s="241"/>
      <c r="Y385" s="241"/>
      <c r="Z385" s="241"/>
    </row>
    <row r="386" spans="1:26" ht="12.75" customHeight="1">
      <c r="A386" s="241"/>
      <c r="B386" s="241"/>
      <c r="C386" s="241"/>
      <c r="D386" s="241"/>
      <c r="E386" s="241"/>
      <c r="F386" s="241"/>
      <c r="G386" s="241"/>
      <c r="H386" s="241"/>
      <c r="I386" s="241"/>
      <c r="J386" s="241"/>
      <c r="K386" s="241"/>
      <c r="L386" s="241"/>
      <c r="M386" s="241"/>
      <c r="N386" s="241"/>
      <c r="O386" s="241"/>
      <c r="P386" s="241"/>
      <c r="Q386" s="241"/>
      <c r="R386" s="241"/>
      <c r="S386" s="241"/>
      <c r="T386" s="241"/>
      <c r="U386" s="241"/>
      <c r="V386" s="241"/>
      <c r="W386" s="241"/>
      <c r="X386" s="241"/>
      <c r="Y386" s="241"/>
      <c r="Z386" s="241"/>
    </row>
    <row r="387" spans="1:26" ht="12.75" customHeight="1">
      <c r="A387" s="241"/>
      <c r="B387" s="241"/>
      <c r="C387" s="241"/>
      <c r="D387" s="241"/>
      <c r="E387" s="241"/>
      <c r="F387" s="241"/>
      <c r="G387" s="241"/>
      <c r="H387" s="241"/>
      <c r="I387" s="241"/>
      <c r="J387" s="241"/>
      <c r="K387" s="241"/>
      <c r="L387" s="241"/>
      <c r="M387" s="241"/>
      <c r="N387" s="241"/>
      <c r="O387" s="241"/>
      <c r="P387" s="241"/>
      <c r="Q387" s="241"/>
      <c r="R387" s="241"/>
      <c r="S387" s="241"/>
      <c r="T387" s="241"/>
      <c r="U387" s="241"/>
      <c r="V387" s="241"/>
      <c r="W387" s="241"/>
      <c r="X387" s="241"/>
      <c r="Y387" s="241"/>
      <c r="Z387" s="241"/>
    </row>
    <row r="388" spans="1:26" ht="12.75" customHeight="1">
      <c r="A388" s="241"/>
      <c r="B388" s="241"/>
      <c r="C388" s="241"/>
      <c r="D388" s="241"/>
      <c r="E388" s="241"/>
      <c r="F388" s="241"/>
      <c r="G388" s="241"/>
      <c r="H388" s="241"/>
      <c r="I388" s="241"/>
      <c r="J388" s="241"/>
      <c r="K388" s="241"/>
      <c r="L388" s="241"/>
      <c r="M388" s="241"/>
      <c r="N388" s="241"/>
      <c r="O388" s="241"/>
      <c r="P388" s="241"/>
      <c r="Q388" s="241"/>
      <c r="R388" s="241"/>
      <c r="S388" s="241"/>
      <c r="T388" s="241"/>
      <c r="U388" s="241"/>
      <c r="V388" s="241"/>
      <c r="W388" s="241"/>
      <c r="X388" s="241"/>
      <c r="Y388" s="241"/>
      <c r="Z388" s="241"/>
    </row>
    <row r="389" spans="1:26" ht="12.75" customHeight="1">
      <c r="A389" s="241"/>
      <c r="B389" s="241"/>
      <c r="C389" s="241"/>
      <c r="D389" s="241"/>
      <c r="E389" s="241"/>
      <c r="F389" s="241"/>
      <c r="G389" s="241"/>
      <c r="H389" s="241"/>
      <c r="I389" s="241"/>
      <c r="J389" s="241"/>
      <c r="K389" s="241"/>
      <c r="L389" s="241"/>
      <c r="M389" s="241"/>
      <c r="N389" s="241"/>
      <c r="O389" s="241"/>
      <c r="P389" s="241"/>
      <c r="Q389" s="241"/>
      <c r="R389" s="241"/>
      <c r="S389" s="241"/>
      <c r="T389" s="241"/>
      <c r="U389" s="241"/>
      <c r="V389" s="241"/>
      <c r="W389" s="241"/>
      <c r="X389" s="241"/>
      <c r="Y389" s="241"/>
      <c r="Z389" s="241"/>
    </row>
    <row r="390" spans="1:26" ht="12.75" customHeight="1">
      <c r="A390" s="241"/>
      <c r="B390" s="241"/>
      <c r="C390" s="241"/>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row>
    <row r="391" spans="1:26" ht="12.75" customHeight="1">
      <c r="A391" s="241"/>
      <c r="B391" s="241"/>
      <c r="C391" s="241"/>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row>
    <row r="392" spans="1:26" ht="12.75" customHeight="1">
      <c r="A392" s="241"/>
      <c r="B392" s="241"/>
      <c r="C392" s="241"/>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row>
    <row r="393" spans="1:26" ht="12.75" customHeight="1">
      <c r="A393" s="241"/>
      <c r="B393" s="241"/>
      <c r="C393" s="241"/>
      <c r="D393" s="241"/>
      <c r="E393" s="241"/>
      <c r="F393" s="241"/>
      <c r="G393" s="241"/>
      <c r="H393" s="241"/>
      <c r="I393" s="241"/>
      <c r="J393" s="241"/>
      <c r="K393" s="241"/>
      <c r="L393" s="241"/>
      <c r="M393" s="241"/>
      <c r="N393" s="241"/>
      <c r="O393" s="241"/>
      <c r="P393" s="241"/>
      <c r="Q393" s="241"/>
      <c r="R393" s="241"/>
      <c r="S393" s="241"/>
      <c r="T393" s="241"/>
      <c r="U393" s="241"/>
      <c r="V393" s="241"/>
      <c r="W393" s="241"/>
      <c r="X393" s="241"/>
      <c r="Y393" s="241"/>
      <c r="Z393" s="241"/>
    </row>
    <row r="394" spans="1:26" ht="12.75" customHeight="1">
      <c r="A394" s="241"/>
      <c r="B394" s="241"/>
      <c r="C394" s="241"/>
      <c r="D394" s="241"/>
      <c r="E394" s="241"/>
      <c r="F394" s="241"/>
      <c r="G394" s="241"/>
      <c r="H394" s="241"/>
      <c r="I394" s="241"/>
      <c r="J394" s="241"/>
      <c r="K394" s="241"/>
      <c r="L394" s="241"/>
      <c r="M394" s="241"/>
      <c r="N394" s="241"/>
      <c r="O394" s="241"/>
      <c r="P394" s="241"/>
      <c r="Q394" s="241"/>
      <c r="R394" s="241"/>
      <c r="S394" s="241"/>
      <c r="T394" s="241"/>
      <c r="U394" s="241"/>
      <c r="V394" s="241"/>
      <c r="W394" s="241"/>
      <c r="X394" s="241"/>
      <c r="Y394" s="241"/>
      <c r="Z394" s="241"/>
    </row>
    <row r="395" spans="1:26" ht="12.75" customHeight="1">
      <c r="A395" s="241"/>
      <c r="B395" s="241"/>
      <c r="C395" s="241"/>
      <c r="D395" s="241"/>
      <c r="E395" s="241"/>
      <c r="F395" s="241"/>
      <c r="G395" s="241"/>
      <c r="H395" s="241"/>
      <c r="I395" s="241"/>
      <c r="J395" s="241"/>
      <c r="K395" s="241"/>
      <c r="L395" s="241"/>
      <c r="M395" s="241"/>
      <c r="N395" s="241"/>
      <c r="O395" s="241"/>
      <c r="P395" s="241"/>
      <c r="Q395" s="241"/>
      <c r="R395" s="241"/>
      <c r="S395" s="241"/>
      <c r="T395" s="241"/>
      <c r="U395" s="241"/>
      <c r="V395" s="241"/>
      <c r="W395" s="241"/>
      <c r="X395" s="241"/>
      <c r="Y395" s="241"/>
      <c r="Z395" s="241"/>
    </row>
    <row r="396" spans="1:26" ht="12.75" customHeight="1">
      <c r="A396" s="241"/>
      <c r="B396" s="241"/>
      <c r="C396" s="241"/>
      <c r="D396" s="241"/>
      <c r="E396" s="241"/>
      <c r="F396" s="241"/>
      <c r="G396" s="241"/>
      <c r="H396" s="241"/>
      <c r="I396" s="241"/>
      <c r="J396" s="241"/>
      <c r="K396" s="241"/>
      <c r="L396" s="241"/>
      <c r="M396" s="241"/>
      <c r="N396" s="241"/>
      <c r="O396" s="241"/>
      <c r="P396" s="241"/>
      <c r="Q396" s="241"/>
      <c r="R396" s="241"/>
      <c r="S396" s="241"/>
      <c r="T396" s="241"/>
      <c r="U396" s="241"/>
      <c r="V396" s="241"/>
      <c r="W396" s="241"/>
      <c r="X396" s="241"/>
      <c r="Y396" s="241"/>
      <c r="Z396" s="241"/>
    </row>
    <row r="397" spans="1:26" ht="12.75" customHeight="1">
      <c r="A397" s="241"/>
      <c r="B397" s="241"/>
      <c r="C397" s="241"/>
      <c r="D397" s="241"/>
      <c r="E397" s="241"/>
      <c r="F397" s="241"/>
      <c r="G397" s="241"/>
      <c r="H397" s="241"/>
      <c r="I397" s="241"/>
      <c r="J397" s="241"/>
      <c r="K397" s="241"/>
      <c r="L397" s="241"/>
      <c r="M397" s="241"/>
      <c r="N397" s="241"/>
      <c r="O397" s="241"/>
      <c r="P397" s="241"/>
      <c r="Q397" s="241"/>
      <c r="R397" s="241"/>
      <c r="S397" s="241"/>
      <c r="T397" s="241"/>
      <c r="U397" s="241"/>
      <c r="V397" s="241"/>
      <c r="W397" s="241"/>
      <c r="X397" s="241"/>
      <c r="Y397" s="241"/>
      <c r="Z397" s="241"/>
    </row>
    <row r="398" spans="1:26" ht="12.75" customHeight="1">
      <c r="A398" s="241"/>
      <c r="B398" s="241"/>
      <c r="C398" s="241"/>
      <c r="D398" s="241"/>
      <c r="E398" s="241"/>
      <c r="F398" s="241"/>
      <c r="G398" s="241"/>
      <c r="H398" s="241"/>
      <c r="I398" s="241"/>
      <c r="J398" s="241"/>
      <c r="K398" s="241"/>
      <c r="L398" s="241"/>
      <c r="M398" s="241"/>
      <c r="N398" s="241"/>
      <c r="O398" s="241"/>
      <c r="P398" s="241"/>
      <c r="Q398" s="241"/>
      <c r="R398" s="241"/>
      <c r="S398" s="241"/>
      <c r="T398" s="241"/>
      <c r="U398" s="241"/>
      <c r="V398" s="241"/>
      <c r="W398" s="241"/>
      <c r="X398" s="241"/>
      <c r="Y398" s="241"/>
      <c r="Z398" s="241"/>
    </row>
    <row r="399" spans="1:26" ht="12.75" customHeight="1">
      <c r="A399" s="241"/>
      <c r="B399" s="241"/>
      <c r="C399" s="241"/>
      <c r="D399" s="241"/>
      <c r="E399" s="241"/>
      <c r="F399" s="241"/>
      <c r="G399" s="241"/>
      <c r="H399" s="241"/>
      <c r="I399" s="241"/>
      <c r="J399" s="241"/>
      <c r="K399" s="241"/>
      <c r="L399" s="241"/>
      <c r="M399" s="241"/>
      <c r="N399" s="241"/>
      <c r="O399" s="241"/>
      <c r="P399" s="241"/>
      <c r="Q399" s="241"/>
      <c r="R399" s="241"/>
      <c r="S399" s="241"/>
      <c r="T399" s="241"/>
      <c r="U399" s="241"/>
      <c r="V399" s="241"/>
      <c r="W399" s="241"/>
      <c r="X399" s="241"/>
      <c r="Y399" s="241"/>
      <c r="Z399" s="241"/>
    </row>
    <row r="400" spans="1:26" ht="12.75" customHeight="1">
      <c r="A400" s="241"/>
      <c r="B400" s="241"/>
      <c r="C400" s="241"/>
      <c r="D400" s="241"/>
      <c r="E400" s="241"/>
      <c r="F400" s="241"/>
      <c r="G400" s="241"/>
      <c r="H400" s="241"/>
      <c r="I400" s="241"/>
      <c r="J400" s="241"/>
      <c r="K400" s="241"/>
      <c r="L400" s="241"/>
      <c r="M400" s="241"/>
      <c r="N400" s="241"/>
      <c r="O400" s="241"/>
      <c r="P400" s="241"/>
      <c r="Q400" s="241"/>
      <c r="R400" s="241"/>
      <c r="S400" s="241"/>
      <c r="T400" s="241"/>
      <c r="U400" s="241"/>
      <c r="V400" s="241"/>
      <c r="W400" s="241"/>
      <c r="X400" s="241"/>
      <c r="Y400" s="241"/>
      <c r="Z400" s="241"/>
    </row>
    <row r="401" spans="1:26" ht="12.75" customHeight="1">
      <c r="A401" s="241"/>
      <c r="B401" s="241"/>
      <c r="C401" s="241"/>
      <c r="D401" s="241"/>
      <c r="E401" s="241"/>
      <c r="F401" s="241"/>
      <c r="G401" s="241"/>
      <c r="H401" s="241"/>
      <c r="I401" s="241"/>
      <c r="J401" s="241"/>
      <c r="K401" s="241"/>
      <c r="L401" s="241"/>
      <c r="M401" s="241"/>
      <c r="N401" s="241"/>
      <c r="O401" s="241"/>
      <c r="P401" s="241"/>
      <c r="Q401" s="241"/>
      <c r="R401" s="241"/>
      <c r="S401" s="241"/>
      <c r="T401" s="241"/>
      <c r="U401" s="241"/>
      <c r="V401" s="241"/>
      <c r="W401" s="241"/>
      <c r="X401" s="241"/>
      <c r="Y401" s="241"/>
      <c r="Z401" s="241"/>
    </row>
    <row r="402" spans="1:26" ht="12.75" customHeight="1">
      <c r="A402" s="241"/>
      <c r="B402" s="241"/>
      <c r="C402" s="241"/>
      <c r="D402" s="241"/>
      <c r="E402" s="241"/>
      <c r="F402" s="241"/>
      <c r="G402" s="241"/>
      <c r="H402" s="241"/>
      <c r="I402" s="241"/>
      <c r="J402" s="241"/>
      <c r="K402" s="241"/>
      <c r="L402" s="241"/>
      <c r="M402" s="241"/>
      <c r="N402" s="241"/>
      <c r="O402" s="241"/>
      <c r="P402" s="241"/>
      <c r="Q402" s="241"/>
      <c r="R402" s="241"/>
      <c r="S402" s="241"/>
      <c r="T402" s="241"/>
      <c r="U402" s="241"/>
      <c r="V402" s="241"/>
      <c r="W402" s="241"/>
      <c r="X402" s="241"/>
      <c r="Y402" s="241"/>
      <c r="Z402" s="241"/>
    </row>
    <row r="403" spans="1:26" ht="12.75" customHeight="1">
      <c r="A403" s="241"/>
      <c r="B403" s="241"/>
      <c r="C403" s="241"/>
      <c r="D403" s="241"/>
      <c r="E403" s="241"/>
      <c r="F403" s="241"/>
      <c r="G403" s="241"/>
      <c r="H403" s="241"/>
      <c r="I403" s="241"/>
      <c r="J403" s="241"/>
      <c r="K403" s="241"/>
      <c r="L403" s="241"/>
      <c r="M403" s="241"/>
      <c r="N403" s="241"/>
      <c r="O403" s="241"/>
      <c r="P403" s="241"/>
      <c r="Q403" s="241"/>
      <c r="R403" s="241"/>
      <c r="S403" s="241"/>
      <c r="T403" s="241"/>
      <c r="U403" s="241"/>
      <c r="V403" s="241"/>
      <c r="W403" s="241"/>
      <c r="X403" s="241"/>
      <c r="Y403" s="241"/>
      <c r="Z403" s="241"/>
    </row>
    <row r="404" spans="1:26" ht="12.75" customHeight="1">
      <c r="A404" s="241"/>
      <c r="B404" s="241"/>
      <c r="C404" s="241"/>
      <c r="D404" s="241"/>
      <c r="E404" s="241"/>
      <c r="F404" s="241"/>
      <c r="G404" s="241"/>
      <c r="H404" s="241"/>
      <c r="I404" s="241"/>
      <c r="J404" s="241"/>
      <c r="K404" s="241"/>
      <c r="L404" s="241"/>
      <c r="M404" s="241"/>
      <c r="N404" s="241"/>
      <c r="O404" s="241"/>
      <c r="P404" s="241"/>
      <c r="Q404" s="241"/>
      <c r="R404" s="241"/>
      <c r="S404" s="241"/>
      <c r="T404" s="241"/>
      <c r="U404" s="241"/>
      <c r="V404" s="241"/>
      <c r="W404" s="241"/>
      <c r="X404" s="241"/>
      <c r="Y404" s="241"/>
      <c r="Z404" s="241"/>
    </row>
    <row r="405" spans="1:26" ht="12.75" customHeight="1">
      <c r="A405" s="241"/>
      <c r="B405" s="241"/>
      <c r="C405" s="241"/>
      <c r="D405" s="241"/>
      <c r="E405" s="241"/>
      <c r="F405" s="241"/>
      <c r="G405" s="241"/>
      <c r="H405" s="241"/>
      <c r="I405" s="241"/>
      <c r="J405" s="241"/>
      <c r="K405" s="241"/>
      <c r="L405" s="241"/>
      <c r="M405" s="241"/>
      <c r="N405" s="241"/>
      <c r="O405" s="241"/>
      <c r="P405" s="241"/>
      <c r="Q405" s="241"/>
      <c r="R405" s="241"/>
      <c r="S405" s="241"/>
      <c r="T405" s="241"/>
      <c r="U405" s="241"/>
      <c r="V405" s="241"/>
      <c r="W405" s="241"/>
      <c r="X405" s="241"/>
      <c r="Y405" s="241"/>
      <c r="Z405" s="241"/>
    </row>
    <row r="406" spans="1:26" ht="12.75" customHeight="1">
      <c r="A406" s="241"/>
      <c r="B406" s="241"/>
      <c r="C406" s="241"/>
      <c r="D406" s="241"/>
      <c r="E406" s="241"/>
      <c r="F406" s="241"/>
      <c r="G406" s="241"/>
      <c r="H406" s="241"/>
      <c r="I406" s="241"/>
      <c r="J406" s="241"/>
      <c r="K406" s="241"/>
      <c r="L406" s="241"/>
      <c r="M406" s="241"/>
      <c r="N406" s="241"/>
      <c r="O406" s="241"/>
      <c r="P406" s="241"/>
      <c r="Q406" s="241"/>
      <c r="R406" s="241"/>
      <c r="S406" s="241"/>
      <c r="T406" s="241"/>
      <c r="U406" s="241"/>
      <c r="V406" s="241"/>
      <c r="W406" s="241"/>
      <c r="X406" s="241"/>
      <c r="Y406" s="241"/>
      <c r="Z406" s="241"/>
    </row>
    <row r="407" spans="1:26" ht="12.75" customHeight="1">
      <c r="A407" s="241"/>
      <c r="B407" s="241"/>
      <c r="C407" s="241"/>
      <c r="D407" s="241"/>
      <c r="E407" s="241"/>
      <c r="F407" s="241"/>
      <c r="G407" s="241"/>
      <c r="H407" s="241"/>
      <c r="I407" s="241"/>
      <c r="J407" s="241"/>
      <c r="K407" s="241"/>
      <c r="L407" s="241"/>
      <c r="M407" s="241"/>
      <c r="N407" s="241"/>
      <c r="O407" s="241"/>
      <c r="P407" s="241"/>
      <c r="Q407" s="241"/>
      <c r="R407" s="241"/>
      <c r="S407" s="241"/>
      <c r="T407" s="241"/>
      <c r="U407" s="241"/>
      <c r="V407" s="241"/>
      <c r="W407" s="241"/>
      <c r="X407" s="241"/>
      <c r="Y407" s="241"/>
      <c r="Z407" s="241"/>
    </row>
    <row r="408" spans="1:26" ht="12.75" customHeight="1">
      <c r="A408" s="241"/>
      <c r="B408" s="241"/>
      <c r="C408" s="241"/>
      <c r="D408" s="241"/>
      <c r="E408" s="241"/>
      <c r="F408" s="241"/>
      <c r="G408" s="241"/>
      <c r="H408" s="241"/>
      <c r="I408" s="241"/>
      <c r="J408" s="241"/>
      <c r="K408" s="241"/>
      <c r="L408" s="241"/>
      <c r="M408" s="241"/>
      <c r="N408" s="241"/>
      <c r="O408" s="241"/>
      <c r="P408" s="241"/>
      <c r="Q408" s="241"/>
      <c r="R408" s="241"/>
      <c r="S408" s="241"/>
      <c r="T408" s="241"/>
      <c r="U408" s="241"/>
      <c r="V408" s="241"/>
      <c r="W408" s="241"/>
      <c r="X408" s="241"/>
      <c r="Y408" s="241"/>
      <c r="Z408" s="241"/>
    </row>
    <row r="409" spans="1:26" ht="12.75" customHeight="1">
      <c r="A409" s="241"/>
      <c r="B409" s="241"/>
      <c r="C409" s="241"/>
      <c r="D409" s="241"/>
      <c r="E409" s="241"/>
      <c r="F409" s="241"/>
      <c r="G409" s="241"/>
      <c r="H409" s="241"/>
      <c r="I409" s="241"/>
      <c r="J409" s="241"/>
      <c r="K409" s="241"/>
      <c r="L409" s="241"/>
      <c r="M409" s="241"/>
      <c r="N409" s="241"/>
      <c r="O409" s="241"/>
      <c r="P409" s="241"/>
      <c r="Q409" s="241"/>
      <c r="R409" s="241"/>
      <c r="S409" s="241"/>
      <c r="T409" s="241"/>
      <c r="U409" s="241"/>
      <c r="V409" s="241"/>
      <c r="W409" s="241"/>
      <c r="X409" s="241"/>
      <c r="Y409" s="241"/>
      <c r="Z409" s="241"/>
    </row>
    <row r="410" spans="1:26" ht="12.75" customHeight="1">
      <c r="A410" s="241"/>
      <c r="B410" s="241"/>
      <c r="C410" s="241"/>
      <c r="D410" s="241"/>
      <c r="E410" s="241"/>
      <c r="F410" s="241"/>
      <c r="G410" s="241"/>
      <c r="H410" s="241"/>
      <c r="I410" s="241"/>
      <c r="J410" s="241"/>
      <c r="K410" s="241"/>
      <c r="L410" s="241"/>
      <c r="M410" s="241"/>
      <c r="N410" s="241"/>
      <c r="O410" s="241"/>
      <c r="P410" s="241"/>
      <c r="Q410" s="241"/>
      <c r="R410" s="241"/>
      <c r="S410" s="241"/>
      <c r="T410" s="241"/>
      <c r="U410" s="241"/>
      <c r="V410" s="241"/>
      <c r="W410" s="241"/>
      <c r="X410" s="241"/>
      <c r="Y410" s="241"/>
      <c r="Z410" s="241"/>
    </row>
    <row r="411" spans="1:26" ht="12.75" customHeight="1">
      <c r="A411" s="241"/>
      <c r="B411" s="241"/>
      <c r="C411" s="241"/>
      <c r="D411" s="241"/>
      <c r="E411" s="241"/>
      <c r="F411" s="241"/>
      <c r="G411" s="241"/>
      <c r="H411" s="241"/>
      <c r="I411" s="241"/>
      <c r="J411" s="241"/>
      <c r="K411" s="241"/>
      <c r="L411" s="241"/>
      <c r="M411" s="241"/>
      <c r="N411" s="241"/>
      <c r="O411" s="241"/>
      <c r="P411" s="241"/>
      <c r="Q411" s="241"/>
      <c r="R411" s="241"/>
      <c r="S411" s="241"/>
      <c r="T411" s="241"/>
      <c r="U411" s="241"/>
      <c r="V411" s="241"/>
      <c r="W411" s="241"/>
      <c r="X411" s="241"/>
      <c r="Y411" s="241"/>
      <c r="Z411" s="241"/>
    </row>
    <row r="412" spans="1:26" ht="12.75" customHeight="1">
      <c r="A412" s="241"/>
      <c r="B412" s="241"/>
      <c r="C412" s="241"/>
      <c r="D412" s="241"/>
      <c r="E412" s="241"/>
      <c r="F412" s="241"/>
      <c r="G412" s="241"/>
      <c r="H412" s="241"/>
      <c r="I412" s="241"/>
      <c r="J412" s="241"/>
      <c r="K412" s="241"/>
      <c r="L412" s="241"/>
      <c r="M412" s="241"/>
      <c r="N412" s="241"/>
      <c r="O412" s="241"/>
      <c r="P412" s="241"/>
      <c r="Q412" s="241"/>
      <c r="R412" s="241"/>
      <c r="S412" s="241"/>
      <c r="T412" s="241"/>
      <c r="U412" s="241"/>
      <c r="V412" s="241"/>
      <c r="W412" s="241"/>
      <c r="X412" s="241"/>
      <c r="Y412" s="241"/>
      <c r="Z412" s="241"/>
    </row>
    <row r="413" spans="1:26" ht="12.75" customHeight="1">
      <c r="A413" s="241"/>
      <c r="B413" s="241"/>
      <c r="C413" s="241"/>
      <c r="D413" s="241"/>
      <c r="E413" s="241"/>
      <c r="F413" s="241"/>
      <c r="G413" s="241"/>
      <c r="H413" s="241"/>
      <c r="I413" s="241"/>
      <c r="J413" s="241"/>
      <c r="K413" s="241"/>
      <c r="L413" s="241"/>
      <c r="M413" s="241"/>
      <c r="N413" s="241"/>
      <c r="O413" s="241"/>
      <c r="P413" s="241"/>
      <c r="Q413" s="241"/>
      <c r="R413" s="241"/>
      <c r="S413" s="241"/>
      <c r="T413" s="241"/>
      <c r="U413" s="241"/>
      <c r="V413" s="241"/>
      <c r="W413" s="241"/>
      <c r="X413" s="241"/>
      <c r="Y413" s="241"/>
      <c r="Z413" s="241"/>
    </row>
    <row r="414" spans="1:26" ht="12.75" customHeight="1">
      <c r="A414" s="241"/>
      <c r="B414" s="241"/>
      <c r="C414" s="241"/>
      <c r="D414" s="241"/>
      <c r="E414" s="241"/>
      <c r="F414" s="241"/>
      <c r="G414" s="241"/>
      <c r="H414" s="241"/>
      <c r="I414" s="241"/>
      <c r="J414" s="241"/>
      <c r="K414" s="241"/>
      <c r="L414" s="241"/>
      <c r="M414" s="241"/>
      <c r="N414" s="241"/>
      <c r="O414" s="241"/>
      <c r="P414" s="241"/>
      <c r="Q414" s="241"/>
      <c r="R414" s="241"/>
      <c r="S414" s="241"/>
      <c r="T414" s="241"/>
      <c r="U414" s="241"/>
      <c r="V414" s="241"/>
      <c r="W414" s="241"/>
      <c r="X414" s="241"/>
      <c r="Y414" s="241"/>
      <c r="Z414" s="241"/>
    </row>
    <row r="415" spans="1:26" ht="12.75" customHeight="1">
      <c r="A415" s="241"/>
      <c r="B415" s="241"/>
      <c r="C415" s="241"/>
      <c r="D415" s="241"/>
      <c r="E415" s="241"/>
      <c r="F415" s="241"/>
      <c r="G415" s="241"/>
      <c r="H415" s="241"/>
      <c r="I415" s="241"/>
      <c r="J415" s="241"/>
      <c r="K415" s="241"/>
      <c r="L415" s="241"/>
      <c r="M415" s="241"/>
      <c r="N415" s="241"/>
      <c r="O415" s="241"/>
      <c r="P415" s="241"/>
      <c r="Q415" s="241"/>
      <c r="R415" s="241"/>
      <c r="S415" s="241"/>
      <c r="T415" s="241"/>
      <c r="U415" s="241"/>
      <c r="V415" s="241"/>
      <c r="W415" s="241"/>
      <c r="X415" s="241"/>
      <c r="Y415" s="241"/>
      <c r="Z415" s="241"/>
    </row>
    <row r="416" spans="1:26" ht="12.75" customHeight="1">
      <c r="A416" s="241"/>
      <c r="B416" s="241"/>
      <c r="C416" s="241"/>
      <c r="D416" s="241"/>
      <c r="E416" s="241"/>
      <c r="F416" s="241"/>
      <c r="G416" s="241"/>
      <c r="H416" s="241"/>
      <c r="I416" s="241"/>
      <c r="J416" s="241"/>
      <c r="K416" s="241"/>
      <c r="L416" s="241"/>
      <c r="M416" s="241"/>
      <c r="N416" s="241"/>
      <c r="O416" s="241"/>
      <c r="P416" s="241"/>
      <c r="Q416" s="241"/>
      <c r="R416" s="241"/>
      <c r="S416" s="241"/>
      <c r="T416" s="241"/>
      <c r="U416" s="241"/>
      <c r="V416" s="241"/>
      <c r="W416" s="241"/>
      <c r="X416" s="241"/>
      <c r="Y416" s="241"/>
      <c r="Z416" s="241"/>
    </row>
    <row r="417" spans="1:26" ht="12.75" customHeight="1">
      <c r="A417" s="241"/>
      <c r="B417" s="241"/>
      <c r="C417" s="241"/>
      <c r="D417" s="241"/>
      <c r="E417" s="241"/>
      <c r="F417" s="241"/>
      <c r="G417" s="241"/>
      <c r="H417" s="241"/>
      <c r="I417" s="241"/>
      <c r="J417" s="241"/>
      <c r="K417" s="241"/>
      <c r="L417" s="241"/>
      <c r="M417" s="241"/>
      <c r="N417" s="241"/>
      <c r="O417" s="241"/>
      <c r="P417" s="241"/>
      <c r="Q417" s="241"/>
      <c r="R417" s="241"/>
      <c r="S417" s="241"/>
      <c r="T417" s="241"/>
      <c r="U417" s="241"/>
      <c r="V417" s="241"/>
      <c r="W417" s="241"/>
      <c r="X417" s="241"/>
      <c r="Y417" s="241"/>
      <c r="Z417" s="241"/>
    </row>
    <row r="418" spans="1:26" ht="12.75" customHeight="1">
      <c r="A418" s="241"/>
      <c r="B418" s="241"/>
      <c r="C418" s="241"/>
      <c r="D418" s="241"/>
      <c r="E418" s="241"/>
      <c r="F418" s="241"/>
      <c r="G418" s="241"/>
      <c r="H418" s="241"/>
      <c r="I418" s="241"/>
      <c r="J418" s="241"/>
      <c r="K418" s="241"/>
      <c r="L418" s="241"/>
      <c r="M418" s="241"/>
      <c r="N418" s="241"/>
      <c r="O418" s="241"/>
      <c r="P418" s="241"/>
      <c r="Q418" s="241"/>
      <c r="R418" s="241"/>
      <c r="S418" s="241"/>
      <c r="T418" s="241"/>
      <c r="U418" s="241"/>
      <c r="V418" s="241"/>
      <c r="W418" s="241"/>
      <c r="X418" s="241"/>
      <c r="Y418" s="241"/>
      <c r="Z418" s="241"/>
    </row>
    <row r="419" spans="1:26" ht="12.75" customHeight="1">
      <c r="A419" s="241"/>
      <c r="B419" s="241"/>
      <c r="C419" s="241"/>
      <c r="D419" s="241"/>
      <c r="E419" s="241"/>
      <c r="F419" s="241"/>
      <c r="G419" s="241"/>
      <c r="H419" s="241"/>
      <c r="I419" s="241"/>
      <c r="J419" s="241"/>
      <c r="K419" s="241"/>
      <c r="L419" s="241"/>
      <c r="M419" s="241"/>
      <c r="N419" s="241"/>
      <c r="O419" s="241"/>
      <c r="P419" s="241"/>
      <c r="Q419" s="241"/>
      <c r="R419" s="241"/>
      <c r="S419" s="241"/>
      <c r="T419" s="241"/>
      <c r="U419" s="241"/>
      <c r="V419" s="241"/>
      <c r="W419" s="241"/>
      <c r="X419" s="241"/>
      <c r="Y419" s="241"/>
      <c r="Z419" s="241"/>
    </row>
    <row r="420" spans="1:26" ht="12.75" customHeight="1">
      <c r="A420" s="241"/>
      <c r="B420" s="241"/>
      <c r="C420" s="241"/>
      <c r="D420" s="241"/>
      <c r="E420" s="241"/>
      <c r="F420" s="241"/>
      <c r="G420" s="241"/>
      <c r="H420" s="241"/>
      <c r="I420" s="241"/>
      <c r="J420" s="241"/>
      <c r="K420" s="241"/>
      <c r="L420" s="241"/>
      <c r="M420" s="241"/>
      <c r="N420" s="241"/>
      <c r="O420" s="241"/>
      <c r="P420" s="241"/>
      <c r="Q420" s="241"/>
      <c r="R420" s="241"/>
      <c r="S420" s="241"/>
      <c r="T420" s="241"/>
      <c r="U420" s="241"/>
      <c r="V420" s="241"/>
      <c r="W420" s="241"/>
      <c r="X420" s="241"/>
      <c r="Y420" s="241"/>
      <c r="Z420" s="241"/>
    </row>
    <row r="421" spans="1:26" ht="12.75" customHeight="1">
      <c r="A421" s="241"/>
      <c r="B421" s="241"/>
      <c r="C421" s="241"/>
      <c r="D421" s="241"/>
      <c r="E421" s="241"/>
      <c r="F421" s="241"/>
      <c r="G421" s="241"/>
      <c r="H421" s="241"/>
      <c r="I421" s="241"/>
      <c r="J421" s="241"/>
      <c r="K421" s="241"/>
      <c r="L421" s="241"/>
      <c r="M421" s="241"/>
      <c r="N421" s="241"/>
      <c r="O421" s="241"/>
      <c r="P421" s="241"/>
      <c r="Q421" s="241"/>
      <c r="R421" s="241"/>
      <c r="S421" s="241"/>
      <c r="T421" s="241"/>
      <c r="U421" s="241"/>
      <c r="V421" s="241"/>
      <c r="W421" s="241"/>
      <c r="X421" s="241"/>
      <c r="Y421" s="241"/>
      <c r="Z421" s="241"/>
    </row>
    <row r="422" spans="1:26" ht="12.75" customHeight="1">
      <c r="A422" s="241"/>
      <c r="B422" s="241"/>
      <c r="C422" s="241"/>
      <c r="D422" s="241"/>
      <c r="E422" s="241"/>
      <c r="F422" s="241"/>
      <c r="G422" s="241"/>
      <c r="H422" s="241"/>
      <c r="I422" s="241"/>
      <c r="J422" s="241"/>
      <c r="K422" s="241"/>
      <c r="L422" s="241"/>
      <c r="M422" s="241"/>
      <c r="N422" s="241"/>
      <c r="O422" s="241"/>
      <c r="P422" s="241"/>
      <c r="Q422" s="241"/>
      <c r="R422" s="241"/>
      <c r="S422" s="241"/>
      <c r="T422" s="241"/>
      <c r="U422" s="241"/>
      <c r="V422" s="241"/>
      <c r="W422" s="241"/>
      <c r="X422" s="241"/>
      <c r="Y422" s="241"/>
      <c r="Z422" s="241"/>
    </row>
    <row r="423" spans="1:26" ht="12.75" customHeight="1">
      <c r="A423" s="241"/>
      <c r="B423" s="241"/>
      <c r="C423" s="241"/>
      <c r="D423" s="241"/>
      <c r="E423" s="241"/>
      <c r="F423" s="241"/>
      <c r="G423" s="241"/>
      <c r="H423" s="241"/>
      <c r="I423" s="241"/>
      <c r="J423" s="241"/>
      <c r="K423" s="241"/>
      <c r="L423" s="241"/>
      <c r="M423" s="241"/>
      <c r="N423" s="241"/>
      <c r="O423" s="241"/>
      <c r="P423" s="241"/>
      <c r="Q423" s="241"/>
      <c r="R423" s="241"/>
      <c r="S423" s="241"/>
      <c r="T423" s="241"/>
      <c r="U423" s="241"/>
      <c r="V423" s="241"/>
      <c r="W423" s="241"/>
      <c r="X423" s="241"/>
      <c r="Y423" s="241"/>
      <c r="Z423" s="241"/>
    </row>
    <row r="424" spans="1:26" ht="12.75" customHeight="1">
      <c r="A424" s="241"/>
      <c r="B424" s="241"/>
      <c r="C424" s="241"/>
      <c r="D424" s="241"/>
      <c r="E424" s="241"/>
      <c r="F424" s="241"/>
      <c r="G424" s="241"/>
      <c r="H424" s="241"/>
      <c r="I424" s="241"/>
      <c r="J424" s="241"/>
      <c r="K424" s="241"/>
      <c r="L424" s="241"/>
      <c r="M424" s="241"/>
      <c r="N424" s="241"/>
      <c r="O424" s="241"/>
      <c r="P424" s="241"/>
      <c r="Q424" s="241"/>
      <c r="R424" s="241"/>
      <c r="S424" s="241"/>
      <c r="T424" s="241"/>
      <c r="U424" s="241"/>
      <c r="V424" s="241"/>
      <c r="W424" s="241"/>
      <c r="X424" s="241"/>
      <c r="Y424" s="241"/>
      <c r="Z424" s="241"/>
    </row>
    <row r="425" spans="1:26" ht="12.75" customHeight="1">
      <c r="A425" s="241"/>
      <c r="B425" s="241"/>
      <c r="C425" s="241"/>
      <c r="D425" s="241"/>
      <c r="E425" s="241"/>
      <c r="F425" s="241"/>
      <c r="G425" s="241"/>
      <c r="H425" s="241"/>
      <c r="I425" s="241"/>
      <c r="J425" s="241"/>
      <c r="K425" s="241"/>
      <c r="L425" s="241"/>
      <c r="M425" s="241"/>
      <c r="N425" s="241"/>
      <c r="O425" s="241"/>
      <c r="P425" s="241"/>
      <c r="Q425" s="241"/>
      <c r="R425" s="241"/>
      <c r="S425" s="241"/>
      <c r="T425" s="241"/>
      <c r="U425" s="241"/>
      <c r="V425" s="241"/>
      <c r="W425" s="241"/>
      <c r="X425" s="241"/>
      <c r="Y425" s="241"/>
      <c r="Z425" s="241"/>
    </row>
    <row r="426" spans="1:26" ht="12.75" customHeight="1">
      <c r="A426" s="241"/>
      <c r="B426" s="241"/>
      <c r="C426" s="241"/>
      <c r="D426" s="241"/>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row>
    <row r="427" spans="1:26" ht="12.75" customHeight="1">
      <c r="A427" s="241"/>
      <c r="B427" s="241"/>
      <c r="C427" s="241"/>
      <c r="D427" s="241"/>
      <c r="E427" s="241"/>
      <c r="F427" s="241"/>
      <c r="G427" s="241"/>
      <c r="H427" s="241"/>
      <c r="I427" s="241"/>
      <c r="J427" s="241"/>
      <c r="K427" s="241"/>
      <c r="L427" s="241"/>
      <c r="M427" s="241"/>
      <c r="N427" s="241"/>
      <c r="O427" s="241"/>
      <c r="P427" s="241"/>
      <c r="Q427" s="241"/>
      <c r="R427" s="241"/>
      <c r="S427" s="241"/>
      <c r="T427" s="241"/>
      <c r="U427" s="241"/>
      <c r="V427" s="241"/>
      <c r="W427" s="241"/>
      <c r="X427" s="241"/>
      <c r="Y427" s="241"/>
      <c r="Z427" s="241"/>
    </row>
    <row r="428" spans="1:26" ht="12.75" customHeight="1">
      <c r="A428" s="241"/>
      <c r="B428" s="241"/>
      <c r="C428" s="241"/>
      <c r="D428" s="241"/>
      <c r="E428" s="241"/>
      <c r="F428" s="241"/>
      <c r="G428" s="241"/>
      <c r="H428" s="241"/>
      <c r="I428" s="241"/>
      <c r="J428" s="241"/>
      <c r="K428" s="241"/>
      <c r="L428" s="241"/>
      <c r="M428" s="241"/>
      <c r="N428" s="241"/>
      <c r="O428" s="241"/>
      <c r="P428" s="241"/>
      <c r="Q428" s="241"/>
      <c r="R428" s="241"/>
      <c r="S428" s="241"/>
      <c r="T428" s="241"/>
      <c r="U428" s="241"/>
      <c r="V428" s="241"/>
      <c r="W428" s="241"/>
      <c r="X428" s="241"/>
      <c r="Y428" s="241"/>
      <c r="Z428" s="241"/>
    </row>
    <row r="429" spans="1:26" ht="12.75" customHeight="1">
      <c r="A429" s="241"/>
      <c r="B429" s="241"/>
      <c r="C429" s="241"/>
      <c r="D429" s="241"/>
      <c r="E429" s="241"/>
      <c r="F429" s="241"/>
      <c r="G429" s="241"/>
      <c r="H429" s="241"/>
      <c r="I429" s="241"/>
      <c r="J429" s="241"/>
      <c r="K429" s="241"/>
      <c r="L429" s="241"/>
      <c r="M429" s="241"/>
      <c r="N429" s="241"/>
      <c r="O429" s="241"/>
      <c r="P429" s="241"/>
      <c r="Q429" s="241"/>
      <c r="R429" s="241"/>
      <c r="S429" s="241"/>
      <c r="T429" s="241"/>
      <c r="U429" s="241"/>
      <c r="V429" s="241"/>
      <c r="W429" s="241"/>
      <c r="X429" s="241"/>
      <c r="Y429" s="241"/>
      <c r="Z429" s="241"/>
    </row>
    <row r="430" spans="1:26" ht="12.75" customHeight="1">
      <c r="A430" s="241"/>
      <c r="B430" s="241"/>
      <c r="C430" s="241"/>
      <c r="D430" s="241"/>
      <c r="E430" s="241"/>
      <c r="F430" s="241"/>
      <c r="G430" s="241"/>
      <c r="H430" s="241"/>
      <c r="I430" s="241"/>
      <c r="J430" s="241"/>
      <c r="K430" s="241"/>
      <c r="L430" s="241"/>
      <c r="M430" s="241"/>
      <c r="N430" s="241"/>
      <c r="O430" s="241"/>
      <c r="P430" s="241"/>
      <c r="Q430" s="241"/>
      <c r="R430" s="241"/>
      <c r="S430" s="241"/>
      <c r="T430" s="241"/>
      <c r="U430" s="241"/>
      <c r="V430" s="241"/>
      <c r="W430" s="241"/>
      <c r="X430" s="241"/>
      <c r="Y430" s="241"/>
      <c r="Z430" s="241"/>
    </row>
    <row r="431" spans="1:26" ht="12.75" customHeight="1">
      <c r="A431" s="241"/>
      <c r="B431" s="241"/>
      <c r="C431" s="241"/>
      <c r="D431" s="241"/>
      <c r="E431" s="241"/>
      <c r="F431" s="241"/>
      <c r="G431" s="241"/>
      <c r="H431" s="241"/>
      <c r="I431" s="241"/>
      <c r="J431" s="241"/>
      <c r="K431" s="241"/>
      <c r="L431" s="241"/>
      <c r="M431" s="241"/>
      <c r="N431" s="241"/>
      <c r="O431" s="241"/>
      <c r="P431" s="241"/>
      <c r="Q431" s="241"/>
      <c r="R431" s="241"/>
      <c r="S431" s="241"/>
      <c r="T431" s="241"/>
      <c r="U431" s="241"/>
      <c r="V431" s="241"/>
      <c r="W431" s="241"/>
      <c r="X431" s="241"/>
      <c r="Y431" s="241"/>
      <c r="Z431" s="241"/>
    </row>
    <row r="432" spans="1:26" ht="12.75" customHeight="1">
      <c r="A432" s="241"/>
      <c r="B432" s="241"/>
      <c r="C432" s="241"/>
      <c r="D432" s="241"/>
      <c r="E432" s="241"/>
      <c r="F432" s="241"/>
      <c r="G432" s="241"/>
      <c r="H432" s="241"/>
      <c r="I432" s="241"/>
      <c r="J432" s="241"/>
      <c r="K432" s="241"/>
      <c r="L432" s="241"/>
      <c r="M432" s="241"/>
      <c r="N432" s="241"/>
      <c r="O432" s="241"/>
      <c r="P432" s="241"/>
      <c r="Q432" s="241"/>
      <c r="R432" s="241"/>
      <c r="S432" s="241"/>
      <c r="T432" s="241"/>
      <c r="U432" s="241"/>
      <c r="V432" s="241"/>
      <c r="W432" s="241"/>
      <c r="X432" s="241"/>
      <c r="Y432" s="241"/>
      <c r="Z432" s="241"/>
    </row>
    <row r="433" spans="1:26" ht="12.75" customHeight="1">
      <c r="A433" s="241"/>
      <c r="B433" s="241"/>
      <c r="C433" s="241"/>
      <c r="D433" s="241"/>
      <c r="E433" s="241"/>
      <c r="F433" s="241"/>
      <c r="G433" s="241"/>
      <c r="H433" s="241"/>
      <c r="I433" s="241"/>
      <c r="J433" s="241"/>
      <c r="K433" s="241"/>
      <c r="L433" s="241"/>
      <c r="M433" s="241"/>
      <c r="N433" s="241"/>
      <c r="O433" s="241"/>
      <c r="P433" s="241"/>
      <c r="Q433" s="241"/>
      <c r="R433" s="241"/>
      <c r="S433" s="241"/>
      <c r="T433" s="241"/>
      <c r="U433" s="241"/>
      <c r="V433" s="241"/>
      <c r="W433" s="241"/>
      <c r="X433" s="241"/>
      <c r="Y433" s="241"/>
      <c r="Z433" s="241"/>
    </row>
    <row r="434" spans="1:26" ht="12.75" customHeight="1">
      <c r="A434" s="241"/>
      <c r="B434" s="241"/>
      <c r="C434" s="241"/>
      <c r="D434" s="241"/>
      <c r="E434" s="241"/>
      <c r="F434" s="241"/>
      <c r="G434" s="241"/>
      <c r="H434" s="241"/>
      <c r="I434" s="241"/>
      <c r="J434" s="241"/>
      <c r="K434" s="241"/>
      <c r="L434" s="241"/>
      <c r="M434" s="241"/>
      <c r="N434" s="241"/>
      <c r="O434" s="241"/>
      <c r="P434" s="241"/>
      <c r="Q434" s="241"/>
      <c r="R434" s="241"/>
      <c r="S434" s="241"/>
      <c r="T434" s="241"/>
      <c r="U434" s="241"/>
      <c r="V434" s="241"/>
      <c r="W434" s="241"/>
      <c r="X434" s="241"/>
      <c r="Y434" s="241"/>
      <c r="Z434" s="241"/>
    </row>
    <row r="435" spans="1:26" ht="12.75" customHeight="1">
      <c r="A435" s="241"/>
      <c r="B435" s="241"/>
      <c r="C435" s="241"/>
      <c r="D435" s="241"/>
      <c r="E435" s="241"/>
      <c r="F435" s="241"/>
      <c r="G435" s="241"/>
      <c r="H435" s="241"/>
      <c r="I435" s="241"/>
      <c r="J435" s="241"/>
      <c r="K435" s="241"/>
      <c r="L435" s="241"/>
      <c r="M435" s="241"/>
      <c r="N435" s="241"/>
      <c r="O435" s="241"/>
      <c r="P435" s="241"/>
      <c r="Q435" s="241"/>
      <c r="R435" s="241"/>
      <c r="S435" s="241"/>
      <c r="T435" s="241"/>
      <c r="U435" s="241"/>
      <c r="V435" s="241"/>
      <c r="W435" s="241"/>
      <c r="X435" s="241"/>
      <c r="Y435" s="241"/>
      <c r="Z435" s="241"/>
    </row>
    <row r="436" spans="1:26" ht="12.75" customHeight="1">
      <c r="A436" s="241"/>
      <c r="B436" s="241"/>
      <c r="C436" s="241"/>
      <c r="D436" s="241"/>
      <c r="E436" s="241"/>
      <c r="F436" s="241"/>
      <c r="G436" s="241"/>
      <c r="H436" s="241"/>
      <c r="I436" s="241"/>
      <c r="J436" s="241"/>
      <c r="K436" s="241"/>
      <c r="L436" s="241"/>
      <c r="M436" s="241"/>
      <c r="N436" s="241"/>
      <c r="O436" s="241"/>
      <c r="P436" s="241"/>
      <c r="Q436" s="241"/>
      <c r="R436" s="241"/>
      <c r="S436" s="241"/>
      <c r="T436" s="241"/>
      <c r="U436" s="241"/>
      <c r="V436" s="241"/>
      <c r="W436" s="241"/>
      <c r="X436" s="241"/>
      <c r="Y436" s="241"/>
      <c r="Z436" s="241"/>
    </row>
    <row r="437" spans="1:26" ht="12.75" customHeight="1">
      <c r="A437" s="241"/>
      <c r="B437" s="241"/>
      <c r="C437" s="241"/>
      <c r="D437" s="241"/>
      <c r="E437" s="241"/>
      <c r="F437" s="241"/>
      <c r="G437" s="241"/>
      <c r="H437" s="241"/>
      <c r="I437" s="241"/>
      <c r="J437" s="241"/>
      <c r="K437" s="241"/>
      <c r="L437" s="241"/>
      <c r="M437" s="241"/>
      <c r="N437" s="241"/>
      <c r="O437" s="241"/>
      <c r="P437" s="241"/>
      <c r="Q437" s="241"/>
      <c r="R437" s="241"/>
      <c r="S437" s="241"/>
      <c r="T437" s="241"/>
      <c r="U437" s="241"/>
      <c r="V437" s="241"/>
      <c r="W437" s="241"/>
      <c r="X437" s="241"/>
      <c r="Y437" s="241"/>
      <c r="Z437" s="241"/>
    </row>
    <row r="438" spans="1:26" ht="12.75" customHeight="1">
      <c r="A438" s="241"/>
      <c r="B438" s="241"/>
      <c r="C438" s="241"/>
      <c r="D438" s="241"/>
      <c r="E438" s="241"/>
      <c r="F438" s="241"/>
      <c r="G438" s="241"/>
      <c r="H438" s="241"/>
      <c r="I438" s="241"/>
      <c r="J438" s="241"/>
      <c r="K438" s="241"/>
      <c r="L438" s="241"/>
      <c r="M438" s="241"/>
      <c r="N438" s="241"/>
      <c r="O438" s="241"/>
      <c r="P438" s="241"/>
      <c r="Q438" s="241"/>
      <c r="R438" s="241"/>
      <c r="S438" s="241"/>
      <c r="T438" s="241"/>
      <c r="U438" s="241"/>
      <c r="V438" s="241"/>
      <c r="W438" s="241"/>
      <c r="X438" s="241"/>
      <c r="Y438" s="241"/>
      <c r="Z438" s="241"/>
    </row>
    <row r="439" spans="1:26" ht="12.75" customHeight="1">
      <c r="A439" s="241"/>
      <c r="B439" s="241"/>
      <c r="C439" s="241"/>
      <c r="D439" s="241"/>
      <c r="E439" s="241"/>
      <c r="F439" s="241"/>
      <c r="G439" s="241"/>
      <c r="H439" s="241"/>
      <c r="I439" s="241"/>
      <c r="J439" s="241"/>
      <c r="K439" s="241"/>
      <c r="L439" s="241"/>
      <c r="M439" s="241"/>
      <c r="N439" s="241"/>
      <c r="O439" s="241"/>
      <c r="P439" s="241"/>
      <c r="Q439" s="241"/>
      <c r="R439" s="241"/>
      <c r="S439" s="241"/>
      <c r="T439" s="241"/>
      <c r="U439" s="241"/>
      <c r="V439" s="241"/>
      <c r="W439" s="241"/>
      <c r="X439" s="241"/>
      <c r="Y439" s="241"/>
      <c r="Z439" s="241"/>
    </row>
    <row r="440" spans="1:26" ht="12.75" customHeight="1">
      <c r="A440" s="241"/>
      <c r="B440" s="241"/>
      <c r="C440" s="241"/>
      <c r="D440" s="241"/>
      <c r="E440" s="241"/>
      <c r="F440" s="241"/>
      <c r="G440" s="241"/>
      <c r="H440" s="241"/>
      <c r="I440" s="241"/>
      <c r="J440" s="241"/>
      <c r="K440" s="241"/>
      <c r="L440" s="241"/>
      <c r="M440" s="241"/>
      <c r="N440" s="241"/>
      <c r="O440" s="241"/>
      <c r="P440" s="241"/>
      <c r="Q440" s="241"/>
      <c r="R440" s="241"/>
      <c r="S440" s="241"/>
      <c r="T440" s="241"/>
      <c r="U440" s="241"/>
      <c r="V440" s="241"/>
      <c r="W440" s="241"/>
      <c r="X440" s="241"/>
      <c r="Y440" s="241"/>
      <c r="Z440" s="241"/>
    </row>
    <row r="441" spans="1:26" ht="12.75" customHeight="1">
      <c r="A441" s="241"/>
      <c r="B441" s="241"/>
      <c r="C441" s="241"/>
      <c r="D441" s="241"/>
      <c r="E441" s="241"/>
      <c r="F441" s="241"/>
      <c r="G441" s="241"/>
      <c r="H441" s="241"/>
      <c r="I441" s="241"/>
      <c r="J441" s="241"/>
      <c r="K441" s="241"/>
      <c r="L441" s="241"/>
      <c r="M441" s="241"/>
      <c r="N441" s="241"/>
      <c r="O441" s="241"/>
      <c r="P441" s="241"/>
      <c r="Q441" s="241"/>
      <c r="R441" s="241"/>
      <c r="S441" s="241"/>
      <c r="T441" s="241"/>
      <c r="U441" s="241"/>
      <c r="V441" s="241"/>
      <c r="W441" s="241"/>
      <c r="X441" s="241"/>
      <c r="Y441" s="241"/>
      <c r="Z441" s="241"/>
    </row>
    <row r="442" spans="1:26" ht="12.75" customHeight="1">
      <c r="A442" s="241"/>
      <c r="B442" s="241"/>
      <c r="C442" s="241"/>
      <c r="D442" s="241"/>
      <c r="E442" s="241"/>
      <c r="F442" s="241"/>
      <c r="G442" s="241"/>
      <c r="H442" s="241"/>
      <c r="I442" s="241"/>
      <c r="J442" s="241"/>
      <c r="K442" s="241"/>
      <c r="L442" s="241"/>
      <c r="M442" s="241"/>
      <c r="N442" s="241"/>
      <c r="O442" s="241"/>
      <c r="P442" s="241"/>
      <c r="Q442" s="241"/>
      <c r="R442" s="241"/>
      <c r="S442" s="241"/>
      <c r="T442" s="241"/>
      <c r="U442" s="241"/>
      <c r="V442" s="241"/>
      <c r="W442" s="241"/>
      <c r="X442" s="241"/>
      <c r="Y442" s="241"/>
      <c r="Z442" s="241"/>
    </row>
    <row r="443" spans="1:26" ht="12.75" customHeight="1">
      <c r="A443" s="241"/>
      <c r="B443" s="241"/>
      <c r="C443" s="241"/>
      <c r="D443" s="241"/>
      <c r="E443" s="241"/>
      <c r="F443" s="241"/>
      <c r="G443" s="241"/>
      <c r="H443" s="241"/>
      <c r="I443" s="241"/>
      <c r="J443" s="241"/>
      <c r="K443" s="241"/>
      <c r="L443" s="241"/>
      <c r="M443" s="241"/>
      <c r="N443" s="241"/>
      <c r="O443" s="241"/>
      <c r="P443" s="241"/>
      <c r="Q443" s="241"/>
      <c r="R443" s="241"/>
      <c r="S443" s="241"/>
      <c r="T443" s="241"/>
      <c r="U443" s="241"/>
      <c r="V443" s="241"/>
      <c r="W443" s="241"/>
      <c r="X443" s="241"/>
      <c r="Y443" s="241"/>
      <c r="Z443" s="241"/>
    </row>
    <row r="444" spans="1:26" ht="12.75" customHeight="1">
      <c r="A444" s="241"/>
      <c r="B444" s="241"/>
      <c r="C444" s="241"/>
      <c r="D444" s="241"/>
      <c r="E444" s="241"/>
      <c r="F444" s="241"/>
      <c r="G444" s="241"/>
      <c r="H444" s="241"/>
      <c r="I444" s="241"/>
      <c r="J444" s="241"/>
      <c r="K444" s="241"/>
      <c r="L444" s="241"/>
      <c r="M444" s="241"/>
      <c r="N444" s="241"/>
      <c r="O444" s="241"/>
      <c r="P444" s="241"/>
      <c r="Q444" s="241"/>
      <c r="R444" s="241"/>
      <c r="S444" s="241"/>
      <c r="T444" s="241"/>
      <c r="U444" s="241"/>
      <c r="V444" s="241"/>
      <c r="W444" s="241"/>
      <c r="X444" s="241"/>
      <c r="Y444" s="241"/>
      <c r="Z444" s="241"/>
    </row>
    <row r="445" spans="1:26" ht="12.75" customHeight="1">
      <c r="A445" s="241"/>
      <c r="B445" s="241"/>
      <c r="C445" s="241"/>
      <c r="D445" s="241"/>
      <c r="E445" s="241"/>
      <c r="F445" s="241"/>
      <c r="G445" s="241"/>
      <c r="H445" s="241"/>
      <c r="I445" s="241"/>
      <c r="J445" s="241"/>
      <c r="K445" s="241"/>
      <c r="L445" s="241"/>
      <c r="M445" s="241"/>
      <c r="N445" s="241"/>
      <c r="O445" s="241"/>
      <c r="P445" s="241"/>
      <c r="Q445" s="241"/>
      <c r="R445" s="241"/>
      <c r="S445" s="241"/>
      <c r="T445" s="241"/>
      <c r="U445" s="241"/>
      <c r="V445" s="241"/>
      <c r="W445" s="241"/>
      <c r="X445" s="241"/>
      <c r="Y445" s="241"/>
      <c r="Z445" s="241"/>
    </row>
    <row r="446" spans="1:26" ht="12.75" customHeight="1">
      <c r="A446" s="241"/>
      <c r="B446" s="241"/>
      <c r="C446" s="241"/>
      <c r="D446" s="241"/>
      <c r="E446" s="241"/>
      <c r="F446" s="241"/>
      <c r="G446" s="241"/>
      <c r="H446" s="241"/>
      <c r="I446" s="241"/>
      <c r="J446" s="241"/>
      <c r="K446" s="241"/>
      <c r="L446" s="241"/>
      <c r="M446" s="241"/>
      <c r="N446" s="241"/>
      <c r="O446" s="241"/>
      <c r="P446" s="241"/>
      <c r="Q446" s="241"/>
      <c r="R446" s="241"/>
      <c r="S446" s="241"/>
      <c r="T446" s="241"/>
      <c r="U446" s="241"/>
      <c r="V446" s="241"/>
      <c r="W446" s="241"/>
      <c r="X446" s="241"/>
      <c r="Y446" s="241"/>
      <c r="Z446" s="241"/>
    </row>
    <row r="447" spans="1:26" ht="12.75" customHeight="1">
      <c r="A447" s="241"/>
      <c r="B447" s="241"/>
      <c r="C447" s="241"/>
      <c r="D447" s="241"/>
      <c r="E447" s="241"/>
      <c r="F447" s="241"/>
      <c r="G447" s="241"/>
      <c r="H447" s="241"/>
      <c r="I447" s="241"/>
      <c r="J447" s="241"/>
      <c r="K447" s="241"/>
      <c r="L447" s="241"/>
      <c r="M447" s="241"/>
      <c r="N447" s="241"/>
      <c r="O447" s="241"/>
      <c r="P447" s="241"/>
      <c r="Q447" s="241"/>
      <c r="R447" s="241"/>
      <c r="S447" s="241"/>
      <c r="T447" s="241"/>
      <c r="U447" s="241"/>
      <c r="V447" s="241"/>
      <c r="W447" s="241"/>
      <c r="X447" s="241"/>
      <c r="Y447" s="241"/>
      <c r="Z447" s="241"/>
    </row>
    <row r="448" spans="1:26" ht="12.75" customHeight="1">
      <c r="A448" s="241"/>
      <c r="B448" s="241"/>
      <c r="C448" s="241"/>
      <c r="D448" s="241"/>
      <c r="E448" s="241"/>
      <c r="F448" s="241"/>
      <c r="G448" s="241"/>
      <c r="H448" s="241"/>
      <c r="I448" s="241"/>
      <c r="J448" s="241"/>
      <c r="K448" s="241"/>
      <c r="L448" s="241"/>
      <c r="M448" s="241"/>
      <c r="N448" s="241"/>
      <c r="O448" s="241"/>
      <c r="P448" s="241"/>
      <c r="Q448" s="241"/>
      <c r="R448" s="241"/>
      <c r="S448" s="241"/>
      <c r="T448" s="241"/>
      <c r="U448" s="241"/>
      <c r="V448" s="241"/>
      <c r="W448" s="241"/>
      <c r="X448" s="241"/>
      <c r="Y448" s="241"/>
      <c r="Z448" s="241"/>
    </row>
    <row r="449" spans="1:26" ht="12.75" customHeight="1">
      <c r="A449" s="241"/>
      <c r="B449" s="241"/>
      <c r="C449" s="241"/>
      <c r="D449" s="241"/>
      <c r="E449" s="241"/>
      <c r="F449" s="241"/>
      <c r="G449" s="241"/>
      <c r="H449" s="241"/>
      <c r="I449" s="241"/>
      <c r="J449" s="241"/>
      <c r="K449" s="241"/>
      <c r="L449" s="241"/>
      <c r="M449" s="241"/>
      <c r="N449" s="241"/>
      <c r="O449" s="241"/>
      <c r="P449" s="241"/>
      <c r="Q449" s="241"/>
      <c r="R449" s="241"/>
      <c r="S449" s="241"/>
      <c r="T449" s="241"/>
      <c r="U449" s="241"/>
      <c r="V449" s="241"/>
      <c r="W449" s="241"/>
      <c r="X449" s="241"/>
      <c r="Y449" s="241"/>
      <c r="Z449" s="241"/>
    </row>
    <row r="450" spans="1:26" ht="12.75" customHeight="1">
      <c r="A450" s="241"/>
      <c r="B450" s="241"/>
      <c r="C450" s="241"/>
      <c r="D450" s="241"/>
      <c r="E450" s="241"/>
      <c r="F450" s="241"/>
      <c r="G450" s="241"/>
      <c r="H450" s="241"/>
      <c r="I450" s="241"/>
      <c r="J450" s="241"/>
      <c r="K450" s="241"/>
      <c r="L450" s="241"/>
      <c r="M450" s="241"/>
      <c r="N450" s="241"/>
      <c r="O450" s="241"/>
      <c r="P450" s="241"/>
      <c r="Q450" s="241"/>
      <c r="R450" s="241"/>
      <c r="S450" s="241"/>
      <c r="T450" s="241"/>
      <c r="U450" s="241"/>
      <c r="V450" s="241"/>
      <c r="W450" s="241"/>
      <c r="X450" s="241"/>
      <c r="Y450" s="241"/>
      <c r="Z450" s="241"/>
    </row>
    <row r="451" spans="1:26" ht="12.75" customHeight="1">
      <c r="A451" s="241"/>
      <c r="B451" s="241"/>
      <c r="C451" s="241"/>
      <c r="D451" s="241"/>
      <c r="E451" s="241"/>
      <c r="F451" s="241"/>
      <c r="G451" s="241"/>
      <c r="H451" s="241"/>
      <c r="I451" s="241"/>
      <c r="J451" s="241"/>
      <c r="K451" s="241"/>
      <c r="L451" s="241"/>
      <c r="M451" s="241"/>
      <c r="N451" s="241"/>
      <c r="O451" s="241"/>
      <c r="P451" s="241"/>
      <c r="Q451" s="241"/>
      <c r="R451" s="241"/>
      <c r="S451" s="241"/>
      <c r="T451" s="241"/>
      <c r="U451" s="241"/>
      <c r="V451" s="241"/>
      <c r="W451" s="241"/>
      <c r="X451" s="241"/>
      <c r="Y451" s="241"/>
      <c r="Z451" s="241"/>
    </row>
    <row r="452" spans="1:26" ht="12.75" customHeight="1">
      <c r="A452" s="241"/>
      <c r="B452" s="241"/>
      <c r="C452" s="241"/>
      <c r="D452" s="241"/>
      <c r="E452" s="241"/>
      <c r="F452" s="241"/>
      <c r="G452" s="241"/>
      <c r="H452" s="241"/>
      <c r="I452" s="241"/>
      <c r="J452" s="241"/>
      <c r="K452" s="241"/>
      <c r="L452" s="241"/>
      <c r="M452" s="241"/>
      <c r="N452" s="241"/>
      <c r="O452" s="241"/>
      <c r="P452" s="241"/>
      <c r="Q452" s="241"/>
      <c r="R452" s="241"/>
      <c r="S452" s="241"/>
      <c r="T452" s="241"/>
      <c r="U452" s="241"/>
      <c r="V452" s="241"/>
      <c r="W452" s="241"/>
      <c r="X452" s="241"/>
      <c r="Y452" s="241"/>
      <c r="Z452" s="241"/>
    </row>
    <row r="453" spans="1:26" ht="12.75" customHeight="1">
      <c r="A453" s="241"/>
      <c r="B453" s="241"/>
      <c r="C453" s="241"/>
      <c r="D453" s="241"/>
      <c r="E453" s="241"/>
      <c r="F453" s="241"/>
      <c r="G453" s="241"/>
      <c r="H453" s="241"/>
      <c r="I453" s="241"/>
      <c r="J453" s="241"/>
      <c r="K453" s="241"/>
      <c r="L453" s="241"/>
      <c r="M453" s="241"/>
      <c r="N453" s="241"/>
      <c r="O453" s="241"/>
      <c r="P453" s="241"/>
      <c r="Q453" s="241"/>
      <c r="R453" s="241"/>
      <c r="S453" s="241"/>
      <c r="T453" s="241"/>
      <c r="U453" s="241"/>
      <c r="V453" s="241"/>
      <c r="W453" s="241"/>
      <c r="X453" s="241"/>
      <c r="Y453" s="241"/>
      <c r="Z453" s="241"/>
    </row>
    <row r="454" spans="1:26" ht="12.75" customHeight="1">
      <c r="A454" s="241"/>
      <c r="B454" s="241"/>
      <c r="C454" s="241"/>
      <c r="D454" s="241"/>
      <c r="E454" s="241"/>
      <c r="F454" s="241"/>
      <c r="G454" s="241"/>
      <c r="H454" s="241"/>
      <c r="I454" s="241"/>
      <c r="J454" s="241"/>
      <c r="K454" s="241"/>
      <c r="L454" s="241"/>
      <c r="M454" s="241"/>
      <c r="N454" s="241"/>
      <c r="O454" s="241"/>
      <c r="P454" s="241"/>
      <c r="Q454" s="241"/>
      <c r="R454" s="241"/>
      <c r="S454" s="241"/>
      <c r="T454" s="241"/>
      <c r="U454" s="241"/>
      <c r="V454" s="241"/>
      <c r="W454" s="241"/>
      <c r="X454" s="241"/>
      <c r="Y454" s="241"/>
      <c r="Z454" s="241"/>
    </row>
    <row r="455" spans="1:26" ht="12.75" customHeight="1">
      <c r="A455" s="241"/>
      <c r="B455" s="241"/>
      <c r="C455" s="241"/>
      <c r="D455" s="241"/>
      <c r="E455" s="241"/>
      <c r="F455" s="241"/>
      <c r="G455" s="241"/>
      <c r="H455" s="241"/>
      <c r="I455" s="241"/>
      <c r="J455" s="241"/>
      <c r="K455" s="241"/>
      <c r="L455" s="241"/>
      <c r="M455" s="241"/>
      <c r="N455" s="241"/>
      <c r="O455" s="241"/>
      <c r="P455" s="241"/>
      <c r="Q455" s="241"/>
      <c r="R455" s="241"/>
      <c r="S455" s="241"/>
      <c r="T455" s="241"/>
      <c r="U455" s="241"/>
      <c r="V455" s="241"/>
      <c r="W455" s="241"/>
      <c r="X455" s="241"/>
      <c r="Y455" s="241"/>
      <c r="Z455" s="241"/>
    </row>
    <row r="456" spans="1:26" ht="12.75" customHeight="1">
      <c r="A456" s="241"/>
      <c r="B456" s="241"/>
      <c r="C456" s="241"/>
      <c r="D456" s="241"/>
      <c r="E456" s="241"/>
      <c r="F456" s="241"/>
      <c r="G456" s="241"/>
      <c r="H456" s="241"/>
      <c r="I456" s="241"/>
      <c r="J456" s="241"/>
      <c r="K456" s="241"/>
      <c r="L456" s="241"/>
      <c r="M456" s="241"/>
      <c r="N456" s="241"/>
      <c r="O456" s="241"/>
      <c r="P456" s="241"/>
      <c r="Q456" s="241"/>
      <c r="R456" s="241"/>
      <c r="S456" s="241"/>
      <c r="T456" s="241"/>
      <c r="U456" s="241"/>
      <c r="V456" s="241"/>
      <c r="W456" s="241"/>
      <c r="X456" s="241"/>
      <c r="Y456" s="241"/>
      <c r="Z456" s="241"/>
    </row>
    <row r="457" spans="1:26" ht="12.75" customHeight="1">
      <c r="A457" s="241"/>
      <c r="B457" s="241"/>
      <c r="C457" s="241"/>
      <c r="D457" s="241"/>
      <c r="E457" s="241"/>
      <c r="F457" s="241"/>
      <c r="G457" s="241"/>
      <c r="H457" s="241"/>
      <c r="I457" s="241"/>
      <c r="J457" s="241"/>
      <c r="K457" s="241"/>
      <c r="L457" s="241"/>
      <c r="M457" s="241"/>
      <c r="N457" s="241"/>
      <c r="O457" s="241"/>
      <c r="P457" s="241"/>
      <c r="Q457" s="241"/>
      <c r="R457" s="241"/>
      <c r="S457" s="241"/>
      <c r="T457" s="241"/>
      <c r="U457" s="241"/>
      <c r="V457" s="241"/>
      <c r="W457" s="241"/>
      <c r="X457" s="241"/>
      <c r="Y457" s="241"/>
      <c r="Z457" s="241"/>
    </row>
    <row r="458" spans="1:26" ht="12.75" customHeight="1">
      <c r="A458" s="241"/>
      <c r="B458" s="241"/>
      <c r="C458" s="241"/>
      <c r="D458" s="241"/>
      <c r="E458" s="241"/>
      <c r="F458" s="241"/>
      <c r="G458" s="241"/>
      <c r="H458" s="241"/>
      <c r="I458" s="241"/>
      <c r="J458" s="241"/>
      <c r="K458" s="241"/>
      <c r="L458" s="241"/>
      <c r="M458" s="241"/>
      <c r="N458" s="241"/>
      <c r="O458" s="241"/>
      <c r="P458" s="241"/>
      <c r="Q458" s="241"/>
      <c r="R458" s="241"/>
      <c r="S458" s="241"/>
      <c r="T458" s="241"/>
      <c r="U458" s="241"/>
      <c r="V458" s="241"/>
      <c r="W458" s="241"/>
      <c r="X458" s="241"/>
      <c r="Y458" s="241"/>
      <c r="Z458" s="241"/>
    </row>
    <row r="459" spans="1:26" ht="12.75" customHeight="1">
      <c r="A459" s="241"/>
      <c r="B459" s="241"/>
      <c r="C459" s="241"/>
      <c r="D459" s="241"/>
      <c r="E459" s="241"/>
      <c r="F459" s="241"/>
      <c r="G459" s="241"/>
      <c r="H459" s="241"/>
      <c r="I459" s="241"/>
      <c r="J459" s="241"/>
      <c r="K459" s="241"/>
      <c r="L459" s="241"/>
      <c r="M459" s="241"/>
      <c r="N459" s="241"/>
      <c r="O459" s="241"/>
      <c r="P459" s="241"/>
      <c r="Q459" s="241"/>
      <c r="R459" s="241"/>
      <c r="S459" s="241"/>
      <c r="T459" s="241"/>
      <c r="U459" s="241"/>
      <c r="V459" s="241"/>
      <c r="W459" s="241"/>
      <c r="X459" s="241"/>
      <c r="Y459" s="241"/>
      <c r="Z459" s="241"/>
    </row>
    <row r="460" spans="1:26" ht="12.75" customHeight="1">
      <c r="A460" s="241"/>
      <c r="B460" s="241"/>
      <c r="C460" s="241"/>
      <c r="D460" s="241"/>
      <c r="E460" s="241"/>
      <c r="F460" s="241"/>
      <c r="G460" s="241"/>
      <c r="H460" s="241"/>
      <c r="I460" s="241"/>
      <c r="J460" s="241"/>
      <c r="K460" s="241"/>
      <c r="L460" s="241"/>
      <c r="M460" s="241"/>
      <c r="N460" s="241"/>
      <c r="O460" s="241"/>
      <c r="P460" s="241"/>
      <c r="Q460" s="241"/>
      <c r="R460" s="241"/>
      <c r="S460" s="241"/>
      <c r="T460" s="241"/>
      <c r="U460" s="241"/>
      <c r="V460" s="241"/>
      <c r="W460" s="241"/>
      <c r="X460" s="241"/>
      <c r="Y460" s="241"/>
      <c r="Z460" s="241"/>
    </row>
    <row r="461" spans="1:26" ht="12.75" customHeight="1">
      <c r="A461" s="241"/>
      <c r="B461" s="241"/>
      <c r="C461" s="241"/>
      <c r="D461" s="241"/>
      <c r="E461" s="241"/>
      <c r="F461" s="241"/>
      <c r="G461" s="241"/>
      <c r="H461" s="241"/>
      <c r="I461" s="241"/>
      <c r="J461" s="241"/>
      <c r="K461" s="241"/>
      <c r="L461" s="241"/>
      <c r="M461" s="241"/>
      <c r="N461" s="241"/>
      <c r="O461" s="241"/>
      <c r="P461" s="241"/>
      <c r="Q461" s="241"/>
      <c r="R461" s="241"/>
      <c r="S461" s="241"/>
      <c r="T461" s="241"/>
      <c r="U461" s="241"/>
      <c r="V461" s="241"/>
      <c r="W461" s="241"/>
      <c r="X461" s="241"/>
      <c r="Y461" s="241"/>
      <c r="Z461" s="241"/>
    </row>
    <row r="462" spans="1:26" ht="12.75" customHeight="1">
      <c r="A462" s="241"/>
      <c r="B462" s="241"/>
      <c r="C462" s="241"/>
      <c r="D462" s="241"/>
      <c r="E462" s="241"/>
      <c r="F462" s="241"/>
      <c r="G462" s="241"/>
      <c r="H462" s="241"/>
      <c r="I462" s="241"/>
      <c r="J462" s="241"/>
      <c r="K462" s="241"/>
      <c r="L462" s="241"/>
      <c r="M462" s="241"/>
      <c r="N462" s="241"/>
      <c r="O462" s="241"/>
      <c r="P462" s="241"/>
      <c r="Q462" s="241"/>
      <c r="R462" s="241"/>
      <c r="S462" s="241"/>
      <c r="T462" s="241"/>
      <c r="U462" s="241"/>
      <c r="V462" s="241"/>
      <c r="W462" s="241"/>
      <c r="X462" s="241"/>
      <c r="Y462" s="241"/>
      <c r="Z462" s="241"/>
    </row>
    <row r="463" spans="1:26" ht="12.75" customHeight="1">
      <c r="A463" s="241"/>
      <c r="B463" s="241"/>
      <c r="C463" s="241"/>
      <c r="D463" s="241"/>
      <c r="E463" s="241"/>
      <c r="F463" s="241"/>
      <c r="G463" s="241"/>
      <c r="H463" s="241"/>
      <c r="I463" s="241"/>
      <c r="J463" s="241"/>
      <c r="K463" s="241"/>
      <c r="L463" s="241"/>
      <c r="M463" s="241"/>
      <c r="N463" s="241"/>
      <c r="O463" s="241"/>
      <c r="P463" s="241"/>
      <c r="Q463" s="241"/>
      <c r="R463" s="241"/>
      <c r="S463" s="241"/>
      <c r="T463" s="241"/>
      <c r="U463" s="241"/>
      <c r="V463" s="241"/>
      <c r="W463" s="241"/>
      <c r="X463" s="241"/>
      <c r="Y463" s="241"/>
      <c r="Z463" s="241"/>
    </row>
    <row r="464" spans="1:26" ht="12.75" customHeight="1">
      <c r="A464" s="241"/>
      <c r="B464" s="241"/>
      <c r="C464" s="241"/>
      <c r="D464" s="241"/>
      <c r="E464" s="241"/>
      <c r="F464" s="241"/>
      <c r="G464" s="241"/>
      <c r="H464" s="241"/>
      <c r="I464" s="241"/>
      <c r="J464" s="241"/>
      <c r="K464" s="241"/>
      <c r="L464" s="241"/>
      <c r="M464" s="241"/>
      <c r="N464" s="241"/>
      <c r="O464" s="241"/>
      <c r="P464" s="241"/>
      <c r="Q464" s="241"/>
      <c r="R464" s="241"/>
      <c r="S464" s="241"/>
      <c r="T464" s="241"/>
      <c r="U464" s="241"/>
      <c r="V464" s="241"/>
      <c r="W464" s="241"/>
      <c r="X464" s="241"/>
      <c r="Y464" s="241"/>
      <c r="Z464" s="241"/>
    </row>
    <row r="465" spans="1:26" ht="12.75" customHeight="1">
      <c r="A465" s="241"/>
      <c r="B465" s="241"/>
      <c r="C465" s="241"/>
      <c r="D465" s="241"/>
      <c r="E465" s="241"/>
      <c r="F465" s="241"/>
      <c r="G465" s="241"/>
      <c r="H465" s="241"/>
      <c r="I465" s="241"/>
      <c r="J465" s="241"/>
      <c r="K465" s="241"/>
      <c r="L465" s="241"/>
      <c r="M465" s="241"/>
      <c r="N465" s="241"/>
      <c r="O465" s="241"/>
      <c r="P465" s="241"/>
      <c r="Q465" s="241"/>
      <c r="R465" s="241"/>
      <c r="S465" s="241"/>
      <c r="T465" s="241"/>
      <c r="U465" s="241"/>
      <c r="V465" s="241"/>
      <c r="W465" s="241"/>
      <c r="X465" s="241"/>
      <c r="Y465" s="241"/>
      <c r="Z465" s="241"/>
    </row>
    <row r="466" spans="1:26" ht="12.75" customHeight="1">
      <c r="A466" s="241"/>
      <c r="B466" s="241"/>
      <c r="C466" s="241"/>
      <c r="D466" s="241"/>
      <c r="E466" s="241"/>
      <c r="F466" s="241"/>
      <c r="G466" s="241"/>
      <c r="H466" s="241"/>
      <c r="I466" s="241"/>
      <c r="J466" s="241"/>
      <c r="K466" s="241"/>
      <c r="L466" s="241"/>
      <c r="M466" s="241"/>
      <c r="N466" s="241"/>
      <c r="O466" s="241"/>
      <c r="P466" s="241"/>
      <c r="Q466" s="241"/>
      <c r="R466" s="241"/>
      <c r="S466" s="241"/>
      <c r="T466" s="241"/>
      <c r="U466" s="241"/>
      <c r="V466" s="241"/>
      <c r="W466" s="241"/>
      <c r="X466" s="241"/>
      <c r="Y466" s="241"/>
      <c r="Z466" s="241"/>
    </row>
    <row r="467" spans="1:26" ht="12.75" customHeight="1">
      <c r="A467" s="241"/>
      <c r="B467" s="241"/>
      <c r="C467" s="241"/>
      <c r="D467" s="241"/>
      <c r="E467" s="241"/>
      <c r="F467" s="241"/>
      <c r="G467" s="241"/>
      <c r="H467" s="241"/>
      <c r="I467" s="241"/>
      <c r="J467" s="241"/>
      <c r="K467" s="241"/>
      <c r="L467" s="241"/>
      <c r="M467" s="241"/>
      <c r="N467" s="241"/>
      <c r="O467" s="241"/>
      <c r="P467" s="241"/>
      <c r="Q467" s="241"/>
      <c r="R467" s="241"/>
      <c r="S467" s="241"/>
      <c r="T467" s="241"/>
      <c r="U467" s="241"/>
      <c r="V467" s="241"/>
      <c r="W467" s="241"/>
      <c r="X467" s="241"/>
      <c r="Y467" s="241"/>
      <c r="Z467" s="241"/>
    </row>
    <row r="468" spans="1:26" ht="12.75" customHeight="1">
      <c r="A468" s="241"/>
      <c r="B468" s="241"/>
      <c r="C468" s="241"/>
      <c r="D468" s="241"/>
      <c r="E468" s="241"/>
      <c r="F468" s="241"/>
      <c r="G468" s="241"/>
      <c r="H468" s="241"/>
      <c r="I468" s="241"/>
      <c r="J468" s="241"/>
      <c r="K468" s="241"/>
      <c r="L468" s="241"/>
      <c r="M468" s="241"/>
      <c r="N468" s="241"/>
      <c r="O468" s="241"/>
      <c r="P468" s="241"/>
      <c r="Q468" s="241"/>
      <c r="R468" s="241"/>
      <c r="S468" s="241"/>
      <c r="T468" s="241"/>
      <c r="U468" s="241"/>
      <c r="V468" s="241"/>
      <c r="W468" s="241"/>
      <c r="X468" s="241"/>
      <c r="Y468" s="241"/>
      <c r="Z468" s="241"/>
    </row>
    <row r="469" spans="1:26" ht="12.75" customHeight="1">
      <c r="A469" s="241"/>
      <c r="B469" s="241"/>
      <c r="C469" s="241"/>
      <c r="D469" s="241"/>
      <c r="E469" s="241"/>
      <c r="F469" s="241"/>
      <c r="G469" s="241"/>
      <c r="H469" s="241"/>
      <c r="I469" s="241"/>
      <c r="J469" s="241"/>
      <c r="K469" s="241"/>
      <c r="L469" s="241"/>
      <c r="M469" s="241"/>
      <c r="N469" s="241"/>
      <c r="O469" s="241"/>
      <c r="P469" s="241"/>
      <c r="Q469" s="241"/>
      <c r="R469" s="241"/>
      <c r="S469" s="241"/>
      <c r="T469" s="241"/>
      <c r="U469" s="241"/>
      <c r="V469" s="241"/>
      <c r="W469" s="241"/>
      <c r="X469" s="241"/>
      <c r="Y469" s="241"/>
      <c r="Z469" s="241"/>
    </row>
    <row r="470" spans="1:26" ht="12.75" customHeight="1">
      <c r="A470" s="241"/>
      <c r="B470" s="241"/>
      <c r="C470" s="241"/>
      <c r="D470" s="241"/>
      <c r="E470" s="241"/>
      <c r="F470" s="241"/>
      <c r="G470" s="241"/>
      <c r="H470" s="241"/>
      <c r="I470" s="241"/>
      <c r="J470" s="241"/>
      <c r="K470" s="241"/>
      <c r="L470" s="241"/>
      <c r="M470" s="241"/>
      <c r="N470" s="241"/>
      <c r="O470" s="241"/>
      <c r="P470" s="241"/>
      <c r="Q470" s="241"/>
      <c r="R470" s="241"/>
      <c r="S470" s="241"/>
      <c r="T470" s="241"/>
      <c r="U470" s="241"/>
      <c r="V470" s="241"/>
      <c r="W470" s="241"/>
      <c r="X470" s="241"/>
      <c r="Y470" s="241"/>
      <c r="Z470" s="241"/>
    </row>
    <row r="471" spans="1:26" ht="12.75" customHeight="1">
      <c r="A471" s="241"/>
      <c r="B471" s="241"/>
      <c r="C471" s="241"/>
      <c r="D471" s="241"/>
      <c r="E471" s="241"/>
      <c r="F471" s="241"/>
      <c r="G471" s="241"/>
      <c r="H471" s="241"/>
      <c r="I471" s="241"/>
      <c r="J471" s="241"/>
      <c r="K471" s="241"/>
      <c r="L471" s="241"/>
      <c r="M471" s="241"/>
      <c r="N471" s="241"/>
      <c r="O471" s="241"/>
      <c r="P471" s="241"/>
      <c r="Q471" s="241"/>
      <c r="R471" s="241"/>
      <c r="S471" s="241"/>
      <c r="T471" s="241"/>
      <c r="U471" s="241"/>
      <c r="V471" s="241"/>
      <c r="W471" s="241"/>
      <c r="X471" s="241"/>
      <c r="Y471" s="241"/>
      <c r="Z471" s="241"/>
    </row>
    <row r="472" spans="1:26" ht="12.75" customHeight="1">
      <c r="A472" s="241"/>
      <c r="B472" s="241"/>
      <c r="C472" s="241"/>
      <c r="D472" s="241"/>
      <c r="E472" s="241"/>
      <c r="F472" s="241"/>
      <c r="G472" s="241"/>
      <c r="H472" s="241"/>
      <c r="I472" s="241"/>
      <c r="J472" s="241"/>
      <c r="K472" s="241"/>
      <c r="L472" s="241"/>
      <c r="M472" s="241"/>
      <c r="N472" s="241"/>
      <c r="O472" s="241"/>
      <c r="P472" s="241"/>
      <c r="Q472" s="241"/>
      <c r="R472" s="241"/>
      <c r="S472" s="241"/>
      <c r="T472" s="241"/>
      <c r="U472" s="241"/>
      <c r="V472" s="241"/>
      <c r="W472" s="241"/>
      <c r="X472" s="241"/>
      <c r="Y472" s="241"/>
      <c r="Z472" s="241"/>
    </row>
    <row r="473" spans="1:26" ht="12.75" customHeight="1">
      <c r="A473" s="241"/>
      <c r="B473" s="241"/>
      <c r="C473" s="241"/>
      <c r="D473" s="241"/>
      <c r="E473" s="241"/>
      <c r="F473" s="241"/>
      <c r="G473" s="241"/>
      <c r="H473" s="241"/>
      <c r="I473" s="241"/>
      <c r="J473" s="241"/>
      <c r="K473" s="241"/>
      <c r="L473" s="241"/>
      <c r="M473" s="241"/>
      <c r="N473" s="241"/>
      <c r="O473" s="241"/>
      <c r="P473" s="241"/>
      <c r="Q473" s="241"/>
      <c r="R473" s="241"/>
      <c r="S473" s="241"/>
      <c r="T473" s="241"/>
      <c r="U473" s="241"/>
      <c r="V473" s="241"/>
      <c r="W473" s="241"/>
      <c r="X473" s="241"/>
      <c r="Y473" s="241"/>
      <c r="Z473" s="241"/>
    </row>
    <row r="474" spans="1:26" ht="12.75" customHeight="1">
      <c r="A474" s="241"/>
      <c r="B474" s="241"/>
      <c r="C474" s="241"/>
      <c r="D474" s="241"/>
      <c r="E474" s="241"/>
      <c r="F474" s="241"/>
      <c r="G474" s="241"/>
      <c r="H474" s="241"/>
      <c r="I474" s="241"/>
      <c r="J474" s="241"/>
      <c r="K474" s="241"/>
      <c r="L474" s="241"/>
      <c r="M474" s="241"/>
      <c r="N474" s="241"/>
      <c r="O474" s="241"/>
      <c r="P474" s="241"/>
      <c r="Q474" s="241"/>
      <c r="R474" s="241"/>
      <c r="S474" s="241"/>
      <c r="T474" s="241"/>
      <c r="U474" s="241"/>
      <c r="V474" s="241"/>
      <c r="W474" s="241"/>
      <c r="X474" s="241"/>
      <c r="Y474" s="241"/>
      <c r="Z474" s="241"/>
    </row>
    <row r="475" spans="1:26" ht="12.75" customHeight="1">
      <c r="A475" s="241"/>
      <c r="B475" s="241"/>
      <c r="C475" s="241"/>
      <c r="D475" s="241"/>
      <c r="E475" s="241"/>
      <c r="F475" s="241"/>
      <c r="G475" s="241"/>
      <c r="H475" s="241"/>
      <c r="I475" s="241"/>
      <c r="J475" s="241"/>
      <c r="K475" s="241"/>
      <c r="L475" s="241"/>
      <c r="M475" s="241"/>
      <c r="N475" s="241"/>
      <c r="O475" s="241"/>
      <c r="P475" s="241"/>
      <c r="Q475" s="241"/>
      <c r="R475" s="241"/>
      <c r="S475" s="241"/>
      <c r="T475" s="241"/>
      <c r="U475" s="241"/>
      <c r="V475" s="241"/>
      <c r="W475" s="241"/>
      <c r="X475" s="241"/>
      <c r="Y475" s="241"/>
      <c r="Z475" s="241"/>
    </row>
    <row r="476" spans="1:26" ht="12.75" customHeight="1">
      <c r="A476" s="241"/>
      <c r="B476" s="241"/>
      <c r="C476" s="241"/>
      <c r="D476" s="241"/>
      <c r="E476" s="241"/>
      <c r="F476" s="241"/>
      <c r="G476" s="241"/>
      <c r="H476" s="241"/>
      <c r="I476" s="241"/>
      <c r="J476" s="241"/>
      <c r="K476" s="241"/>
      <c r="L476" s="241"/>
      <c r="M476" s="241"/>
      <c r="N476" s="241"/>
      <c r="O476" s="241"/>
      <c r="P476" s="241"/>
      <c r="Q476" s="241"/>
      <c r="R476" s="241"/>
      <c r="S476" s="241"/>
      <c r="T476" s="241"/>
      <c r="U476" s="241"/>
      <c r="V476" s="241"/>
      <c r="W476" s="241"/>
      <c r="X476" s="241"/>
      <c r="Y476" s="241"/>
      <c r="Z476" s="241"/>
    </row>
    <row r="477" spans="1:26" ht="12.75" customHeight="1">
      <c r="A477" s="241"/>
      <c r="B477" s="241"/>
      <c r="C477" s="241"/>
      <c r="D477" s="241"/>
      <c r="E477" s="241"/>
      <c r="F477" s="241"/>
      <c r="G477" s="241"/>
      <c r="H477" s="241"/>
      <c r="I477" s="241"/>
      <c r="J477" s="241"/>
      <c r="K477" s="241"/>
      <c r="L477" s="241"/>
      <c r="M477" s="241"/>
      <c r="N477" s="241"/>
      <c r="O477" s="241"/>
      <c r="P477" s="241"/>
      <c r="Q477" s="241"/>
      <c r="R477" s="241"/>
      <c r="S477" s="241"/>
      <c r="T477" s="241"/>
      <c r="U477" s="241"/>
      <c r="V477" s="241"/>
      <c r="W477" s="241"/>
      <c r="X477" s="241"/>
      <c r="Y477" s="241"/>
      <c r="Z477" s="241"/>
    </row>
    <row r="478" spans="1:26" ht="12.75" customHeight="1">
      <c r="A478" s="241"/>
      <c r="B478" s="241"/>
      <c r="C478" s="241"/>
      <c r="D478" s="241"/>
      <c r="E478" s="241"/>
      <c r="F478" s="241"/>
      <c r="G478" s="241"/>
      <c r="H478" s="241"/>
      <c r="I478" s="241"/>
      <c r="J478" s="241"/>
      <c r="K478" s="241"/>
      <c r="L478" s="241"/>
      <c r="M478" s="241"/>
      <c r="N478" s="241"/>
      <c r="O478" s="241"/>
      <c r="P478" s="241"/>
      <c r="Q478" s="241"/>
      <c r="R478" s="241"/>
      <c r="S478" s="241"/>
      <c r="T478" s="241"/>
      <c r="U478" s="241"/>
      <c r="V478" s="241"/>
      <c r="W478" s="241"/>
      <c r="X478" s="241"/>
      <c r="Y478" s="241"/>
      <c r="Z478" s="241"/>
    </row>
    <row r="479" spans="1:26" ht="12.75" customHeight="1">
      <c r="A479" s="241"/>
      <c r="B479" s="241"/>
      <c r="C479" s="241"/>
      <c r="D479" s="241"/>
      <c r="E479" s="241"/>
      <c r="F479" s="241"/>
      <c r="G479" s="241"/>
      <c r="H479" s="241"/>
      <c r="I479" s="241"/>
      <c r="J479" s="241"/>
      <c r="K479" s="241"/>
      <c r="L479" s="241"/>
      <c r="M479" s="241"/>
      <c r="N479" s="241"/>
      <c r="O479" s="241"/>
      <c r="P479" s="241"/>
      <c r="Q479" s="241"/>
      <c r="R479" s="241"/>
      <c r="S479" s="241"/>
      <c r="T479" s="241"/>
      <c r="U479" s="241"/>
      <c r="V479" s="241"/>
      <c r="W479" s="241"/>
      <c r="X479" s="241"/>
      <c r="Y479" s="241"/>
      <c r="Z479" s="241"/>
    </row>
    <row r="480" spans="1:26" ht="12.75" customHeight="1">
      <c r="A480" s="241"/>
      <c r="B480" s="241"/>
      <c r="C480" s="241"/>
      <c r="D480" s="241"/>
      <c r="E480" s="241"/>
      <c r="F480" s="241"/>
      <c r="G480" s="241"/>
      <c r="H480" s="241"/>
      <c r="I480" s="241"/>
      <c r="J480" s="241"/>
      <c r="K480" s="241"/>
      <c r="L480" s="241"/>
      <c r="M480" s="241"/>
      <c r="N480" s="241"/>
      <c r="O480" s="241"/>
      <c r="P480" s="241"/>
      <c r="Q480" s="241"/>
      <c r="R480" s="241"/>
      <c r="S480" s="241"/>
      <c r="T480" s="241"/>
      <c r="U480" s="241"/>
      <c r="V480" s="241"/>
      <c r="W480" s="241"/>
      <c r="X480" s="241"/>
      <c r="Y480" s="241"/>
      <c r="Z480" s="241"/>
    </row>
    <row r="481" spans="1:26" ht="12.75" customHeight="1">
      <c r="A481" s="241"/>
      <c r="B481" s="241"/>
      <c r="C481" s="241"/>
      <c r="D481" s="241"/>
      <c r="E481" s="241"/>
      <c r="F481" s="241"/>
      <c r="G481" s="241"/>
      <c r="H481" s="241"/>
      <c r="I481" s="241"/>
      <c r="J481" s="241"/>
      <c r="K481" s="241"/>
      <c r="L481" s="241"/>
      <c r="M481" s="241"/>
      <c r="N481" s="241"/>
      <c r="O481" s="241"/>
      <c r="P481" s="241"/>
      <c r="Q481" s="241"/>
      <c r="R481" s="241"/>
      <c r="S481" s="241"/>
      <c r="T481" s="241"/>
      <c r="U481" s="241"/>
      <c r="V481" s="241"/>
      <c r="W481" s="241"/>
      <c r="X481" s="241"/>
      <c r="Y481" s="241"/>
      <c r="Z481" s="241"/>
    </row>
    <row r="482" spans="1:26" ht="12.75" customHeight="1">
      <c r="A482" s="241"/>
      <c r="B482" s="241"/>
      <c r="C482" s="241"/>
      <c r="D482" s="241"/>
      <c r="E482" s="241"/>
      <c r="F482" s="241"/>
      <c r="G482" s="241"/>
      <c r="H482" s="241"/>
      <c r="I482" s="241"/>
      <c r="J482" s="241"/>
      <c r="K482" s="241"/>
      <c r="L482" s="241"/>
      <c r="M482" s="241"/>
      <c r="N482" s="241"/>
      <c r="O482" s="241"/>
      <c r="P482" s="241"/>
      <c r="Q482" s="241"/>
      <c r="R482" s="241"/>
      <c r="S482" s="241"/>
      <c r="T482" s="241"/>
      <c r="U482" s="241"/>
      <c r="V482" s="241"/>
      <c r="W482" s="241"/>
      <c r="X482" s="241"/>
      <c r="Y482" s="241"/>
      <c r="Z482" s="241"/>
    </row>
    <row r="483" spans="1:26" ht="12.75" customHeight="1">
      <c r="A483" s="241"/>
      <c r="B483" s="241"/>
      <c r="C483" s="241"/>
      <c r="D483" s="241"/>
      <c r="E483" s="241"/>
      <c r="F483" s="241"/>
      <c r="G483" s="241"/>
      <c r="H483" s="241"/>
      <c r="I483" s="241"/>
      <c r="J483" s="241"/>
      <c r="K483" s="241"/>
      <c r="L483" s="241"/>
      <c r="M483" s="241"/>
      <c r="N483" s="241"/>
      <c r="O483" s="241"/>
      <c r="P483" s="241"/>
      <c r="Q483" s="241"/>
      <c r="R483" s="241"/>
      <c r="S483" s="241"/>
      <c r="T483" s="241"/>
      <c r="U483" s="241"/>
      <c r="V483" s="241"/>
      <c r="W483" s="241"/>
      <c r="X483" s="241"/>
      <c r="Y483" s="241"/>
      <c r="Z483" s="241"/>
    </row>
    <row r="484" spans="1:26" ht="12.75" customHeight="1">
      <c r="A484" s="241"/>
      <c r="B484" s="241"/>
      <c r="C484" s="241"/>
      <c r="D484" s="241"/>
      <c r="E484" s="241"/>
      <c r="F484" s="241"/>
      <c r="G484" s="241"/>
      <c r="H484" s="241"/>
      <c r="I484" s="241"/>
      <c r="J484" s="241"/>
      <c r="K484" s="241"/>
      <c r="L484" s="241"/>
      <c r="M484" s="241"/>
      <c r="N484" s="241"/>
      <c r="O484" s="241"/>
      <c r="P484" s="241"/>
      <c r="Q484" s="241"/>
      <c r="R484" s="241"/>
      <c r="S484" s="241"/>
      <c r="T484" s="241"/>
      <c r="U484" s="241"/>
      <c r="V484" s="241"/>
      <c r="W484" s="241"/>
      <c r="X484" s="241"/>
      <c r="Y484" s="241"/>
      <c r="Z484" s="241"/>
    </row>
    <row r="485" spans="1:26" ht="12.75" customHeight="1">
      <c r="A485" s="241"/>
      <c r="B485" s="241"/>
      <c r="C485" s="241"/>
      <c r="D485" s="241"/>
      <c r="E485" s="241"/>
      <c r="F485" s="241"/>
      <c r="G485" s="241"/>
      <c r="H485" s="241"/>
      <c r="I485" s="241"/>
      <c r="J485" s="241"/>
      <c r="K485" s="241"/>
      <c r="L485" s="241"/>
      <c r="M485" s="241"/>
      <c r="N485" s="241"/>
      <c r="O485" s="241"/>
      <c r="P485" s="241"/>
      <c r="Q485" s="241"/>
      <c r="R485" s="241"/>
      <c r="S485" s="241"/>
      <c r="T485" s="241"/>
      <c r="U485" s="241"/>
      <c r="V485" s="241"/>
      <c r="W485" s="241"/>
      <c r="X485" s="241"/>
      <c r="Y485" s="241"/>
      <c r="Z485" s="241"/>
    </row>
    <row r="486" spans="1:26" ht="12.75" customHeight="1">
      <c r="A486" s="241"/>
      <c r="B486" s="241"/>
      <c r="C486" s="241"/>
      <c r="D486" s="241"/>
      <c r="E486" s="241"/>
      <c r="F486" s="241"/>
      <c r="G486" s="241"/>
      <c r="H486" s="241"/>
      <c r="I486" s="241"/>
      <c r="J486" s="241"/>
      <c r="K486" s="241"/>
      <c r="L486" s="241"/>
      <c r="M486" s="241"/>
      <c r="N486" s="241"/>
      <c r="O486" s="241"/>
      <c r="P486" s="241"/>
      <c r="Q486" s="241"/>
      <c r="R486" s="241"/>
      <c r="S486" s="241"/>
      <c r="T486" s="241"/>
      <c r="U486" s="241"/>
      <c r="V486" s="241"/>
      <c r="W486" s="241"/>
      <c r="X486" s="241"/>
      <c r="Y486" s="241"/>
      <c r="Z486" s="241"/>
    </row>
    <row r="487" spans="1:26" ht="12.75" customHeight="1">
      <c r="A487" s="241"/>
      <c r="B487" s="241"/>
      <c r="C487" s="241"/>
      <c r="D487" s="241"/>
      <c r="E487" s="241"/>
      <c r="F487" s="241"/>
      <c r="G487" s="241"/>
      <c r="H487" s="241"/>
      <c r="I487" s="241"/>
      <c r="J487" s="241"/>
      <c r="K487" s="241"/>
      <c r="L487" s="241"/>
      <c r="M487" s="241"/>
      <c r="N487" s="241"/>
      <c r="O487" s="241"/>
      <c r="P487" s="241"/>
      <c r="Q487" s="241"/>
      <c r="R487" s="241"/>
      <c r="S487" s="241"/>
      <c r="T487" s="241"/>
      <c r="U487" s="241"/>
      <c r="V487" s="241"/>
      <c r="W487" s="241"/>
      <c r="X487" s="241"/>
      <c r="Y487" s="241"/>
      <c r="Z487" s="241"/>
    </row>
    <row r="488" spans="1:26" ht="12.75" customHeight="1">
      <c r="A488" s="241"/>
      <c r="B488" s="241"/>
      <c r="C488" s="241"/>
      <c r="D488" s="241"/>
      <c r="E488" s="241"/>
      <c r="F488" s="241"/>
      <c r="G488" s="241"/>
      <c r="H488" s="241"/>
      <c r="I488" s="241"/>
      <c r="J488" s="241"/>
      <c r="K488" s="241"/>
      <c r="L488" s="241"/>
      <c r="M488" s="241"/>
      <c r="N488" s="241"/>
      <c r="O488" s="241"/>
      <c r="P488" s="241"/>
      <c r="Q488" s="241"/>
      <c r="R488" s="241"/>
      <c r="S488" s="241"/>
      <c r="T488" s="241"/>
      <c r="U488" s="241"/>
      <c r="V488" s="241"/>
      <c r="W488" s="241"/>
      <c r="X488" s="241"/>
      <c r="Y488" s="241"/>
      <c r="Z488" s="241"/>
    </row>
    <row r="489" spans="1:26" ht="12.75" customHeight="1">
      <c r="A489" s="241"/>
      <c r="B489" s="241"/>
      <c r="C489" s="241"/>
      <c r="D489" s="241"/>
      <c r="E489" s="241"/>
      <c r="F489" s="241"/>
      <c r="G489" s="241"/>
      <c r="H489" s="241"/>
      <c r="I489" s="241"/>
      <c r="J489" s="241"/>
      <c r="K489" s="241"/>
      <c r="L489" s="241"/>
      <c r="M489" s="241"/>
      <c r="N489" s="241"/>
      <c r="O489" s="241"/>
      <c r="P489" s="241"/>
      <c r="Q489" s="241"/>
      <c r="R489" s="241"/>
      <c r="S489" s="241"/>
      <c r="T489" s="241"/>
      <c r="U489" s="241"/>
      <c r="V489" s="241"/>
      <c r="W489" s="241"/>
      <c r="X489" s="241"/>
      <c r="Y489" s="241"/>
      <c r="Z489" s="241"/>
    </row>
    <row r="490" spans="1:26" ht="12.75" customHeight="1">
      <c r="A490" s="241"/>
      <c r="B490" s="241"/>
      <c r="C490" s="241"/>
      <c r="D490" s="241"/>
      <c r="E490" s="241"/>
      <c r="F490" s="241"/>
      <c r="G490" s="241"/>
      <c r="H490" s="241"/>
      <c r="I490" s="241"/>
      <c r="J490" s="241"/>
      <c r="K490" s="241"/>
      <c r="L490" s="241"/>
      <c r="M490" s="241"/>
      <c r="N490" s="241"/>
      <c r="O490" s="241"/>
      <c r="P490" s="241"/>
      <c r="Q490" s="241"/>
      <c r="R490" s="241"/>
      <c r="S490" s="241"/>
      <c r="T490" s="241"/>
      <c r="U490" s="241"/>
      <c r="V490" s="241"/>
      <c r="W490" s="241"/>
      <c r="X490" s="241"/>
      <c r="Y490" s="241"/>
      <c r="Z490" s="241"/>
    </row>
    <row r="491" spans="1:26" ht="12.75" customHeight="1">
      <c r="A491" s="241"/>
      <c r="B491" s="241"/>
      <c r="C491" s="241"/>
      <c r="D491" s="241"/>
      <c r="E491" s="241"/>
      <c r="F491" s="241"/>
      <c r="G491" s="241"/>
      <c r="H491" s="241"/>
      <c r="I491" s="241"/>
      <c r="J491" s="241"/>
      <c r="K491" s="241"/>
      <c r="L491" s="241"/>
      <c r="M491" s="241"/>
      <c r="N491" s="241"/>
      <c r="O491" s="241"/>
      <c r="P491" s="241"/>
      <c r="Q491" s="241"/>
      <c r="R491" s="241"/>
      <c r="S491" s="241"/>
      <c r="T491" s="241"/>
      <c r="U491" s="241"/>
      <c r="V491" s="241"/>
      <c r="W491" s="241"/>
      <c r="X491" s="241"/>
      <c r="Y491" s="241"/>
      <c r="Z491" s="241"/>
    </row>
    <row r="492" spans="1:26" ht="12.75" customHeight="1">
      <c r="A492" s="241"/>
      <c r="B492" s="241"/>
      <c r="C492" s="241"/>
      <c r="D492" s="241"/>
      <c r="E492" s="241"/>
      <c r="F492" s="241"/>
      <c r="G492" s="241"/>
      <c r="H492" s="241"/>
      <c r="I492" s="241"/>
      <c r="J492" s="241"/>
      <c r="K492" s="241"/>
      <c r="L492" s="241"/>
      <c r="M492" s="241"/>
      <c r="N492" s="241"/>
      <c r="O492" s="241"/>
      <c r="P492" s="241"/>
      <c r="Q492" s="241"/>
      <c r="R492" s="241"/>
      <c r="S492" s="241"/>
      <c r="T492" s="241"/>
      <c r="U492" s="241"/>
      <c r="V492" s="241"/>
      <c r="W492" s="241"/>
      <c r="X492" s="241"/>
      <c r="Y492" s="241"/>
      <c r="Z492" s="241"/>
    </row>
    <row r="493" spans="1:26" ht="12.75" customHeight="1">
      <c r="A493" s="241"/>
      <c r="B493" s="241"/>
      <c r="C493" s="241"/>
      <c r="D493" s="241"/>
      <c r="E493" s="241"/>
      <c r="F493" s="241"/>
      <c r="G493" s="241"/>
      <c r="H493" s="241"/>
      <c r="I493" s="241"/>
      <c r="J493" s="241"/>
      <c r="K493" s="241"/>
      <c r="L493" s="241"/>
      <c r="M493" s="241"/>
      <c r="N493" s="241"/>
      <c r="O493" s="241"/>
      <c r="P493" s="241"/>
      <c r="Q493" s="241"/>
      <c r="R493" s="241"/>
      <c r="S493" s="241"/>
      <c r="T493" s="241"/>
      <c r="U493" s="241"/>
      <c r="V493" s="241"/>
      <c r="W493" s="241"/>
      <c r="X493" s="241"/>
      <c r="Y493" s="241"/>
      <c r="Z493" s="241"/>
    </row>
    <row r="494" spans="1:26" ht="12.75" customHeight="1">
      <c r="A494" s="241"/>
      <c r="B494" s="241"/>
      <c r="C494" s="241"/>
      <c r="D494" s="241"/>
      <c r="E494" s="241"/>
      <c r="F494" s="241"/>
      <c r="G494" s="241"/>
      <c r="H494" s="241"/>
      <c r="I494" s="241"/>
      <c r="J494" s="241"/>
      <c r="K494" s="241"/>
      <c r="L494" s="241"/>
      <c r="M494" s="241"/>
      <c r="N494" s="241"/>
      <c r="O494" s="241"/>
      <c r="P494" s="241"/>
      <c r="Q494" s="241"/>
      <c r="R494" s="241"/>
      <c r="S494" s="241"/>
      <c r="T494" s="241"/>
      <c r="U494" s="241"/>
      <c r="V494" s="241"/>
      <c r="W494" s="241"/>
      <c r="X494" s="241"/>
      <c r="Y494" s="241"/>
      <c r="Z494" s="241"/>
    </row>
    <row r="495" spans="1:26" ht="12.75" customHeight="1">
      <c r="A495" s="241"/>
      <c r="B495" s="241"/>
      <c r="C495" s="241"/>
      <c r="D495" s="241"/>
      <c r="E495" s="241"/>
      <c r="F495" s="241"/>
      <c r="G495" s="241"/>
      <c r="H495" s="241"/>
      <c r="I495" s="241"/>
      <c r="J495" s="241"/>
      <c r="K495" s="241"/>
      <c r="L495" s="241"/>
      <c r="M495" s="241"/>
      <c r="N495" s="241"/>
      <c r="O495" s="241"/>
      <c r="P495" s="241"/>
      <c r="Q495" s="241"/>
      <c r="R495" s="241"/>
      <c r="S495" s="241"/>
      <c r="T495" s="241"/>
      <c r="U495" s="241"/>
      <c r="V495" s="241"/>
      <c r="W495" s="241"/>
      <c r="X495" s="241"/>
      <c r="Y495" s="241"/>
      <c r="Z495" s="241"/>
    </row>
    <row r="496" spans="1:26" ht="12.75" customHeight="1">
      <c r="A496" s="241"/>
      <c r="B496" s="241"/>
      <c r="C496" s="241"/>
      <c r="D496" s="241"/>
      <c r="E496" s="241"/>
      <c r="F496" s="241"/>
      <c r="G496" s="241"/>
      <c r="H496" s="241"/>
      <c r="I496" s="241"/>
      <c r="J496" s="241"/>
      <c r="K496" s="241"/>
      <c r="L496" s="241"/>
      <c r="M496" s="241"/>
      <c r="N496" s="241"/>
      <c r="O496" s="241"/>
      <c r="P496" s="241"/>
      <c r="Q496" s="241"/>
      <c r="R496" s="241"/>
      <c r="S496" s="241"/>
      <c r="T496" s="241"/>
      <c r="U496" s="241"/>
      <c r="V496" s="241"/>
      <c r="W496" s="241"/>
      <c r="X496" s="241"/>
      <c r="Y496" s="241"/>
      <c r="Z496" s="241"/>
    </row>
    <row r="497" spans="1:26" ht="12.75" customHeight="1">
      <c r="A497" s="241"/>
      <c r="B497" s="241"/>
      <c r="C497" s="241"/>
      <c r="D497" s="241"/>
      <c r="E497" s="241"/>
      <c r="F497" s="241"/>
      <c r="G497" s="241"/>
      <c r="H497" s="241"/>
      <c r="I497" s="241"/>
      <c r="J497" s="241"/>
      <c r="K497" s="241"/>
      <c r="L497" s="241"/>
      <c r="M497" s="241"/>
      <c r="N497" s="241"/>
      <c r="O497" s="241"/>
      <c r="P497" s="241"/>
      <c r="Q497" s="241"/>
      <c r="R497" s="241"/>
      <c r="S497" s="241"/>
      <c r="T497" s="241"/>
      <c r="U497" s="241"/>
      <c r="V497" s="241"/>
      <c r="W497" s="241"/>
      <c r="X497" s="241"/>
      <c r="Y497" s="241"/>
      <c r="Z497" s="241"/>
    </row>
    <row r="498" spans="1:26" ht="12.75" customHeight="1">
      <c r="A498" s="241"/>
      <c r="B498" s="241"/>
      <c r="C498" s="241"/>
      <c r="D498" s="241"/>
      <c r="E498" s="241"/>
      <c r="F498" s="241"/>
      <c r="G498" s="241"/>
      <c r="H498" s="241"/>
      <c r="I498" s="241"/>
      <c r="J498" s="241"/>
      <c r="K498" s="241"/>
      <c r="L498" s="241"/>
      <c r="M498" s="241"/>
      <c r="N498" s="241"/>
      <c r="O498" s="241"/>
      <c r="P498" s="241"/>
      <c r="Q498" s="241"/>
      <c r="R498" s="241"/>
      <c r="S498" s="241"/>
      <c r="T498" s="241"/>
      <c r="U498" s="241"/>
      <c r="V498" s="241"/>
      <c r="W498" s="241"/>
      <c r="X498" s="241"/>
      <c r="Y498" s="241"/>
      <c r="Z498" s="241"/>
    </row>
    <row r="499" spans="1:26" ht="12.75" customHeight="1">
      <c r="A499" s="241"/>
      <c r="B499" s="241"/>
      <c r="C499" s="241"/>
      <c r="D499" s="241"/>
      <c r="E499" s="241"/>
      <c r="F499" s="241"/>
      <c r="G499" s="241"/>
      <c r="H499" s="241"/>
      <c r="I499" s="241"/>
      <c r="J499" s="241"/>
      <c r="K499" s="241"/>
      <c r="L499" s="241"/>
      <c r="M499" s="241"/>
      <c r="N499" s="241"/>
      <c r="O499" s="241"/>
      <c r="P499" s="241"/>
      <c r="Q499" s="241"/>
      <c r="R499" s="241"/>
      <c r="S499" s="241"/>
      <c r="T499" s="241"/>
      <c r="U499" s="241"/>
      <c r="V499" s="241"/>
      <c r="W499" s="241"/>
      <c r="X499" s="241"/>
      <c r="Y499" s="241"/>
      <c r="Z499" s="241"/>
    </row>
    <row r="500" spans="1:26" ht="12.75" customHeight="1">
      <c r="A500" s="241"/>
      <c r="B500" s="241"/>
      <c r="C500" s="241"/>
      <c r="D500" s="241"/>
      <c r="E500" s="241"/>
      <c r="F500" s="241"/>
      <c r="G500" s="241"/>
      <c r="H500" s="241"/>
      <c r="I500" s="241"/>
      <c r="J500" s="241"/>
      <c r="K500" s="241"/>
      <c r="L500" s="241"/>
      <c r="M500" s="241"/>
      <c r="N500" s="241"/>
      <c r="O500" s="241"/>
      <c r="P500" s="241"/>
      <c r="Q500" s="241"/>
      <c r="R500" s="241"/>
      <c r="S500" s="241"/>
      <c r="T500" s="241"/>
      <c r="U500" s="241"/>
      <c r="V500" s="241"/>
      <c r="W500" s="241"/>
      <c r="X500" s="241"/>
      <c r="Y500" s="241"/>
      <c r="Z500" s="241"/>
    </row>
    <row r="501" spans="1:26" ht="12.75" customHeight="1">
      <c r="A501" s="241"/>
      <c r="B501" s="241"/>
      <c r="C501" s="241"/>
      <c r="D501" s="241"/>
      <c r="E501" s="241"/>
      <c r="F501" s="241"/>
      <c r="G501" s="241"/>
      <c r="H501" s="241"/>
      <c r="I501" s="241"/>
      <c r="J501" s="241"/>
      <c r="K501" s="241"/>
      <c r="L501" s="241"/>
      <c r="M501" s="241"/>
      <c r="N501" s="241"/>
      <c r="O501" s="241"/>
      <c r="P501" s="241"/>
      <c r="Q501" s="241"/>
      <c r="R501" s="241"/>
      <c r="S501" s="241"/>
      <c r="T501" s="241"/>
      <c r="U501" s="241"/>
      <c r="V501" s="241"/>
      <c r="W501" s="241"/>
      <c r="X501" s="241"/>
      <c r="Y501" s="241"/>
      <c r="Z501" s="241"/>
    </row>
    <row r="502" spans="1:26" ht="12.75" customHeight="1">
      <c r="A502" s="241"/>
      <c r="B502" s="241"/>
      <c r="C502" s="241"/>
      <c r="D502" s="241"/>
      <c r="E502" s="241"/>
      <c r="F502" s="241"/>
      <c r="G502" s="241"/>
      <c r="H502" s="241"/>
      <c r="I502" s="241"/>
      <c r="J502" s="241"/>
      <c r="K502" s="241"/>
      <c r="L502" s="241"/>
      <c r="M502" s="241"/>
      <c r="N502" s="241"/>
      <c r="O502" s="241"/>
      <c r="P502" s="241"/>
      <c r="Q502" s="241"/>
      <c r="R502" s="241"/>
      <c r="S502" s="241"/>
      <c r="T502" s="241"/>
      <c r="U502" s="241"/>
      <c r="V502" s="241"/>
      <c r="W502" s="241"/>
      <c r="X502" s="241"/>
      <c r="Y502" s="241"/>
      <c r="Z502" s="241"/>
    </row>
    <row r="503" spans="1:26" ht="12.75" customHeight="1">
      <c r="A503" s="241"/>
      <c r="B503" s="241"/>
      <c r="C503" s="241"/>
      <c r="D503" s="241"/>
      <c r="E503" s="241"/>
      <c r="F503" s="241"/>
      <c r="G503" s="241"/>
      <c r="H503" s="241"/>
      <c r="I503" s="241"/>
      <c r="J503" s="241"/>
      <c r="K503" s="241"/>
      <c r="L503" s="241"/>
      <c r="M503" s="241"/>
      <c r="N503" s="241"/>
      <c r="O503" s="241"/>
      <c r="P503" s="241"/>
      <c r="Q503" s="241"/>
      <c r="R503" s="241"/>
      <c r="S503" s="241"/>
      <c r="T503" s="241"/>
      <c r="U503" s="241"/>
      <c r="V503" s="241"/>
      <c r="W503" s="241"/>
      <c r="X503" s="241"/>
      <c r="Y503" s="241"/>
      <c r="Z503" s="241"/>
    </row>
    <row r="504" spans="1:26" ht="12.75" customHeight="1">
      <c r="A504" s="241"/>
      <c r="B504" s="241"/>
      <c r="C504" s="241"/>
      <c r="D504" s="241"/>
      <c r="E504" s="241"/>
      <c r="F504" s="241"/>
      <c r="G504" s="241"/>
      <c r="H504" s="241"/>
      <c r="I504" s="241"/>
      <c r="J504" s="241"/>
      <c r="K504" s="241"/>
      <c r="L504" s="241"/>
      <c r="M504" s="241"/>
      <c r="N504" s="241"/>
      <c r="O504" s="241"/>
      <c r="P504" s="241"/>
      <c r="Q504" s="241"/>
      <c r="R504" s="241"/>
      <c r="S504" s="241"/>
      <c r="T504" s="241"/>
      <c r="U504" s="241"/>
      <c r="V504" s="241"/>
      <c r="W504" s="241"/>
      <c r="X504" s="241"/>
      <c r="Y504" s="241"/>
      <c r="Z504" s="241"/>
    </row>
    <row r="505" spans="1:26" ht="12.75" customHeight="1">
      <c r="A505" s="241"/>
      <c r="B505" s="241"/>
      <c r="C505" s="241"/>
      <c r="D505" s="241"/>
      <c r="E505" s="241"/>
      <c r="F505" s="241"/>
      <c r="G505" s="241"/>
      <c r="H505" s="241"/>
      <c r="I505" s="241"/>
      <c r="J505" s="241"/>
      <c r="K505" s="241"/>
      <c r="L505" s="241"/>
      <c r="M505" s="241"/>
      <c r="N505" s="241"/>
      <c r="O505" s="241"/>
      <c r="P505" s="241"/>
      <c r="Q505" s="241"/>
      <c r="R505" s="241"/>
      <c r="S505" s="241"/>
      <c r="T505" s="241"/>
      <c r="U505" s="241"/>
      <c r="V505" s="241"/>
      <c r="W505" s="241"/>
      <c r="X505" s="241"/>
      <c r="Y505" s="241"/>
      <c r="Z505" s="241"/>
    </row>
    <row r="506" spans="1:26" ht="12.75" customHeight="1">
      <c r="A506" s="241"/>
      <c r="B506" s="241"/>
      <c r="C506" s="241"/>
      <c r="D506" s="241"/>
      <c r="E506" s="241"/>
      <c r="F506" s="241"/>
      <c r="G506" s="241"/>
      <c r="H506" s="241"/>
      <c r="I506" s="241"/>
      <c r="J506" s="241"/>
      <c r="K506" s="241"/>
      <c r="L506" s="241"/>
      <c r="M506" s="241"/>
      <c r="N506" s="241"/>
      <c r="O506" s="241"/>
      <c r="P506" s="241"/>
      <c r="Q506" s="241"/>
      <c r="R506" s="241"/>
      <c r="S506" s="241"/>
      <c r="T506" s="241"/>
      <c r="U506" s="241"/>
      <c r="V506" s="241"/>
      <c r="W506" s="241"/>
      <c r="X506" s="241"/>
      <c r="Y506" s="241"/>
      <c r="Z506" s="241"/>
    </row>
    <row r="507" spans="1:26" ht="12.75" customHeight="1">
      <c r="A507" s="241"/>
      <c r="B507" s="241"/>
      <c r="C507" s="241"/>
      <c r="D507" s="241"/>
      <c r="E507" s="241"/>
      <c r="F507" s="241"/>
      <c r="G507" s="241"/>
      <c r="H507" s="241"/>
      <c r="I507" s="241"/>
      <c r="J507" s="241"/>
      <c r="K507" s="241"/>
      <c r="L507" s="241"/>
      <c r="M507" s="241"/>
      <c r="N507" s="241"/>
      <c r="O507" s="241"/>
      <c r="P507" s="241"/>
      <c r="Q507" s="241"/>
      <c r="R507" s="241"/>
      <c r="S507" s="241"/>
      <c r="T507" s="241"/>
      <c r="U507" s="241"/>
      <c r="V507" s="241"/>
      <c r="W507" s="241"/>
      <c r="X507" s="241"/>
      <c r="Y507" s="241"/>
      <c r="Z507" s="241"/>
    </row>
    <row r="508" spans="1:26" ht="12.75" customHeight="1">
      <c r="A508" s="241"/>
      <c r="B508" s="241"/>
      <c r="C508" s="241"/>
      <c r="D508" s="241"/>
      <c r="E508" s="241"/>
      <c r="F508" s="241"/>
      <c r="G508" s="241"/>
      <c r="H508" s="241"/>
      <c r="I508" s="241"/>
      <c r="J508" s="241"/>
      <c r="K508" s="241"/>
      <c r="L508" s="241"/>
      <c r="M508" s="241"/>
      <c r="N508" s="241"/>
      <c r="O508" s="241"/>
      <c r="P508" s="241"/>
      <c r="Q508" s="241"/>
      <c r="R508" s="241"/>
      <c r="S508" s="241"/>
      <c r="T508" s="241"/>
      <c r="U508" s="241"/>
      <c r="V508" s="241"/>
      <c r="W508" s="241"/>
      <c r="X508" s="241"/>
      <c r="Y508" s="241"/>
      <c r="Z508" s="241"/>
    </row>
    <row r="509" spans="1:26" ht="12.75" customHeight="1">
      <c r="A509" s="241"/>
      <c r="B509" s="241"/>
      <c r="C509" s="241"/>
      <c r="D509" s="241"/>
      <c r="E509" s="241"/>
      <c r="F509" s="241"/>
      <c r="G509" s="241"/>
      <c r="H509" s="241"/>
      <c r="I509" s="241"/>
      <c r="J509" s="241"/>
      <c r="K509" s="241"/>
      <c r="L509" s="241"/>
      <c r="M509" s="241"/>
      <c r="N509" s="241"/>
      <c r="O509" s="241"/>
      <c r="P509" s="241"/>
      <c r="Q509" s="241"/>
      <c r="R509" s="241"/>
      <c r="S509" s="241"/>
      <c r="T509" s="241"/>
      <c r="U509" s="241"/>
      <c r="V509" s="241"/>
      <c r="W509" s="241"/>
      <c r="X509" s="241"/>
      <c r="Y509" s="241"/>
      <c r="Z509" s="241"/>
    </row>
    <row r="510" spans="1:26" ht="12.75" customHeight="1">
      <c r="A510" s="241"/>
      <c r="B510" s="241"/>
      <c r="C510" s="241"/>
      <c r="D510" s="241"/>
      <c r="E510" s="241"/>
      <c r="F510" s="241"/>
      <c r="G510" s="241"/>
      <c r="H510" s="241"/>
      <c r="I510" s="241"/>
      <c r="J510" s="241"/>
      <c r="K510" s="241"/>
      <c r="L510" s="241"/>
      <c r="M510" s="241"/>
      <c r="N510" s="241"/>
      <c r="O510" s="241"/>
      <c r="P510" s="241"/>
      <c r="Q510" s="241"/>
      <c r="R510" s="241"/>
      <c r="S510" s="241"/>
      <c r="T510" s="241"/>
      <c r="U510" s="241"/>
      <c r="V510" s="241"/>
      <c r="W510" s="241"/>
      <c r="X510" s="241"/>
      <c r="Y510" s="241"/>
      <c r="Z510" s="241"/>
    </row>
    <row r="511" spans="1:26" ht="12.75" customHeight="1">
      <c r="A511" s="241"/>
      <c r="B511" s="241"/>
      <c r="C511" s="241"/>
      <c r="D511" s="241"/>
      <c r="E511" s="241"/>
      <c r="F511" s="241"/>
      <c r="G511" s="241"/>
      <c r="H511" s="241"/>
      <c r="I511" s="241"/>
      <c r="J511" s="241"/>
      <c r="K511" s="241"/>
      <c r="L511" s="241"/>
      <c r="M511" s="241"/>
      <c r="N511" s="241"/>
      <c r="O511" s="241"/>
      <c r="P511" s="241"/>
      <c r="Q511" s="241"/>
      <c r="R511" s="241"/>
      <c r="S511" s="241"/>
      <c r="T511" s="241"/>
      <c r="U511" s="241"/>
      <c r="V511" s="241"/>
      <c r="W511" s="241"/>
      <c r="X511" s="241"/>
      <c r="Y511" s="241"/>
      <c r="Z511" s="241"/>
    </row>
    <row r="512" spans="1:26" ht="12.75" customHeight="1">
      <c r="A512" s="241"/>
      <c r="B512" s="241"/>
      <c r="C512" s="241"/>
      <c r="D512" s="241"/>
      <c r="E512" s="241"/>
      <c r="F512" s="241"/>
      <c r="G512" s="241"/>
      <c r="H512" s="241"/>
      <c r="I512" s="241"/>
      <c r="J512" s="241"/>
      <c r="K512" s="241"/>
      <c r="L512" s="241"/>
      <c r="M512" s="241"/>
      <c r="N512" s="241"/>
      <c r="O512" s="241"/>
      <c r="P512" s="241"/>
      <c r="Q512" s="241"/>
      <c r="R512" s="241"/>
      <c r="S512" s="241"/>
      <c r="T512" s="241"/>
      <c r="U512" s="241"/>
      <c r="V512" s="241"/>
      <c r="W512" s="241"/>
      <c r="X512" s="241"/>
      <c r="Y512" s="241"/>
      <c r="Z512" s="241"/>
    </row>
    <row r="513" spans="1:26" ht="12.75" customHeight="1">
      <c r="A513" s="241"/>
      <c r="B513" s="241"/>
      <c r="C513" s="241"/>
      <c r="D513" s="241"/>
      <c r="E513" s="241"/>
      <c r="F513" s="241"/>
      <c r="G513" s="241"/>
      <c r="H513" s="241"/>
      <c r="I513" s="241"/>
      <c r="J513" s="241"/>
      <c r="K513" s="241"/>
      <c r="L513" s="241"/>
      <c r="M513" s="241"/>
      <c r="N513" s="241"/>
      <c r="O513" s="241"/>
      <c r="P513" s="241"/>
      <c r="Q513" s="241"/>
      <c r="R513" s="241"/>
      <c r="S513" s="241"/>
      <c r="T513" s="241"/>
      <c r="U513" s="241"/>
      <c r="V513" s="241"/>
      <c r="W513" s="241"/>
      <c r="X513" s="241"/>
      <c r="Y513" s="241"/>
      <c r="Z513" s="241"/>
    </row>
    <row r="514" spans="1:26" ht="12.75" customHeight="1">
      <c r="A514" s="241"/>
      <c r="B514" s="241"/>
      <c r="C514" s="241"/>
      <c r="D514" s="241"/>
      <c r="E514" s="241"/>
      <c r="F514" s="241"/>
      <c r="G514" s="241"/>
      <c r="H514" s="241"/>
      <c r="I514" s="241"/>
      <c r="J514" s="241"/>
      <c r="K514" s="241"/>
      <c r="L514" s="241"/>
      <c r="M514" s="241"/>
      <c r="N514" s="241"/>
      <c r="O514" s="241"/>
      <c r="P514" s="241"/>
      <c r="Q514" s="241"/>
      <c r="R514" s="241"/>
      <c r="S514" s="241"/>
      <c r="T514" s="241"/>
      <c r="U514" s="241"/>
      <c r="V514" s="241"/>
      <c r="W514" s="241"/>
      <c r="X514" s="241"/>
      <c r="Y514" s="241"/>
      <c r="Z514" s="241"/>
    </row>
    <row r="515" spans="1:26" ht="12.75" customHeight="1">
      <c r="A515" s="241"/>
      <c r="B515" s="241"/>
      <c r="C515" s="241"/>
      <c r="D515" s="241"/>
      <c r="E515" s="241"/>
      <c r="F515" s="241"/>
      <c r="G515" s="241"/>
      <c r="H515" s="241"/>
      <c r="I515" s="241"/>
      <c r="J515" s="241"/>
      <c r="K515" s="241"/>
      <c r="L515" s="241"/>
      <c r="M515" s="241"/>
      <c r="N515" s="241"/>
      <c r="O515" s="241"/>
      <c r="P515" s="241"/>
      <c r="Q515" s="241"/>
      <c r="R515" s="241"/>
      <c r="S515" s="241"/>
      <c r="T515" s="241"/>
      <c r="U515" s="241"/>
      <c r="V515" s="241"/>
      <c r="W515" s="241"/>
      <c r="X515" s="241"/>
      <c r="Y515" s="241"/>
      <c r="Z515" s="241"/>
    </row>
    <row r="516" spans="1:26" ht="12.75" customHeight="1">
      <c r="A516" s="241"/>
      <c r="B516" s="241"/>
      <c r="C516" s="241"/>
      <c r="D516" s="241"/>
      <c r="E516" s="241"/>
      <c r="F516" s="241"/>
      <c r="G516" s="241"/>
      <c r="H516" s="241"/>
      <c r="I516" s="241"/>
      <c r="J516" s="241"/>
      <c r="K516" s="241"/>
      <c r="L516" s="241"/>
      <c r="M516" s="241"/>
      <c r="N516" s="241"/>
      <c r="O516" s="241"/>
      <c r="P516" s="241"/>
      <c r="Q516" s="241"/>
      <c r="R516" s="241"/>
      <c r="S516" s="241"/>
      <c r="T516" s="241"/>
      <c r="U516" s="241"/>
      <c r="V516" s="241"/>
      <c r="W516" s="241"/>
      <c r="X516" s="241"/>
      <c r="Y516" s="241"/>
      <c r="Z516" s="241"/>
    </row>
    <row r="517" spans="1:26" ht="12.75" customHeight="1">
      <c r="A517" s="241"/>
      <c r="B517" s="241"/>
      <c r="C517" s="241"/>
      <c r="D517" s="241"/>
      <c r="E517" s="241"/>
      <c r="F517" s="241"/>
      <c r="G517" s="241"/>
      <c r="H517" s="241"/>
      <c r="I517" s="241"/>
      <c r="J517" s="241"/>
      <c r="K517" s="241"/>
      <c r="L517" s="241"/>
      <c r="M517" s="241"/>
      <c r="N517" s="241"/>
      <c r="O517" s="241"/>
      <c r="P517" s="241"/>
      <c r="Q517" s="241"/>
      <c r="R517" s="241"/>
      <c r="S517" s="241"/>
      <c r="T517" s="241"/>
      <c r="U517" s="241"/>
      <c r="V517" s="241"/>
      <c r="W517" s="241"/>
      <c r="X517" s="241"/>
      <c r="Y517" s="241"/>
      <c r="Z517" s="241"/>
    </row>
    <row r="518" spans="1:26" ht="12.75" customHeight="1">
      <c r="A518" s="241"/>
      <c r="B518" s="241"/>
      <c r="C518" s="241"/>
      <c r="D518" s="241"/>
      <c r="E518" s="241"/>
      <c r="F518" s="241"/>
      <c r="G518" s="241"/>
      <c r="H518" s="241"/>
      <c r="I518" s="241"/>
      <c r="J518" s="241"/>
      <c r="K518" s="241"/>
      <c r="L518" s="241"/>
      <c r="M518" s="241"/>
      <c r="N518" s="241"/>
      <c r="O518" s="241"/>
      <c r="P518" s="241"/>
      <c r="Q518" s="241"/>
      <c r="R518" s="241"/>
      <c r="S518" s="241"/>
      <c r="T518" s="241"/>
      <c r="U518" s="241"/>
      <c r="V518" s="241"/>
      <c r="W518" s="241"/>
      <c r="X518" s="241"/>
      <c r="Y518" s="241"/>
      <c r="Z518" s="241"/>
    </row>
    <row r="519" spans="1:26" ht="12.75" customHeight="1">
      <c r="A519" s="241"/>
      <c r="B519" s="241"/>
      <c r="C519" s="241"/>
      <c r="D519" s="241"/>
      <c r="E519" s="241"/>
      <c r="F519" s="241"/>
      <c r="G519" s="241"/>
      <c r="H519" s="241"/>
      <c r="I519" s="241"/>
      <c r="J519" s="241"/>
      <c r="K519" s="241"/>
      <c r="L519" s="241"/>
      <c r="M519" s="241"/>
      <c r="N519" s="241"/>
      <c r="O519" s="241"/>
      <c r="P519" s="241"/>
      <c r="Q519" s="241"/>
      <c r="R519" s="241"/>
      <c r="S519" s="241"/>
      <c r="T519" s="241"/>
      <c r="U519" s="241"/>
      <c r="V519" s="241"/>
      <c r="W519" s="241"/>
      <c r="X519" s="241"/>
      <c r="Y519" s="241"/>
      <c r="Z519" s="241"/>
    </row>
    <row r="520" spans="1:26" ht="12.75" customHeight="1">
      <c r="A520" s="241"/>
      <c r="B520" s="241"/>
      <c r="C520" s="241"/>
      <c r="D520" s="241"/>
      <c r="E520" s="241"/>
      <c r="F520" s="241"/>
      <c r="G520" s="241"/>
      <c r="H520" s="241"/>
      <c r="I520" s="241"/>
      <c r="J520" s="241"/>
      <c r="K520" s="241"/>
      <c r="L520" s="241"/>
      <c r="M520" s="241"/>
      <c r="N520" s="241"/>
      <c r="O520" s="241"/>
      <c r="P520" s="241"/>
      <c r="Q520" s="241"/>
      <c r="R520" s="241"/>
      <c r="S520" s="241"/>
      <c r="T520" s="241"/>
      <c r="U520" s="241"/>
      <c r="V520" s="241"/>
      <c r="W520" s="241"/>
      <c r="X520" s="241"/>
      <c r="Y520" s="241"/>
      <c r="Z520" s="241"/>
    </row>
    <row r="521" spans="1:26" ht="12.75" customHeight="1">
      <c r="A521" s="241"/>
      <c r="B521" s="241"/>
      <c r="C521" s="241"/>
      <c r="D521" s="241"/>
      <c r="E521" s="241"/>
      <c r="F521" s="241"/>
      <c r="G521" s="241"/>
      <c r="H521" s="241"/>
      <c r="I521" s="241"/>
      <c r="J521" s="241"/>
      <c r="K521" s="241"/>
      <c r="L521" s="241"/>
      <c r="M521" s="241"/>
      <c r="N521" s="241"/>
      <c r="O521" s="241"/>
      <c r="P521" s="241"/>
      <c r="Q521" s="241"/>
      <c r="R521" s="241"/>
      <c r="S521" s="241"/>
      <c r="T521" s="241"/>
      <c r="U521" s="241"/>
      <c r="V521" s="241"/>
      <c r="W521" s="241"/>
      <c r="X521" s="241"/>
      <c r="Y521" s="241"/>
      <c r="Z521" s="241"/>
    </row>
    <row r="522" spans="1:26" ht="12.75" customHeight="1">
      <c r="A522" s="241"/>
      <c r="B522" s="241"/>
      <c r="C522" s="241"/>
      <c r="D522" s="241"/>
      <c r="E522" s="241"/>
      <c r="F522" s="241"/>
      <c r="G522" s="241"/>
      <c r="H522" s="241"/>
      <c r="I522" s="241"/>
      <c r="J522" s="241"/>
      <c r="K522" s="241"/>
      <c r="L522" s="241"/>
      <c r="M522" s="241"/>
      <c r="N522" s="241"/>
      <c r="O522" s="241"/>
      <c r="P522" s="241"/>
      <c r="Q522" s="241"/>
      <c r="R522" s="241"/>
      <c r="S522" s="241"/>
      <c r="T522" s="241"/>
      <c r="U522" s="241"/>
      <c r="V522" s="241"/>
      <c r="W522" s="241"/>
      <c r="X522" s="241"/>
      <c r="Y522" s="241"/>
      <c r="Z522" s="241"/>
    </row>
    <row r="523" spans="1:26" ht="12.75" customHeight="1">
      <c r="A523" s="241"/>
      <c r="B523" s="241"/>
      <c r="C523" s="241"/>
      <c r="D523" s="241"/>
      <c r="E523" s="241"/>
      <c r="F523" s="241"/>
      <c r="G523" s="241"/>
      <c r="H523" s="241"/>
      <c r="I523" s="241"/>
      <c r="J523" s="241"/>
      <c r="K523" s="241"/>
      <c r="L523" s="241"/>
      <c r="M523" s="241"/>
      <c r="N523" s="241"/>
      <c r="O523" s="241"/>
      <c r="P523" s="241"/>
      <c r="Q523" s="241"/>
      <c r="R523" s="241"/>
      <c r="S523" s="241"/>
      <c r="T523" s="241"/>
      <c r="U523" s="241"/>
      <c r="V523" s="241"/>
      <c r="W523" s="241"/>
      <c r="X523" s="241"/>
      <c r="Y523" s="241"/>
      <c r="Z523" s="241"/>
    </row>
    <row r="524" spans="1:26" ht="12.75" customHeight="1">
      <c r="A524" s="241"/>
      <c r="B524" s="241"/>
      <c r="C524" s="241"/>
      <c r="D524" s="241"/>
      <c r="E524" s="241"/>
      <c r="F524" s="241"/>
      <c r="G524" s="241"/>
      <c r="H524" s="241"/>
      <c r="I524" s="241"/>
      <c r="J524" s="241"/>
      <c r="K524" s="241"/>
      <c r="L524" s="241"/>
      <c r="M524" s="241"/>
      <c r="N524" s="241"/>
      <c r="O524" s="241"/>
      <c r="P524" s="241"/>
      <c r="Q524" s="241"/>
      <c r="R524" s="241"/>
      <c r="S524" s="241"/>
      <c r="T524" s="241"/>
      <c r="U524" s="241"/>
      <c r="V524" s="241"/>
      <c r="W524" s="241"/>
      <c r="X524" s="241"/>
      <c r="Y524" s="241"/>
      <c r="Z524" s="241"/>
    </row>
    <row r="525" spans="1:26" ht="12.75" customHeight="1">
      <c r="A525" s="241"/>
      <c r="B525" s="241"/>
      <c r="C525" s="241"/>
      <c r="D525" s="241"/>
      <c r="E525" s="241"/>
      <c r="F525" s="241"/>
      <c r="G525" s="241"/>
      <c r="H525" s="241"/>
      <c r="I525" s="241"/>
      <c r="J525" s="241"/>
      <c r="K525" s="241"/>
      <c r="L525" s="241"/>
      <c r="M525" s="241"/>
      <c r="N525" s="241"/>
      <c r="O525" s="241"/>
      <c r="P525" s="241"/>
      <c r="Q525" s="241"/>
      <c r="R525" s="241"/>
      <c r="S525" s="241"/>
      <c r="T525" s="241"/>
      <c r="U525" s="241"/>
      <c r="V525" s="241"/>
      <c r="W525" s="241"/>
      <c r="X525" s="241"/>
      <c r="Y525" s="241"/>
      <c r="Z525" s="241"/>
    </row>
    <row r="526" spans="1:26" ht="12.75" customHeight="1">
      <c r="A526" s="241"/>
      <c r="B526" s="241"/>
      <c r="C526" s="241"/>
      <c r="D526" s="241"/>
      <c r="E526" s="241"/>
      <c r="F526" s="241"/>
      <c r="G526" s="241"/>
      <c r="H526" s="241"/>
      <c r="I526" s="241"/>
      <c r="J526" s="241"/>
      <c r="K526" s="241"/>
      <c r="L526" s="241"/>
      <c r="M526" s="241"/>
      <c r="N526" s="241"/>
      <c r="O526" s="241"/>
      <c r="P526" s="241"/>
      <c r="Q526" s="241"/>
      <c r="R526" s="241"/>
      <c r="S526" s="241"/>
      <c r="T526" s="241"/>
      <c r="U526" s="241"/>
      <c r="V526" s="241"/>
      <c r="W526" s="241"/>
      <c r="X526" s="241"/>
      <c r="Y526" s="241"/>
      <c r="Z526" s="241"/>
    </row>
    <row r="527" spans="1:26" ht="12.75" customHeight="1">
      <c r="A527" s="241"/>
      <c r="B527" s="241"/>
      <c r="C527" s="241"/>
      <c r="D527" s="241"/>
      <c r="E527" s="241"/>
      <c r="F527" s="241"/>
      <c r="G527" s="241"/>
      <c r="H527" s="241"/>
      <c r="I527" s="241"/>
      <c r="J527" s="241"/>
      <c r="K527" s="241"/>
      <c r="L527" s="241"/>
      <c r="M527" s="241"/>
      <c r="N527" s="241"/>
      <c r="O527" s="241"/>
      <c r="P527" s="241"/>
      <c r="Q527" s="241"/>
      <c r="R527" s="241"/>
      <c r="S527" s="241"/>
      <c r="T527" s="241"/>
      <c r="U527" s="241"/>
      <c r="V527" s="241"/>
      <c r="W527" s="241"/>
      <c r="X527" s="241"/>
      <c r="Y527" s="241"/>
      <c r="Z527" s="241"/>
    </row>
    <row r="528" spans="1:26" ht="12.75" customHeight="1">
      <c r="A528" s="241"/>
      <c r="B528" s="241"/>
      <c r="C528" s="241"/>
      <c r="D528" s="241"/>
      <c r="E528" s="241"/>
      <c r="F528" s="241"/>
      <c r="G528" s="241"/>
      <c r="H528" s="241"/>
      <c r="I528" s="241"/>
      <c r="J528" s="241"/>
      <c r="K528" s="241"/>
      <c r="L528" s="241"/>
      <c r="M528" s="241"/>
      <c r="N528" s="241"/>
      <c r="O528" s="241"/>
      <c r="P528" s="241"/>
      <c r="Q528" s="241"/>
      <c r="R528" s="241"/>
      <c r="S528" s="241"/>
      <c r="T528" s="241"/>
      <c r="U528" s="241"/>
      <c r="V528" s="241"/>
      <c r="W528" s="241"/>
      <c r="X528" s="241"/>
      <c r="Y528" s="241"/>
      <c r="Z528" s="241"/>
    </row>
    <row r="529" spans="1:26" ht="12.75" customHeight="1">
      <c r="A529" s="241"/>
      <c r="B529" s="241"/>
      <c r="C529" s="241"/>
      <c r="D529" s="241"/>
      <c r="E529" s="241"/>
      <c r="F529" s="241"/>
      <c r="G529" s="241"/>
      <c r="H529" s="241"/>
      <c r="I529" s="241"/>
      <c r="J529" s="241"/>
      <c r="K529" s="241"/>
      <c r="L529" s="241"/>
      <c r="M529" s="241"/>
      <c r="N529" s="241"/>
      <c r="O529" s="241"/>
      <c r="P529" s="241"/>
      <c r="Q529" s="241"/>
      <c r="R529" s="241"/>
      <c r="S529" s="241"/>
      <c r="T529" s="241"/>
      <c r="U529" s="241"/>
      <c r="V529" s="241"/>
      <c r="W529" s="241"/>
      <c r="X529" s="241"/>
      <c r="Y529" s="241"/>
      <c r="Z529" s="241"/>
    </row>
    <row r="530" spans="1:26" ht="12.75" customHeight="1">
      <c r="A530" s="241"/>
      <c r="B530" s="241"/>
      <c r="C530" s="241"/>
      <c r="D530" s="241"/>
      <c r="E530" s="241"/>
      <c r="F530" s="241"/>
      <c r="G530" s="241"/>
      <c r="H530" s="241"/>
      <c r="I530" s="241"/>
      <c r="J530" s="241"/>
      <c r="K530" s="241"/>
      <c r="L530" s="241"/>
      <c r="M530" s="241"/>
      <c r="N530" s="241"/>
      <c r="O530" s="241"/>
      <c r="P530" s="241"/>
      <c r="Q530" s="241"/>
      <c r="R530" s="241"/>
      <c r="S530" s="241"/>
      <c r="T530" s="241"/>
      <c r="U530" s="241"/>
      <c r="V530" s="241"/>
      <c r="W530" s="241"/>
      <c r="X530" s="241"/>
      <c r="Y530" s="241"/>
      <c r="Z530" s="241"/>
    </row>
    <row r="531" spans="1:26" ht="12.75" customHeight="1">
      <c r="A531" s="241"/>
      <c r="B531" s="241"/>
      <c r="C531" s="241"/>
      <c r="D531" s="241"/>
      <c r="E531" s="241"/>
      <c r="F531" s="241"/>
      <c r="G531" s="241"/>
      <c r="H531" s="241"/>
      <c r="I531" s="241"/>
      <c r="J531" s="241"/>
      <c r="K531" s="241"/>
      <c r="L531" s="241"/>
      <c r="M531" s="241"/>
      <c r="N531" s="241"/>
      <c r="O531" s="241"/>
      <c r="P531" s="241"/>
      <c r="Q531" s="241"/>
      <c r="R531" s="241"/>
      <c r="S531" s="241"/>
      <c r="T531" s="241"/>
      <c r="U531" s="241"/>
      <c r="V531" s="241"/>
      <c r="W531" s="241"/>
      <c r="X531" s="241"/>
      <c r="Y531" s="241"/>
      <c r="Z531" s="241"/>
    </row>
    <row r="532" spans="1:26" ht="12.75" customHeight="1">
      <c r="A532" s="241"/>
      <c r="B532" s="241"/>
      <c r="C532" s="241"/>
      <c r="D532" s="241"/>
      <c r="E532" s="241"/>
      <c r="F532" s="241"/>
      <c r="G532" s="241"/>
      <c r="H532" s="241"/>
      <c r="I532" s="241"/>
      <c r="J532" s="241"/>
      <c r="K532" s="241"/>
      <c r="L532" s="241"/>
      <c r="M532" s="241"/>
      <c r="N532" s="241"/>
      <c r="O532" s="241"/>
      <c r="P532" s="241"/>
      <c r="Q532" s="241"/>
      <c r="R532" s="241"/>
      <c r="S532" s="241"/>
      <c r="T532" s="241"/>
      <c r="U532" s="241"/>
      <c r="V532" s="241"/>
      <c r="W532" s="241"/>
      <c r="X532" s="241"/>
      <c r="Y532" s="241"/>
      <c r="Z532" s="241"/>
    </row>
    <row r="533" spans="1:26" ht="12.75" customHeight="1">
      <c r="A533" s="241"/>
      <c r="B533" s="241"/>
      <c r="C533" s="241"/>
      <c r="D533" s="241"/>
      <c r="E533" s="241"/>
      <c r="F533" s="241"/>
      <c r="G533" s="241"/>
      <c r="H533" s="241"/>
      <c r="I533" s="241"/>
      <c r="J533" s="241"/>
      <c r="K533" s="241"/>
      <c r="L533" s="241"/>
      <c r="M533" s="241"/>
      <c r="N533" s="241"/>
      <c r="O533" s="241"/>
      <c r="P533" s="241"/>
      <c r="Q533" s="241"/>
      <c r="R533" s="241"/>
      <c r="S533" s="241"/>
      <c r="T533" s="241"/>
      <c r="U533" s="241"/>
      <c r="V533" s="241"/>
      <c r="W533" s="241"/>
      <c r="X533" s="241"/>
      <c r="Y533" s="241"/>
      <c r="Z533" s="241"/>
    </row>
    <row r="534" spans="1:26" ht="12.75" customHeight="1">
      <c r="A534" s="241"/>
      <c r="B534" s="241"/>
      <c r="C534" s="241"/>
      <c r="D534" s="241"/>
      <c r="E534" s="241"/>
      <c r="F534" s="241"/>
      <c r="G534" s="241"/>
      <c r="H534" s="241"/>
      <c r="I534" s="241"/>
      <c r="J534" s="241"/>
      <c r="K534" s="241"/>
      <c r="L534" s="241"/>
      <c r="M534" s="241"/>
      <c r="N534" s="241"/>
      <c r="O534" s="241"/>
      <c r="P534" s="241"/>
      <c r="Q534" s="241"/>
      <c r="R534" s="241"/>
      <c r="S534" s="241"/>
      <c r="T534" s="241"/>
      <c r="U534" s="241"/>
      <c r="V534" s="241"/>
      <c r="W534" s="241"/>
      <c r="X534" s="241"/>
      <c r="Y534" s="241"/>
      <c r="Z534" s="241"/>
    </row>
    <row r="535" spans="1:26" ht="12.75" customHeight="1">
      <c r="A535" s="241"/>
      <c r="B535" s="241"/>
      <c r="C535" s="241"/>
      <c r="D535" s="241"/>
      <c r="E535" s="241"/>
      <c r="F535" s="241"/>
      <c r="G535" s="241"/>
      <c r="H535" s="241"/>
      <c r="I535" s="241"/>
      <c r="J535" s="241"/>
      <c r="K535" s="241"/>
      <c r="L535" s="241"/>
      <c r="M535" s="241"/>
      <c r="N535" s="241"/>
      <c r="O535" s="241"/>
      <c r="P535" s="241"/>
      <c r="Q535" s="241"/>
      <c r="R535" s="241"/>
      <c r="S535" s="241"/>
      <c r="T535" s="241"/>
      <c r="U535" s="241"/>
      <c r="V535" s="241"/>
      <c r="W535" s="241"/>
      <c r="X535" s="241"/>
      <c r="Y535" s="241"/>
      <c r="Z535" s="241"/>
    </row>
    <row r="536" spans="1:26" ht="12.75" customHeight="1">
      <c r="A536" s="241"/>
      <c r="B536" s="241"/>
      <c r="C536" s="241"/>
      <c r="D536" s="241"/>
      <c r="E536" s="241"/>
      <c r="F536" s="241"/>
      <c r="G536" s="241"/>
      <c r="H536" s="241"/>
      <c r="I536" s="241"/>
      <c r="J536" s="241"/>
      <c r="K536" s="241"/>
      <c r="L536" s="241"/>
      <c r="M536" s="241"/>
      <c r="N536" s="241"/>
      <c r="O536" s="241"/>
      <c r="P536" s="241"/>
      <c r="Q536" s="241"/>
      <c r="R536" s="241"/>
      <c r="S536" s="241"/>
      <c r="T536" s="241"/>
      <c r="U536" s="241"/>
      <c r="V536" s="241"/>
      <c r="W536" s="241"/>
      <c r="X536" s="241"/>
      <c r="Y536" s="241"/>
      <c r="Z536" s="241"/>
    </row>
    <row r="537" spans="1:26" ht="12.75" customHeight="1">
      <c r="A537" s="241"/>
      <c r="B537" s="241"/>
      <c r="C537" s="241"/>
      <c r="D537" s="241"/>
      <c r="E537" s="241"/>
      <c r="F537" s="241"/>
      <c r="G537" s="241"/>
      <c r="H537" s="241"/>
      <c r="I537" s="241"/>
      <c r="J537" s="241"/>
      <c r="K537" s="241"/>
      <c r="L537" s="241"/>
      <c r="M537" s="241"/>
      <c r="N537" s="241"/>
      <c r="O537" s="241"/>
      <c r="P537" s="241"/>
      <c r="Q537" s="241"/>
      <c r="R537" s="241"/>
      <c r="S537" s="241"/>
      <c r="T537" s="241"/>
      <c r="U537" s="241"/>
      <c r="V537" s="241"/>
      <c r="W537" s="241"/>
      <c r="X537" s="241"/>
      <c r="Y537" s="241"/>
      <c r="Z537" s="241"/>
    </row>
    <row r="538" spans="1:26" ht="12.75" customHeight="1">
      <c r="A538" s="241"/>
      <c r="B538" s="241"/>
      <c r="C538" s="241"/>
      <c r="D538" s="241"/>
      <c r="E538" s="241"/>
      <c r="F538" s="241"/>
      <c r="G538" s="241"/>
      <c r="H538" s="241"/>
      <c r="I538" s="241"/>
      <c r="J538" s="241"/>
      <c r="K538" s="241"/>
      <c r="L538" s="241"/>
      <c r="M538" s="241"/>
      <c r="N538" s="241"/>
      <c r="O538" s="241"/>
      <c r="P538" s="241"/>
      <c r="Q538" s="241"/>
      <c r="R538" s="241"/>
      <c r="S538" s="241"/>
      <c r="T538" s="241"/>
      <c r="U538" s="241"/>
      <c r="V538" s="241"/>
      <c r="W538" s="241"/>
      <c r="X538" s="241"/>
      <c r="Y538" s="241"/>
      <c r="Z538" s="241"/>
    </row>
    <row r="539" spans="1:26" ht="12.75" customHeight="1">
      <c r="A539" s="241"/>
      <c r="B539" s="241"/>
      <c r="C539" s="241"/>
      <c r="D539" s="241"/>
      <c r="E539" s="241"/>
      <c r="F539" s="241"/>
      <c r="G539" s="241"/>
      <c r="H539" s="241"/>
      <c r="I539" s="241"/>
      <c r="J539" s="241"/>
      <c r="K539" s="241"/>
      <c r="L539" s="241"/>
      <c r="M539" s="241"/>
      <c r="N539" s="241"/>
      <c r="O539" s="241"/>
      <c r="P539" s="241"/>
      <c r="Q539" s="241"/>
      <c r="R539" s="241"/>
      <c r="S539" s="241"/>
      <c r="T539" s="241"/>
      <c r="U539" s="241"/>
      <c r="V539" s="241"/>
      <c r="W539" s="241"/>
      <c r="X539" s="241"/>
      <c r="Y539" s="241"/>
      <c r="Z539" s="241"/>
    </row>
    <row r="540" spans="1:26" ht="12.75" customHeight="1">
      <c r="A540" s="241"/>
      <c r="B540" s="241"/>
      <c r="C540" s="241"/>
      <c r="D540" s="241"/>
      <c r="E540" s="241"/>
      <c r="F540" s="241"/>
      <c r="G540" s="241"/>
      <c r="H540" s="241"/>
      <c r="I540" s="241"/>
      <c r="J540" s="241"/>
      <c r="K540" s="241"/>
      <c r="L540" s="241"/>
      <c r="M540" s="241"/>
      <c r="N540" s="241"/>
      <c r="O540" s="241"/>
      <c r="P540" s="241"/>
      <c r="Q540" s="241"/>
      <c r="R540" s="241"/>
      <c r="S540" s="241"/>
      <c r="T540" s="241"/>
      <c r="U540" s="241"/>
      <c r="V540" s="241"/>
      <c r="W540" s="241"/>
      <c r="X540" s="241"/>
      <c r="Y540" s="241"/>
      <c r="Z540" s="241"/>
    </row>
    <row r="541" spans="1:26" ht="12.75" customHeight="1">
      <c r="A541" s="241"/>
      <c r="B541" s="241"/>
      <c r="C541" s="241"/>
      <c r="D541" s="241"/>
      <c r="E541" s="241"/>
      <c r="F541" s="241"/>
      <c r="G541" s="241"/>
      <c r="H541" s="241"/>
      <c r="I541" s="241"/>
      <c r="J541" s="241"/>
      <c r="K541" s="241"/>
      <c r="L541" s="241"/>
      <c r="M541" s="241"/>
      <c r="N541" s="241"/>
      <c r="O541" s="241"/>
      <c r="P541" s="241"/>
      <c r="Q541" s="241"/>
      <c r="R541" s="241"/>
      <c r="S541" s="241"/>
      <c r="T541" s="241"/>
      <c r="U541" s="241"/>
      <c r="V541" s="241"/>
      <c r="W541" s="241"/>
      <c r="X541" s="241"/>
      <c r="Y541" s="241"/>
      <c r="Z541" s="241"/>
    </row>
    <row r="542" spans="1:26" ht="12.75" customHeight="1">
      <c r="A542" s="241"/>
      <c r="B542" s="241"/>
      <c r="C542" s="241"/>
      <c r="D542" s="241"/>
      <c r="E542" s="241"/>
      <c r="F542" s="241"/>
      <c r="G542" s="241"/>
      <c r="H542" s="241"/>
      <c r="I542" s="241"/>
      <c r="J542" s="241"/>
      <c r="K542" s="241"/>
      <c r="L542" s="241"/>
      <c r="M542" s="241"/>
      <c r="N542" s="241"/>
      <c r="O542" s="241"/>
      <c r="P542" s="241"/>
      <c r="Q542" s="241"/>
      <c r="R542" s="241"/>
      <c r="S542" s="241"/>
      <c r="T542" s="241"/>
      <c r="U542" s="241"/>
      <c r="V542" s="241"/>
      <c r="W542" s="241"/>
      <c r="X542" s="241"/>
      <c r="Y542" s="241"/>
      <c r="Z542" s="241"/>
    </row>
    <row r="543" spans="1:26" ht="12.75" customHeight="1">
      <c r="A543" s="241"/>
      <c r="B543" s="241"/>
      <c r="C543" s="241"/>
      <c r="D543" s="241"/>
      <c r="E543" s="241"/>
      <c r="F543" s="241"/>
      <c r="G543" s="241"/>
      <c r="H543" s="241"/>
      <c r="I543" s="241"/>
      <c r="J543" s="241"/>
      <c r="K543" s="241"/>
      <c r="L543" s="241"/>
      <c r="M543" s="241"/>
      <c r="N543" s="241"/>
      <c r="O543" s="241"/>
      <c r="P543" s="241"/>
      <c r="Q543" s="241"/>
      <c r="R543" s="241"/>
      <c r="S543" s="241"/>
      <c r="T543" s="241"/>
      <c r="U543" s="241"/>
      <c r="V543" s="241"/>
      <c r="W543" s="241"/>
      <c r="X543" s="241"/>
      <c r="Y543" s="241"/>
      <c r="Z543" s="241"/>
    </row>
    <row r="544" spans="1:26" ht="12.75" customHeight="1">
      <c r="A544" s="241"/>
      <c r="B544" s="241"/>
      <c r="C544" s="241"/>
      <c r="D544" s="241"/>
      <c r="E544" s="241"/>
      <c r="F544" s="241"/>
      <c r="G544" s="241"/>
      <c r="H544" s="241"/>
      <c r="I544" s="241"/>
      <c r="J544" s="241"/>
      <c r="K544" s="241"/>
      <c r="L544" s="241"/>
      <c r="M544" s="241"/>
      <c r="N544" s="241"/>
      <c r="O544" s="241"/>
      <c r="P544" s="241"/>
      <c r="Q544" s="241"/>
      <c r="R544" s="241"/>
      <c r="S544" s="241"/>
      <c r="T544" s="241"/>
      <c r="U544" s="241"/>
      <c r="V544" s="241"/>
      <c r="W544" s="241"/>
      <c r="X544" s="241"/>
      <c r="Y544" s="241"/>
      <c r="Z544" s="241"/>
    </row>
    <row r="545" spans="1:26" ht="12.75" customHeight="1">
      <c r="A545" s="241"/>
      <c r="B545" s="241"/>
      <c r="C545" s="241"/>
      <c r="D545" s="241"/>
      <c r="E545" s="241"/>
      <c r="F545" s="241"/>
      <c r="G545" s="241"/>
      <c r="H545" s="241"/>
      <c r="I545" s="241"/>
      <c r="J545" s="241"/>
      <c r="K545" s="241"/>
      <c r="L545" s="241"/>
      <c r="M545" s="241"/>
      <c r="N545" s="241"/>
      <c r="O545" s="241"/>
      <c r="P545" s="241"/>
      <c r="Q545" s="241"/>
      <c r="R545" s="241"/>
      <c r="S545" s="241"/>
      <c r="T545" s="241"/>
      <c r="U545" s="241"/>
      <c r="V545" s="241"/>
      <c r="W545" s="241"/>
      <c r="X545" s="241"/>
      <c r="Y545" s="241"/>
      <c r="Z545" s="241"/>
    </row>
    <row r="546" spans="1:26" ht="12.75" customHeight="1">
      <c r="A546" s="241"/>
      <c r="B546" s="241"/>
      <c r="C546" s="241"/>
      <c r="D546" s="241"/>
      <c r="E546" s="241"/>
      <c r="F546" s="241"/>
      <c r="G546" s="241"/>
      <c r="H546" s="241"/>
      <c r="I546" s="241"/>
      <c r="J546" s="241"/>
      <c r="K546" s="241"/>
      <c r="L546" s="241"/>
      <c r="M546" s="241"/>
      <c r="N546" s="241"/>
      <c r="O546" s="241"/>
      <c r="P546" s="241"/>
      <c r="Q546" s="241"/>
      <c r="R546" s="241"/>
      <c r="S546" s="241"/>
      <c r="T546" s="241"/>
      <c r="U546" s="241"/>
      <c r="V546" s="241"/>
      <c r="W546" s="241"/>
      <c r="X546" s="241"/>
      <c r="Y546" s="241"/>
      <c r="Z546" s="241"/>
    </row>
    <row r="547" spans="1:26" ht="12.75" customHeight="1">
      <c r="A547" s="241"/>
      <c r="B547" s="241"/>
      <c r="C547" s="241"/>
      <c r="D547" s="241"/>
      <c r="E547" s="241"/>
      <c r="F547" s="241"/>
      <c r="G547" s="241"/>
      <c r="H547" s="241"/>
      <c r="I547" s="241"/>
      <c r="J547" s="241"/>
      <c r="K547" s="241"/>
      <c r="L547" s="241"/>
      <c r="M547" s="241"/>
      <c r="N547" s="241"/>
      <c r="O547" s="241"/>
      <c r="P547" s="241"/>
      <c r="Q547" s="241"/>
      <c r="R547" s="241"/>
      <c r="S547" s="241"/>
      <c r="T547" s="241"/>
      <c r="U547" s="241"/>
      <c r="V547" s="241"/>
      <c r="W547" s="241"/>
      <c r="X547" s="241"/>
      <c r="Y547" s="241"/>
      <c r="Z547" s="241"/>
    </row>
    <row r="548" spans="1:26" ht="12.75" customHeight="1">
      <c r="A548" s="241"/>
      <c r="B548" s="241"/>
      <c r="C548" s="241"/>
      <c r="D548" s="241"/>
      <c r="E548" s="241"/>
      <c r="F548" s="241"/>
      <c r="G548" s="241"/>
      <c r="H548" s="241"/>
      <c r="I548" s="241"/>
      <c r="J548" s="241"/>
      <c r="K548" s="241"/>
      <c r="L548" s="241"/>
      <c r="M548" s="241"/>
      <c r="N548" s="241"/>
      <c r="O548" s="241"/>
      <c r="P548" s="241"/>
      <c r="Q548" s="241"/>
      <c r="R548" s="241"/>
      <c r="S548" s="241"/>
      <c r="T548" s="241"/>
      <c r="U548" s="241"/>
      <c r="V548" s="241"/>
      <c r="W548" s="241"/>
      <c r="X548" s="241"/>
      <c r="Y548" s="241"/>
      <c r="Z548" s="241"/>
    </row>
    <row r="549" spans="1:26" ht="12.75" customHeight="1">
      <c r="A549" s="241"/>
      <c r="B549" s="241"/>
      <c r="C549" s="241"/>
      <c r="D549" s="241"/>
      <c r="E549" s="241"/>
      <c r="F549" s="241"/>
      <c r="G549" s="241"/>
      <c r="H549" s="241"/>
      <c r="I549" s="241"/>
      <c r="J549" s="241"/>
      <c r="K549" s="241"/>
      <c r="L549" s="241"/>
      <c r="M549" s="241"/>
      <c r="N549" s="241"/>
      <c r="O549" s="241"/>
      <c r="P549" s="241"/>
      <c r="Q549" s="241"/>
      <c r="R549" s="241"/>
      <c r="S549" s="241"/>
      <c r="T549" s="241"/>
      <c r="U549" s="241"/>
      <c r="V549" s="241"/>
      <c r="W549" s="241"/>
      <c r="X549" s="241"/>
      <c r="Y549" s="241"/>
      <c r="Z549" s="241"/>
    </row>
    <row r="550" spans="1:26" ht="12.75" customHeight="1">
      <c r="A550" s="241"/>
      <c r="B550" s="241"/>
      <c r="C550" s="241"/>
      <c r="D550" s="241"/>
      <c r="E550" s="241"/>
      <c r="F550" s="241"/>
      <c r="G550" s="241"/>
      <c r="H550" s="241"/>
      <c r="I550" s="241"/>
      <c r="J550" s="241"/>
      <c r="K550" s="241"/>
      <c r="L550" s="241"/>
      <c r="M550" s="241"/>
      <c r="N550" s="241"/>
      <c r="O550" s="241"/>
      <c r="P550" s="241"/>
      <c r="Q550" s="241"/>
      <c r="R550" s="241"/>
      <c r="S550" s="241"/>
      <c r="T550" s="241"/>
      <c r="U550" s="241"/>
      <c r="V550" s="241"/>
      <c r="W550" s="241"/>
      <c r="X550" s="241"/>
      <c r="Y550" s="241"/>
      <c r="Z550" s="241"/>
    </row>
    <row r="551" spans="1:26" ht="12.75" customHeight="1">
      <c r="A551" s="241"/>
      <c r="B551" s="241"/>
      <c r="C551" s="241"/>
      <c r="D551" s="241"/>
      <c r="E551" s="241"/>
      <c r="F551" s="241"/>
      <c r="G551" s="241"/>
      <c r="H551" s="241"/>
      <c r="I551" s="241"/>
      <c r="J551" s="241"/>
      <c r="K551" s="241"/>
      <c r="L551" s="241"/>
      <c r="M551" s="241"/>
      <c r="N551" s="241"/>
      <c r="O551" s="241"/>
      <c r="P551" s="241"/>
      <c r="Q551" s="241"/>
      <c r="R551" s="241"/>
      <c r="S551" s="241"/>
      <c r="T551" s="241"/>
      <c r="U551" s="241"/>
      <c r="V551" s="241"/>
      <c r="W551" s="241"/>
      <c r="X551" s="241"/>
      <c r="Y551" s="241"/>
      <c r="Z551" s="241"/>
    </row>
    <row r="552" spans="1:26" ht="12.75" customHeight="1">
      <c r="A552" s="241"/>
      <c r="B552" s="241"/>
      <c r="C552" s="241"/>
      <c r="D552" s="241"/>
      <c r="E552" s="241"/>
      <c r="F552" s="241"/>
      <c r="G552" s="241"/>
      <c r="H552" s="241"/>
      <c r="I552" s="241"/>
      <c r="J552" s="241"/>
      <c r="K552" s="241"/>
      <c r="L552" s="241"/>
      <c r="M552" s="241"/>
      <c r="N552" s="241"/>
      <c r="O552" s="241"/>
      <c r="P552" s="241"/>
      <c r="Q552" s="241"/>
      <c r="R552" s="241"/>
      <c r="S552" s="241"/>
      <c r="T552" s="241"/>
      <c r="U552" s="241"/>
      <c r="V552" s="241"/>
      <c r="W552" s="241"/>
      <c r="X552" s="241"/>
      <c r="Y552" s="241"/>
      <c r="Z552" s="241"/>
    </row>
    <row r="553" spans="1:26" ht="12.75" customHeight="1">
      <c r="A553" s="241"/>
      <c r="B553" s="241"/>
      <c r="C553" s="241"/>
      <c r="D553" s="241"/>
      <c r="E553" s="241"/>
      <c r="F553" s="241"/>
      <c r="G553" s="241"/>
      <c r="H553" s="241"/>
      <c r="I553" s="241"/>
      <c r="J553" s="241"/>
      <c r="K553" s="241"/>
      <c r="L553" s="241"/>
      <c r="M553" s="241"/>
      <c r="N553" s="241"/>
      <c r="O553" s="241"/>
      <c r="P553" s="241"/>
      <c r="Q553" s="241"/>
      <c r="R553" s="241"/>
      <c r="S553" s="241"/>
      <c r="T553" s="241"/>
      <c r="U553" s="241"/>
      <c r="V553" s="241"/>
      <c r="W553" s="241"/>
      <c r="X553" s="241"/>
      <c r="Y553" s="241"/>
      <c r="Z553" s="241"/>
    </row>
    <row r="554" spans="1:26" ht="12.75" customHeight="1">
      <c r="A554" s="241"/>
      <c r="B554" s="241"/>
      <c r="C554" s="241"/>
      <c r="D554" s="241"/>
      <c r="E554" s="241"/>
      <c r="F554" s="241"/>
      <c r="G554" s="241"/>
      <c r="H554" s="241"/>
      <c r="I554" s="241"/>
      <c r="J554" s="241"/>
      <c r="K554" s="241"/>
      <c r="L554" s="241"/>
      <c r="M554" s="241"/>
      <c r="N554" s="241"/>
      <c r="O554" s="241"/>
      <c r="P554" s="241"/>
      <c r="Q554" s="241"/>
      <c r="R554" s="241"/>
      <c r="S554" s="241"/>
      <c r="T554" s="241"/>
      <c r="U554" s="241"/>
      <c r="V554" s="241"/>
      <c r="W554" s="241"/>
      <c r="X554" s="241"/>
      <c r="Y554" s="241"/>
      <c r="Z554" s="241"/>
    </row>
    <row r="555" spans="1:26" ht="12.75" customHeight="1">
      <c r="A555" s="241"/>
      <c r="B555" s="241"/>
      <c r="C555" s="241"/>
      <c r="D555" s="241"/>
      <c r="E555" s="241"/>
      <c r="F555" s="241"/>
      <c r="G555" s="241"/>
      <c r="H555" s="241"/>
      <c r="I555" s="241"/>
      <c r="J555" s="241"/>
      <c r="K555" s="241"/>
      <c r="L555" s="241"/>
      <c r="M555" s="241"/>
      <c r="N555" s="241"/>
      <c r="O555" s="241"/>
      <c r="P555" s="241"/>
      <c r="Q555" s="241"/>
      <c r="R555" s="241"/>
      <c r="S555" s="241"/>
      <c r="T555" s="241"/>
      <c r="U555" s="241"/>
      <c r="V555" s="241"/>
      <c r="W555" s="241"/>
      <c r="X555" s="241"/>
      <c r="Y555" s="241"/>
      <c r="Z555" s="241"/>
    </row>
    <row r="556" spans="1:26" ht="12.75" customHeight="1">
      <c r="A556" s="241"/>
      <c r="B556" s="241"/>
      <c r="C556" s="241"/>
      <c r="D556" s="241"/>
      <c r="E556" s="241"/>
      <c r="F556" s="241"/>
      <c r="G556" s="241"/>
      <c r="H556" s="241"/>
      <c r="I556" s="241"/>
      <c r="J556" s="241"/>
      <c r="K556" s="241"/>
      <c r="L556" s="241"/>
      <c r="M556" s="241"/>
      <c r="N556" s="241"/>
      <c r="O556" s="241"/>
      <c r="P556" s="241"/>
      <c r="Q556" s="241"/>
      <c r="R556" s="241"/>
      <c r="S556" s="241"/>
      <c r="T556" s="241"/>
      <c r="U556" s="241"/>
      <c r="V556" s="241"/>
      <c r="W556" s="241"/>
      <c r="X556" s="241"/>
      <c r="Y556" s="241"/>
      <c r="Z556" s="241"/>
    </row>
    <row r="557" spans="1:26" ht="12.75" customHeight="1">
      <c r="A557" s="241"/>
      <c r="B557" s="241"/>
      <c r="C557" s="241"/>
      <c r="D557" s="241"/>
      <c r="E557" s="241"/>
      <c r="F557" s="241"/>
      <c r="G557" s="241"/>
      <c r="H557" s="241"/>
      <c r="I557" s="241"/>
      <c r="J557" s="241"/>
      <c r="K557" s="241"/>
      <c r="L557" s="241"/>
      <c r="M557" s="241"/>
      <c r="N557" s="241"/>
      <c r="O557" s="241"/>
      <c r="P557" s="241"/>
      <c r="Q557" s="241"/>
      <c r="R557" s="241"/>
      <c r="S557" s="241"/>
      <c r="T557" s="241"/>
      <c r="U557" s="241"/>
      <c r="V557" s="241"/>
      <c r="W557" s="241"/>
      <c r="X557" s="241"/>
      <c r="Y557" s="241"/>
      <c r="Z557" s="241"/>
    </row>
    <row r="558" spans="1:26" ht="12.75" customHeight="1">
      <c r="A558" s="241"/>
      <c r="B558" s="241"/>
      <c r="C558" s="241"/>
      <c r="D558" s="241"/>
      <c r="E558" s="241"/>
      <c r="F558" s="241"/>
      <c r="G558" s="241"/>
      <c r="H558" s="241"/>
      <c r="I558" s="241"/>
      <c r="J558" s="241"/>
      <c r="K558" s="241"/>
      <c r="L558" s="241"/>
      <c r="M558" s="241"/>
      <c r="N558" s="241"/>
      <c r="O558" s="241"/>
      <c r="P558" s="241"/>
      <c r="Q558" s="241"/>
      <c r="R558" s="241"/>
      <c r="S558" s="241"/>
      <c r="T558" s="241"/>
      <c r="U558" s="241"/>
      <c r="V558" s="241"/>
      <c r="W558" s="241"/>
      <c r="X558" s="241"/>
      <c r="Y558" s="241"/>
      <c r="Z558" s="241"/>
    </row>
    <row r="559" spans="1:26" ht="12.75" customHeight="1">
      <c r="A559" s="241"/>
      <c r="B559" s="241"/>
      <c r="C559" s="241"/>
      <c r="D559" s="241"/>
      <c r="E559" s="241"/>
      <c r="F559" s="241"/>
      <c r="G559" s="241"/>
      <c r="H559" s="241"/>
      <c r="I559" s="241"/>
      <c r="J559" s="241"/>
      <c r="K559" s="241"/>
      <c r="L559" s="241"/>
      <c r="M559" s="241"/>
      <c r="N559" s="241"/>
      <c r="O559" s="241"/>
      <c r="P559" s="241"/>
      <c r="Q559" s="241"/>
      <c r="R559" s="241"/>
      <c r="S559" s="241"/>
      <c r="T559" s="241"/>
      <c r="U559" s="241"/>
      <c r="V559" s="241"/>
      <c r="W559" s="241"/>
      <c r="X559" s="241"/>
      <c r="Y559" s="241"/>
      <c r="Z559" s="241"/>
    </row>
    <row r="560" spans="1:26" ht="12.75" customHeight="1">
      <c r="A560" s="241"/>
      <c r="B560" s="241"/>
      <c r="C560" s="241"/>
      <c r="D560" s="241"/>
      <c r="E560" s="241"/>
      <c r="F560" s="241"/>
      <c r="G560" s="241"/>
      <c r="H560" s="241"/>
      <c r="I560" s="241"/>
      <c r="J560" s="241"/>
      <c r="K560" s="241"/>
      <c r="L560" s="241"/>
      <c r="M560" s="241"/>
      <c r="N560" s="241"/>
      <c r="O560" s="241"/>
      <c r="P560" s="241"/>
      <c r="Q560" s="241"/>
      <c r="R560" s="241"/>
      <c r="S560" s="241"/>
      <c r="T560" s="241"/>
      <c r="U560" s="241"/>
      <c r="V560" s="241"/>
      <c r="W560" s="241"/>
      <c r="X560" s="241"/>
      <c r="Y560" s="241"/>
      <c r="Z560" s="241"/>
    </row>
    <row r="561" spans="1:26" ht="12.75" customHeight="1">
      <c r="A561" s="241"/>
      <c r="B561" s="241"/>
      <c r="C561" s="241"/>
      <c r="D561" s="241"/>
      <c r="E561" s="241"/>
      <c r="F561" s="241"/>
      <c r="G561" s="241"/>
      <c r="H561" s="241"/>
      <c r="I561" s="241"/>
      <c r="J561" s="241"/>
      <c r="K561" s="241"/>
      <c r="L561" s="241"/>
      <c r="M561" s="241"/>
      <c r="N561" s="241"/>
      <c r="O561" s="241"/>
      <c r="P561" s="241"/>
      <c r="Q561" s="241"/>
      <c r="R561" s="241"/>
      <c r="S561" s="241"/>
      <c r="T561" s="241"/>
      <c r="U561" s="241"/>
      <c r="V561" s="241"/>
      <c r="W561" s="241"/>
      <c r="X561" s="241"/>
      <c r="Y561" s="241"/>
      <c r="Z561" s="241"/>
    </row>
    <row r="562" spans="1:26" ht="12.75" customHeight="1">
      <c r="A562" s="241"/>
      <c r="B562" s="241"/>
      <c r="C562" s="241"/>
      <c r="D562" s="241"/>
      <c r="E562" s="241"/>
      <c r="F562" s="241"/>
      <c r="G562" s="241"/>
      <c r="H562" s="241"/>
      <c r="I562" s="241"/>
      <c r="J562" s="241"/>
      <c r="K562" s="241"/>
      <c r="L562" s="241"/>
      <c r="M562" s="241"/>
      <c r="N562" s="241"/>
      <c r="O562" s="241"/>
      <c r="P562" s="241"/>
      <c r="Q562" s="241"/>
      <c r="R562" s="241"/>
      <c r="S562" s="241"/>
      <c r="T562" s="241"/>
      <c r="U562" s="241"/>
      <c r="V562" s="241"/>
      <c r="W562" s="241"/>
      <c r="X562" s="241"/>
      <c r="Y562" s="241"/>
      <c r="Z562" s="241"/>
    </row>
    <row r="563" spans="1:26" ht="12.75" customHeight="1">
      <c r="A563" s="241"/>
      <c r="B563" s="241"/>
      <c r="C563" s="241"/>
      <c r="D563" s="241"/>
      <c r="E563" s="241"/>
      <c r="F563" s="241"/>
      <c r="G563" s="241"/>
      <c r="H563" s="241"/>
      <c r="I563" s="241"/>
      <c r="J563" s="241"/>
      <c r="K563" s="241"/>
      <c r="L563" s="241"/>
      <c r="M563" s="241"/>
      <c r="N563" s="241"/>
      <c r="O563" s="241"/>
      <c r="P563" s="241"/>
      <c r="Q563" s="241"/>
      <c r="R563" s="241"/>
      <c r="S563" s="241"/>
      <c r="T563" s="241"/>
      <c r="U563" s="241"/>
      <c r="V563" s="241"/>
      <c r="W563" s="241"/>
      <c r="X563" s="241"/>
      <c r="Y563" s="241"/>
      <c r="Z563" s="241"/>
    </row>
    <row r="564" spans="1:26" ht="12.75" customHeight="1">
      <c r="A564" s="241"/>
      <c r="B564" s="241"/>
      <c r="C564" s="241"/>
      <c r="D564" s="241"/>
      <c r="E564" s="241"/>
      <c r="F564" s="241"/>
      <c r="G564" s="241"/>
      <c r="H564" s="241"/>
      <c r="I564" s="241"/>
      <c r="J564" s="241"/>
      <c r="K564" s="241"/>
      <c r="L564" s="241"/>
      <c r="M564" s="241"/>
      <c r="N564" s="241"/>
      <c r="O564" s="241"/>
      <c r="P564" s="241"/>
      <c r="Q564" s="241"/>
      <c r="R564" s="241"/>
      <c r="S564" s="241"/>
      <c r="T564" s="241"/>
      <c r="U564" s="241"/>
      <c r="V564" s="241"/>
      <c r="W564" s="241"/>
      <c r="X564" s="241"/>
      <c r="Y564" s="241"/>
      <c r="Z564" s="241"/>
    </row>
    <row r="565" spans="1:26" ht="12.75" customHeight="1">
      <c r="A565" s="241"/>
      <c r="B565" s="241"/>
      <c r="C565" s="241"/>
      <c r="D565" s="241"/>
      <c r="E565" s="241"/>
      <c r="F565" s="241"/>
      <c r="G565" s="241"/>
      <c r="H565" s="241"/>
      <c r="I565" s="241"/>
      <c r="J565" s="241"/>
      <c r="K565" s="241"/>
      <c r="L565" s="241"/>
      <c r="M565" s="241"/>
      <c r="N565" s="241"/>
      <c r="O565" s="241"/>
      <c r="P565" s="241"/>
      <c r="Q565" s="241"/>
      <c r="R565" s="241"/>
      <c r="S565" s="241"/>
      <c r="T565" s="241"/>
      <c r="U565" s="241"/>
      <c r="V565" s="241"/>
      <c r="W565" s="241"/>
      <c r="X565" s="241"/>
      <c r="Y565" s="241"/>
      <c r="Z565" s="241"/>
    </row>
    <row r="566" spans="1:26" ht="12.75" customHeight="1">
      <c r="A566" s="241"/>
      <c r="B566" s="241"/>
      <c r="C566" s="241"/>
      <c r="D566" s="241"/>
      <c r="E566" s="241"/>
      <c r="F566" s="241"/>
      <c r="G566" s="241"/>
      <c r="H566" s="241"/>
      <c r="I566" s="241"/>
      <c r="J566" s="241"/>
      <c r="K566" s="241"/>
      <c r="L566" s="241"/>
      <c r="M566" s="241"/>
      <c r="N566" s="241"/>
      <c r="O566" s="241"/>
      <c r="P566" s="241"/>
      <c r="Q566" s="241"/>
      <c r="R566" s="241"/>
      <c r="S566" s="241"/>
      <c r="T566" s="241"/>
      <c r="U566" s="241"/>
      <c r="V566" s="241"/>
      <c r="W566" s="241"/>
      <c r="X566" s="241"/>
      <c r="Y566" s="241"/>
      <c r="Z566" s="241"/>
    </row>
    <row r="567" spans="1:26" ht="12.75" customHeight="1">
      <c r="A567" s="241"/>
      <c r="B567" s="241"/>
      <c r="C567" s="241"/>
      <c r="D567" s="241"/>
      <c r="E567" s="241"/>
      <c r="F567" s="241"/>
      <c r="G567" s="241"/>
      <c r="H567" s="241"/>
      <c r="I567" s="241"/>
      <c r="J567" s="241"/>
      <c r="K567" s="241"/>
      <c r="L567" s="241"/>
      <c r="M567" s="241"/>
      <c r="N567" s="241"/>
      <c r="O567" s="241"/>
      <c r="P567" s="241"/>
      <c r="Q567" s="241"/>
      <c r="R567" s="241"/>
      <c r="S567" s="241"/>
      <c r="T567" s="241"/>
      <c r="U567" s="241"/>
      <c r="V567" s="241"/>
      <c r="W567" s="241"/>
      <c r="X567" s="241"/>
      <c r="Y567" s="241"/>
      <c r="Z567" s="241"/>
    </row>
    <row r="568" spans="1:26" ht="12.75" customHeight="1">
      <c r="A568" s="241"/>
      <c r="B568" s="241"/>
      <c r="C568" s="241"/>
      <c r="D568" s="241"/>
      <c r="E568" s="241"/>
      <c r="F568" s="241"/>
      <c r="G568" s="241"/>
      <c r="H568" s="241"/>
      <c r="I568" s="241"/>
      <c r="J568" s="241"/>
      <c r="K568" s="241"/>
      <c r="L568" s="241"/>
      <c r="M568" s="241"/>
      <c r="N568" s="241"/>
      <c r="O568" s="241"/>
      <c r="P568" s="241"/>
      <c r="Q568" s="241"/>
      <c r="R568" s="241"/>
      <c r="S568" s="241"/>
      <c r="T568" s="241"/>
      <c r="U568" s="241"/>
      <c r="V568" s="241"/>
      <c r="W568" s="241"/>
      <c r="X568" s="241"/>
      <c r="Y568" s="241"/>
      <c r="Z568" s="241"/>
    </row>
    <row r="569" spans="1:26" ht="12.75" customHeight="1">
      <c r="A569" s="241"/>
      <c r="B569" s="241"/>
      <c r="C569" s="241"/>
      <c r="D569" s="241"/>
      <c r="E569" s="241"/>
      <c r="F569" s="241"/>
      <c r="G569" s="241"/>
      <c r="H569" s="241"/>
      <c r="I569" s="241"/>
      <c r="J569" s="241"/>
      <c r="K569" s="241"/>
      <c r="L569" s="241"/>
      <c r="M569" s="241"/>
      <c r="N569" s="241"/>
      <c r="O569" s="241"/>
      <c r="P569" s="241"/>
      <c r="Q569" s="241"/>
      <c r="R569" s="241"/>
      <c r="S569" s="241"/>
      <c r="T569" s="241"/>
      <c r="U569" s="241"/>
      <c r="V569" s="241"/>
      <c r="W569" s="241"/>
      <c r="X569" s="241"/>
      <c r="Y569" s="241"/>
      <c r="Z569" s="241"/>
    </row>
    <row r="570" spans="1:26" ht="12.75" customHeight="1">
      <c r="A570" s="241"/>
      <c r="B570" s="241"/>
      <c r="C570" s="241"/>
      <c r="D570" s="241"/>
      <c r="E570" s="241"/>
      <c r="F570" s="241"/>
      <c r="G570" s="241"/>
      <c r="H570" s="241"/>
      <c r="I570" s="241"/>
      <c r="J570" s="241"/>
      <c r="K570" s="241"/>
      <c r="L570" s="241"/>
      <c r="M570" s="241"/>
      <c r="N570" s="241"/>
      <c r="O570" s="241"/>
      <c r="P570" s="241"/>
      <c r="Q570" s="241"/>
      <c r="R570" s="241"/>
      <c r="S570" s="241"/>
      <c r="T570" s="241"/>
      <c r="U570" s="241"/>
      <c r="V570" s="241"/>
      <c r="W570" s="241"/>
      <c r="X570" s="241"/>
      <c r="Y570" s="241"/>
      <c r="Z570" s="241"/>
    </row>
    <row r="571" spans="1:26" ht="12.75" customHeight="1">
      <c r="A571" s="241"/>
      <c r="B571" s="241"/>
      <c r="C571" s="241"/>
      <c r="D571" s="241"/>
      <c r="E571" s="241"/>
      <c r="F571" s="241"/>
      <c r="G571" s="241"/>
      <c r="H571" s="241"/>
      <c r="I571" s="241"/>
      <c r="J571" s="241"/>
      <c r="K571" s="241"/>
      <c r="L571" s="241"/>
      <c r="M571" s="241"/>
      <c r="N571" s="241"/>
      <c r="O571" s="241"/>
      <c r="P571" s="241"/>
      <c r="Q571" s="241"/>
      <c r="R571" s="241"/>
      <c r="S571" s="241"/>
      <c r="T571" s="241"/>
      <c r="U571" s="241"/>
      <c r="V571" s="241"/>
      <c r="W571" s="241"/>
      <c r="X571" s="241"/>
      <c r="Y571" s="241"/>
      <c r="Z571" s="241"/>
    </row>
    <row r="572" spans="1:26" ht="12.75" customHeight="1">
      <c r="A572" s="241"/>
      <c r="B572" s="241"/>
      <c r="C572" s="241"/>
      <c r="D572" s="241"/>
      <c r="E572" s="241"/>
      <c r="F572" s="241"/>
      <c r="G572" s="241"/>
      <c r="H572" s="241"/>
      <c r="I572" s="241"/>
      <c r="J572" s="241"/>
      <c r="K572" s="241"/>
      <c r="L572" s="241"/>
      <c r="M572" s="241"/>
      <c r="N572" s="241"/>
      <c r="O572" s="241"/>
      <c r="P572" s="241"/>
      <c r="Q572" s="241"/>
      <c r="R572" s="241"/>
      <c r="S572" s="241"/>
      <c r="T572" s="241"/>
      <c r="U572" s="241"/>
      <c r="V572" s="241"/>
      <c r="W572" s="241"/>
      <c r="X572" s="241"/>
      <c r="Y572" s="241"/>
      <c r="Z572" s="241"/>
    </row>
    <row r="573" spans="1:26" ht="12.75" customHeight="1">
      <c r="A573" s="241"/>
      <c r="B573" s="241"/>
      <c r="C573" s="241"/>
      <c r="D573" s="241"/>
      <c r="E573" s="241"/>
      <c r="F573" s="241"/>
      <c r="G573" s="241"/>
      <c r="H573" s="241"/>
      <c r="I573" s="241"/>
      <c r="J573" s="241"/>
      <c r="K573" s="241"/>
      <c r="L573" s="241"/>
      <c r="M573" s="241"/>
      <c r="N573" s="241"/>
      <c r="O573" s="241"/>
      <c r="P573" s="241"/>
      <c r="Q573" s="241"/>
      <c r="R573" s="241"/>
      <c r="S573" s="241"/>
      <c r="T573" s="241"/>
      <c r="U573" s="241"/>
      <c r="V573" s="241"/>
      <c r="W573" s="241"/>
      <c r="X573" s="241"/>
      <c r="Y573" s="241"/>
      <c r="Z573" s="241"/>
    </row>
    <row r="574" spans="1:26" ht="12.75" customHeight="1">
      <c r="A574" s="241"/>
      <c r="B574" s="241"/>
      <c r="C574" s="241"/>
      <c r="D574" s="241"/>
      <c r="E574" s="241"/>
      <c r="F574" s="241"/>
      <c r="G574" s="241"/>
      <c r="H574" s="241"/>
      <c r="I574" s="241"/>
      <c r="J574" s="241"/>
      <c r="K574" s="241"/>
      <c r="L574" s="241"/>
      <c r="M574" s="241"/>
      <c r="N574" s="241"/>
      <c r="O574" s="241"/>
      <c r="P574" s="241"/>
      <c r="Q574" s="241"/>
      <c r="R574" s="241"/>
      <c r="S574" s="241"/>
      <c r="T574" s="241"/>
      <c r="U574" s="241"/>
      <c r="V574" s="241"/>
      <c r="W574" s="241"/>
      <c r="X574" s="241"/>
      <c r="Y574" s="241"/>
      <c r="Z574" s="241"/>
    </row>
    <row r="575" spans="1:26" ht="12.75" customHeight="1">
      <c r="A575" s="241"/>
      <c r="B575" s="241"/>
      <c r="C575" s="241"/>
      <c r="D575" s="241"/>
      <c r="E575" s="241"/>
      <c r="F575" s="241"/>
      <c r="G575" s="241"/>
      <c r="H575" s="241"/>
      <c r="I575" s="241"/>
      <c r="J575" s="241"/>
      <c r="K575" s="241"/>
      <c r="L575" s="241"/>
      <c r="M575" s="241"/>
      <c r="N575" s="241"/>
      <c r="O575" s="241"/>
      <c r="P575" s="241"/>
      <c r="Q575" s="241"/>
      <c r="R575" s="241"/>
      <c r="S575" s="241"/>
      <c r="T575" s="241"/>
      <c r="U575" s="241"/>
      <c r="V575" s="241"/>
      <c r="W575" s="241"/>
      <c r="X575" s="241"/>
      <c r="Y575" s="241"/>
      <c r="Z575" s="241"/>
    </row>
    <row r="576" spans="1:26" ht="12.75" customHeight="1">
      <c r="A576" s="241"/>
      <c r="B576" s="241"/>
      <c r="C576" s="241"/>
      <c r="D576" s="241"/>
      <c r="E576" s="241"/>
      <c r="F576" s="241"/>
      <c r="G576" s="241"/>
      <c r="H576" s="241"/>
      <c r="I576" s="241"/>
      <c r="J576" s="241"/>
      <c r="K576" s="241"/>
      <c r="L576" s="241"/>
      <c r="M576" s="241"/>
      <c r="N576" s="241"/>
      <c r="O576" s="241"/>
      <c r="P576" s="241"/>
      <c r="Q576" s="241"/>
      <c r="R576" s="241"/>
      <c r="S576" s="241"/>
      <c r="T576" s="241"/>
      <c r="U576" s="241"/>
      <c r="V576" s="241"/>
      <c r="W576" s="241"/>
      <c r="X576" s="241"/>
      <c r="Y576" s="241"/>
      <c r="Z576" s="241"/>
    </row>
    <row r="577" spans="1:26" ht="12.75" customHeight="1">
      <c r="A577" s="241"/>
      <c r="B577" s="241"/>
      <c r="C577" s="241"/>
      <c r="D577" s="241"/>
      <c r="E577" s="241"/>
      <c r="F577" s="241"/>
      <c r="G577" s="241"/>
      <c r="H577" s="241"/>
      <c r="I577" s="241"/>
      <c r="J577" s="241"/>
      <c r="K577" s="241"/>
      <c r="L577" s="241"/>
      <c r="M577" s="241"/>
      <c r="N577" s="241"/>
      <c r="O577" s="241"/>
      <c r="P577" s="241"/>
      <c r="Q577" s="241"/>
      <c r="R577" s="241"/>
      <c r="S577" s="241"/>
      <c r="T577" s="241"/>
      <c r="U577" s="241"/>
      <c r="V577" s="241"/>
      <c r="W577" s="241"/>
      <c r="X577" s="241"/>
      <c r="Y577" s="241"/>
      <c r="Z577" s="241"/>
    </row>
    <row r="578" spans="1:26" ht="12.75" customHeight="1">
      <c r="A578" s="241"/>
      <c r="B578" s="241"/>
      <c r="C578" s="241"/>
      <c r="D578" s="241"/>
      <c r="E578" s="241"/>
      <c r="F578" s="241"/>
      <c r="G578" s="241"/>
      <c r="H578" s="241"/>
      <c r="I578" s="241"/>
      <c r="J578" s="241"/>
      <c r="K578" s="241"/>
      <c r="L578" s="241"/>
      <c r="M578" s="241"/>
      <c r="N578" s="241"/>
      <c r="O578" s="241"/>
      <c r="P578" s="241"/>
      <c r="Q578" s="241"/>
      <c r="R578" s="241"/>
      <c r="S578" s="241"/>
      <c r="T578" s="241"/>
      <c r="U578" s="241"/>
      <c r="V578" s="241"/>
      <c r="W578" s="241"/>
      <c r="X578" s="241"/>
      <c r="Y578" s="241"/>
      <c r="Z578" s="241"/>
    </row>
    <row r="579" spans="1:26" ht="12.75" customHeight="1">
      <c r="A579" s="241"/>
      <c r="B579" s="241"/>
      <c r="C579" s="241"/>
      <c r="D579" s="241"/>
      <c r="E579" s="241"/>
      <c r="F579" s="241"/>
      <c r="G579" s="241"/>
      <c r="H579" s="241"/>
      <c r="I579" s="241"/>
      <c r="J579" s="241"/>
      <c r="K579" s="241"/>
      <c r="L579" s="241"/>
      <c r="M579" s="241"/>
      <c r="N579" s="241"/>
      <c r="O579" s="241"/>
      <c r="P579" s="241"/>
      <c r="Q579" s="241"/>
      <c r="R579" s="241"/>
      <c r="S579" s="241"/>
      <c r="T579" s="241"/>
      <c r="U579" s="241"/>
      <c r="V579" s="241"/>
      <c r="W579" s="241"/>
      <c r="X579" s="241"/>
      <c r="Y579" s="241"/>
      <c r="Z579" s="241"/>
    </row>
    <row r="580" spans="1:26" ht="12.75" customHeight="1">
      <c r="A580" s="241"/>
      <c r="B580" s="241"/>
      <c r="C580" s="241"/>
      <c r="D580" s="241"/>
      <c r="E580" s="241"/>
      <c r="F580" s="241"/>
      <c r="G580" s="241"/>
      <c r="H580" s="241"/>
      <c r="I580" s="241"/>
      <c r="J580" s="241"/>
      <c r="K580" s="241"/>
      <c r="L580" s="241"/>
      <c r="M580" s="241"/>
      <c r="N580" s="241"/>
      <c r="O580" s="241"/>
      <c r="P580" s="241"/>
      <c r="Q580" s="241"/>
      <c r="R580" s="241"/>
      <c r="S580" s="241"/>
      <c r="T580" s="241"/>
      <c r="U580" s="241"/>
      <c r="V580" s="241"/>
      <c r="W580" s="241"/>
      <c r="X580" s="241"/>
      <c r="Y580" s="241"/>
      <c r="Z580" s="241"/>
    </row>
    <row r="581" spans="1:26" ht="12.75" customHeight="1">
      <c r="A581" s="241"/>
      <c r="B581" s="241"/>
      <c r="C581" s="241"/>
      <c r="D581" s="241"/>
      <c r="E581" s="241"/>
      <c r="F581" s="241"/>
      <c r="G581" s="241"/>
      <c r="H581" s="241"/>
      <c r="I581" s="241"/>
      <c r="J581" s="241"/>
      <c r="K581" s="241"/>
      <c r="L581" s="241"/>
      <c r="M581" s="241"/>
      <c r="N581" s="241"/>
      <c r="O581" s="241"/>
      <c r="P581" s="241"/>
      <c r="Q581" s="241"/>
      <c r="R581" s="241"/>
      <c r="S581" s="241"/>
      <c r="T581" s="241"/>
      <c r="U581" s="241"/>
      <c r="V581" s="241"/>
      <c r="W581" s="241"/>
      <c r="X581" s="241"/>
      <c r="Y581" s="241"/>
      <c r="Z581" s="241"/>
    </row>
    <row r="582" spans="1:26" ht="12.75" customHeight="1">
      <c r="A582" s="241"/>
      <c r="B582" s="241"/>
      <c r="C582" s="241"/>
      <c r="D582" s="241"/>
      <c r="E582" s="241"/>
      <c r="F582" s="241"/>
      <c r="G582" s="241"/>
      <c r="H582" s="241"/>
      <c r="I582" s="241"/>
      <c r="J582" s="241"/>
      <c r="K582" s="241"/>
      <c r="L582" s="241"/>
      <c r="M582" s="241"/>
      <c r="N582" s="241"/>
      <c r="O582" s="241"/>
      <c r="P582" s="241"/>
      <c r="Q582" s="241"/>
      <c r="R582" s="241"/>
      <c r="S582" s="241"/>
      <c r="T582" s="241"/>
      <c r="U582" s="241"/>
      <c r="V582" s="241"/>
      <c r="W582" s="241"/>
      <c r="X582" s="241"/>
      <c r="Y582" s="241"/>
      <c r="Z582" s="241"/>
    </row>
    <row r="583" spans="1:26" ht="12.75" customHeight="1">
      <c r="A583" s="241"/>
      <c r="B583" s="241"/>
      <c r="C583" s="241"/>
      <c r="D583" s="241"/>
      <c r="E583" s="241"/>
      <c r="F583" s="241"/>
      <c r="G583" s="241"/>
      <c r="H583" s="241"/>
      <c r="I583" s="241"/>
      <c r="J583" s="241"/>
      <c r="K583" s="241"/>
      <c r="L583" s="241"/>
      <c r="M583" s="241"/>
      <c r="N583" s="241"/>
      <c r="O583" s="241"/>
      <c r="P583" s="241"/>
      <c r="Q583" s="241"/>
      <c r="R583" s="241"/>
      <c r="S583" s="241"/>
      <c r="T583" s="241"/>
      <c r="U583" s="241"/>
      <c r="V583" s="241"/>
      <c r="W583" s="241"/>
      <c r="X583" s="241"/>
      <c r="Y583" s="241"/>
      <c r="Z583" s="241"/>
    </row>
    <row r="584" spans="1:26" ht="12.75" customHeight="1">
      <c r="A584" s="241"/>
      <c r="B584" s="241"/>
      <c r="C584" s="241"/>
      <c r="D584" s="241"/>
      <c r="E584" s="241"/>
      <c r="F584" s="241"/>
      <c r="G584" s="241"/>
      <c r="H584" s="241"/>
      <c r="I584" s="241"/>
      <c r="J584" s="241"/>
      <c r="K584" s="241"/>
      <c r="L584" s="241"/>
      <c r="M584" s="241"/>
      <c r="N584" s="241"/>
      <c r="O584" s="241"/>
      <c r="P584" s="241"/>
      <c r="Q584" s="241"/>
      <c r="R584" s="241"/>
      <c r="S584" s="241"/>
      <c r="T584" s="241"/>
      <c r="U584" s="241"/>
      <c r="V584" s="241"/>
      <c r="W584" s="241"/>
      <c r="X584" s="241"/>
      <c r="Y584" s="241"/>
      <c r="Z584" s="241"/>
    </row>
    <row r="585" spans="1:26" ht="12.75" customHeight="1">
      <c r="A585" s="241"/>
      <c r="B585" s="241"/>
      <c r="C585" s="241"/>
      <c r="D585" s="241"/>
      <c r="E585" s="241"/>
      <c r="F585" s="241"/>
      <c r="G585" s="241"/>
      <c r="H585" s="241"/>
      <c r="I585" s="241"/>
      <c r="J585" s="241"/>
      <c r="K585" s="241"/>
      <c r="L585" s="241"/>
      <c r="M585" s="241"/>
      <c r="N585" s="241"/>
      <c r="O585" s="241"/>
      <c r="P585" s="241"/>
      <c r="Q585" s="241"/>
      <c r="R585" s="241"/>
      <c r="S585" s="241"/>
      <c r="T585" s="241"/>
      <c r="U585" s="241"/>
      <c r="V585" s="241"/>
      <c r="W585" s="241"/>
      <c r="X585" s="241"/>
      <c r="Y585" s="241"/>
      <c r="Z585" s="241"/>
    </row>
    <row r="586" spans="1:26" ht="12.75" customHeight="1">
      <c r="A586" s="241"/>
      <c r="B586" s="241"/>
      <c r="C586" s="241"/>
      <c r="D586" s="241"/>
      <c r="E586" s="241"/>
      <c r="F586" s="241"/>
      <c r="G586" s="241"/>
      <c r="H586" s="241"/>
      <c r="I586" s="241"/>
      <c r="J586" s="241"/>
      <c r="K586" s="241"/>
      <c r="L586" s="241"/>
      <c r="M586" s="241"/>
      <c r="N586" s="241"/>
      <c r="O586" s="241"/>
      <c r="P586" s="241"/>
      <c r="Q586" s="241"/>
      <c r="R586" s="241"/>
      <c r="S586" s="241"/>
      <c r="T586" s="241"/>
      <c r="U586" s="241"/>
      <c r="V586" s="241"/>
      <c r="W586" s="241"/>
      <c r="X586" s="241"/>
      <c r="Y586" s="241"/>
      <c r="Z586" s="241"/>
    </row>
    <row r="587" spans="1:26" ht="12.75" customHeight="1">
      <c r="A587" s="241"/>
      <c r="B587" s="241"/>
      <c r="C587" s="241"/>
      <c r="D587" s="241"/>
      <c r="E587" s="241"/>
      <c r="F587" s="241"/>
      <c r="G587" s="241"/>
      <c r="H587" s="241"/>
      <c r="I587" s="241"/>
      <c r="J587" s="241"/>
      <c r="K587" s="241"/>
      <c r="L587" s="241"/>
      <c r="M587" s="241"/>
      <c r="N587" s="241"/>
      <c r="O587" s="241"/>
      <c r="P587" s="241"/>
      <c r="Q587" s="241"/>
      <c r="R587" s="241"/>
      <c r="S587" s="241"/>
      <c r="T587" s="241"/>
      <c r="U587" s="241"/>
      <c r="V587" s="241"/>
      <c r="W587" s="241"/>
      <c r="X587" s="241"/>
      <c r="Y587" s="241"/>
      <c r="Z587" s="241"/>
    </row>
    <row r="588" spans="1:26" ht="12.75" customHeight="1">
      <c r="A588" s="241"/>
      <c r="B588" s="241"/>
      <c r="C588" s="241"/>
      <c r="D588" s="241"/>
      <c r="E588" s="241"/>
      <c r="F588" s="241"/>
      <c r="G588" s="241"/>
      <c r="H588" s="241"/>
      <c r="I588" s="241"/>
      <c r="J588" s="241"/>
      <c r="K588" s="241"/>
      <c r="L588" s="241"/>
      <c r="M588" s="241"/>
      <c r="N588" s="241"/>
      <c r="O588" s="241"/>
      <c r="P588" s="241"/>
      <c r="Q588" s="241"/>
      <c r="R588" s="241"/>
      <c r="S588" s="241"/>
      <c r="T588" s="241"/>
      <c r="U588" s="241"/>
      <c r="V588" s="241"/>
      <c r="W588" s="241"/>
      <c r="X588" s="241"/>
      <c r="Y588" s="241"/>
      <c r="Z588" s="241"/>
    </row>
    <row r="589" spans="1:26" ht="12.75" customHeight="1">
      <c r="A589" s="241"/>
      <c r="B589" s="241"/>
      <c r="C589" s="241"/>
      <c r="D589" s="241"/>
      <c r="E589" s="241"/>
      <c r="F589" s="241"/>
      <c r="G589" s="241"/>
      <c r="H589" s="241"/>
      <c r="I589" s="241"/>
      <c r="J589" s="241"/>
      <c r="K589" s="241"/>
      <c r="L589" s="241"/>
      <c r="M589" s="241"/>
      <c r="N589" s="241"/>
      <c r="O589" s="241"/>
      <c r="P589" s="241"/>
      <c r="Q589" s="241"/>
      <c r="R589" s="241"/>
      <c r="S589" s="241"/>
      <c r="T589" s="241"/>
      <c r="U589" s="241"/>
      <c r="V589" s="241"/>
      <c r="W589" s="241"/>
      <c r="X589" s="241"/>
      <c r="Y589" s="241"/>
      <c r="Z589" s="241"/>
    </row>
    <row r="590" spans="1:26" ht="12.75" customHeight="1">
      <c r="A590" s="241"/>
      <c r="B590" s="241"/>
      <c r="C590" s="241"/>
      <c r="D590" s="241"/>
      <c r="E590" s="241"/>
      <c r="F590" s="241"/>
      <c r="G590" s="241"/>
      <c r="H590" s="241"/>
      <c r="I590" s="241"/>
      <c r="J590" s="241"/>
      <c r="K590" s="241"/>
      <c r="L590" s="241"/>
      <c r="M590" s="241"/>
      <c r="N590" s="241"/>
      <c r="O590" s="241"/>
      <c r="P590" s="241"/>
      <c r="Q590" s="241"/>
      <c r="R590" s="241"/>
      <c r="S590" s="241"/>
      <c r="T590" s="241"/>
      <c r="U590" s="241"/>
      <c r="V590" s="241"/>
      <c r="W590" s="241"/>
      <c r="X590" s="241"/>
      <c r="Y590" s="241"/>
      <c r="Z590" s="241"/>
    </row>
    <row r="591" spans="1:26" ht="12.75" customHeight="1">
      <c r="A591" s="241"/>
      <c r="B591" s="241"/>
      <c r="C591" s="241"/>
      <c r="D591" s="241"/>
      <c r="E591" s="241"/>
      <c r="F591" s="241"/>
      <c r="G591" s="241"/>
      <c r="H591" s="241"/>
      <c r="I591" s="241"/>
      <c r="J591" s="241"/>
      <c r="K591" s="241"/>
      <c r="L591" s="241"/>
      <c r="M591" s="241"/>
      <c r="N591" s="241"/>
      <c r="O591" s="241"/>
      <c r="P591" s="241"/>
      <c r="Q591" s="241"/>
      <c r="R591" s="241"/>
      <c r="S591" s="241"/>
      <c r="T591" s="241"/>
      <c r="U591" s="241"/>
      <c r="V591" s="241"/>
      <c r="W591" s="241"/>
      <c r="X591" s="241"/>
      <c r="Y591" s="241"/>
      <c r="Z591" s="241"/>
    </row>
    <row r="592" spans="1:26" ht="12.75" customHeight="1">
      <c r="A592" s="241"/>
      <c r="B592" s="241"/>
      <c r="C592" s="241"/>
      <c r="D592" s="241"/>
      <c r="E592" s="241"/>
      <c r="F592" s="241"/>
      <c r="G592" s="241"/>
      <c r="H592" s="241"/>
      <c r="I592" s="241"/>
      <c r="J592" s="241"/>
      <c r="K592" s="241"/>
      <c r="L592" s="241"/>
      <c r="M592" s="241"/>
      <c r="N592" s="241"/>
      <c r="O592" s="241"/>
      <c r="P592" s="241"/>
      <c r="Q592" s="241"/>
      <c r="R592" s="241"/>
      <c r="S592" s="241"/>
      <c r="T592" s="241"/>
      <c r="U592" s="241"/>
      <c r="V592" s="241"/>
      <c r="W592" s="241"/>
      <c r="X592" s="241"/>
      <c r="Y592" s="241"/>
      <c r="Z592" s="241"/>
    </row>
    <row r="593" spans="1:26" ht="12.75" customHeight="1">
      <c r="A593" s="241"/>
      <c r="B593" s="241"/>
      <c r="C593" s="241"/>
      <c r="D593" s="241"/>
      <c r="E593" s="241"/>
      <c r="F593" s="241"/>
      <c r="G593" s="241"/>
      <c r="H593" s="241"/>
      <c r="I593" s="241"/>
      <c r="J593" s="241"/>
      <c r="K593" s="241"/>
      <c r="L593" s="241"/>
      <c r="M593" s="241"/>
      <c r="N593" s="241"/>
      <c r="O593" s="241"/>
      <c r="P593" s="241"/>
      <c r="Q593" s="241"/>
      <c r="R593" s="241"/>
      <c r="S593" s="241"/>
      <c r="T593" s="241"/>
      <c r="U593" s="241"/>
      <c r="V593" s="241"/>
      <c r="W593" s="241"/>
      <c r="X593" s="241"/>
      <c r="Y593" s="241"/>
      <c r="Z593" s="241"/>
    </row>
    <row r="594" spans="1:26" ht="12.75" customHeight="1">
      <c r="A594" s="241"/>
      <c r="B594" s="241"/>
      <c r="C594" s="241"/>
      <c r="D594" s="241"/>
      <c r="E594" s="241"/>
      <c r="F594" s="241"/>
      <c r="G594" s="241"/>
      <c r="H594" s="241"/>
      <c r="I594" s="241"/>
      <c r="J594" s="241"/>
      <c r="K594" s="241"/>
      <c r="L594" s="241"/>
      <c r="M594" s="241"/>
      <c r="N594" s="241"/>
      <c r="O594" s="241"/>
      <c r="P594" s="241"/>
      <c r="Q594" s="241"/>
      <c r="R594" s="241"/>
      <c r="S594" s="241"/>
      <c r="T594" s="241"/>
      <c r="U594" s="241"/>
      <c r="V594" s="241"/>
      <c r="W594" s="241"/>
      <c r="X594" s="241"/>
      <c r="Y594" s="241"/>
      <c r="Z594" s="241"/>
    </row>
    <row r="595" spans="1:26" ht="12.75" customHeight="1">
      <c r="A595" s="241"/>
      <c r="B595" s="241"/>
      <c r="C595" s="241"/>
      <c r="D595" s="241"/>
      <c r="E595" s="241"/>
      <c r="F595" s="241"/>
      <c r="G595" s="241"/>
      <c r="H595" s="241"/>
      <c r="I595" s="241"/>
      <c r="J595" s="241"/>
      <c r="K595" s="241"/>
      <c r="L595" s="241"/>
      <c r="M595" s="241"/>
      <c r="N595" s="241"/>
      <c r="O595" s="241"/>
      <c r="P595" s="241"/>
      <c r="Q595" s="241"/>
      <c r="R595" s="241"/>
      <c r="S595" s="241"/>
      <c r="T595" s="241"/>
      <c r="U595" s="241"/>
      <c r="V595" s="241"/>
      <c r="W595" s="241"/>
      <c r="X595" s="241"/>
      <c r="Y595" s="241"/>
      <c r="Z595" s="241"/>
    </row>
    <row r="596" spans="1:26" ht="12.75" customHeight="1">
      <c r="A596" s="241"/>
      <c r="B596" s="241"/>
      <c r="C596" s="241"/>
      <c r="D596" s="241"/>
      <c r="E596" s="241"/>
      <c r="F596" s="241"/>
      <c r="G596" s="241"/>
      <c r="H596" s="241"/>
      <c r="I596" s="241"/>
      <c r="J596" s="241"/>
      <c r="K596" s="241"/>
      <c r="L596" s="241"/>
      <c r="M596" s="241"/>
      <c r="N596" s="241"/>
      <c r="O596" s="241"/>
      <c r="P596" s="241"/>
      <c r="Q596" s="241"/>
      <c r="R596" s="241"/>
      <c r="S596" s="241"/>
      <c r="T596" s="241"/>
      <c r="U596" s="241"/>
      <c r="V596" s="241"/>
      <c r="W596" s="241"/>
      <c r="X596" s="241"/>
      <c r="Y596" s="241"/>
      <c r="Z596" s="241"/>
    </row>
    <row r="597" spans="1:26" ht="12.75" customHeight="1">
      <c r="A597" s="241"/>
      <c r="B597" s="241"/>
      <c r="C597" s="241"/>
      <c r="D597" s="241"/>
      <c r="E597" s="241"/>
      <c r="F597" s="241"/>
      <c r="G597" s="241"/>
      <c r="H597" s="241"/>
      <c r="I597" s="241"/>
      <c r="J597" s="241"/>
      <c r="K597" s="241"/>
      <c r="L597" s="241"/>
      <c r="M597" s="241"/>
      <c r="N597" s="241"/>
      <c r="O597" s="241"/>
      <c r="P597" s="241"/>
      <c r="Q597" s="241"/>
      <c r="R597" s="241"/>
      <c r="S597" s="241"/>
      <c r="T597" s="241"/>
      <c r="U597" s="241"/>
      <c r="V597" s="241"/>
      <c r="W597" s="241"/>
      <c r="X597" s="241"/>
      <c r="Y597" s="241"/>
      <c r="Z597" s="241"/>
    </row>
    <row r="598" spans="1:26" ht="12.75" customHeight="1">
      <c r="A598" s="241"/>
      <c r="B598" s="241"/>
      <c r="C598" s="241"/>
      <c r="D598" s="241"/>
      <c r="E598" s="241"/>
      <c r="F598" s="241"/>
      <c r="G598" s="241"/>
      <c r="H598" s="241"/>
      <c r="I598" s="241"/>
      <c r="J598" s="241"/>
      <c r="K598" s="241"/>
      <c r="L598" s="241"/>
      <c r="M598" s="241"/>
      <c r="N598" s="241"/>
      <c r="O598" s="241"/>
      <c r="P598" s="241"/>
      <c r="Q598" s="241"/>
      <c r="R598" s="241"/>
      <c r="S598" s="241"/>
      <c r="T598" s="241"/>
      <c r="U598" s="241"/>
      <c r="V598" s="241"/>
      <c r="W598" s="241"/>
      <c r="X598" s="241"/>
      <c r="Y598" s="241"/>
      <c r="Z598" s="241"/>
    </row>
    <row r="599" spans="1:26" ht="12.75" customHeight="1">
      <c r="A599" s="241"/>
      <c r="B599" s="241"/>
      <c r="C599" s="241"/>
      <c r="D599" s="241"/>
      <c r="E599" s="241"/>
      <c r="F599" s="241"/>
      <c r="G599" s="241"/>
      <c r="H599" s="241"/>
      <c r="I599" s="241"/>
      <c r="J599" s="241"/>
      <c r="K599" s="241"/>
      <c r="L599" s="241"/>
      <c r="M599" s="241"/>
      <c r="N599" s="241"/>
      <c r="O599" s="241"/>
      <c r="P599" s="241"/>
      <c r="Q599" s="241"/>
      <c r="R599" s="241"/>
      <c r="S599" s="241"/>
      <c r="T599" s="241"/>
      <c r="U599" s="241"/>
      <c r="V599" s="241"/>
      <c r="W599" s="241"/>
      <c r="X599" s="241"/>
      <c r="Y599" s="241"/>
      <c r="Z599" s="241"/>
    </row>
    <row r="600" spans="1:26" ht="12.75" customHeight="1">
      <c r="A600" s="241"/>
      <c r="B600" s="241"/>
      <c r="C600" s="241"/>
      <c r="D600" s="241"/>
      <c r="E600" s="241"/>
      <c r="F600" s="241"/>
      <c r="G600" s="241"/>
      <c r="H600" s="241"/>
      <c r="I600" s="241"/>
      <c r="J600" s="241"/>
      <c r="K600" s="241"/>
      <c r="L600" s="241"/>
      <c r="M600" s="241"/>
      <c r="N600" s="241"/>
      <c r="O600" s="241"/>
      <c r="P600" s="241"/>
      <c r="Q600" s="241"/>
      <c r="R600" s="241"/>
      <c r="S600" s="241"/>
      <c r="T600" s="241"/>
      <c r="U600" s="241"/>
      <c r="V600" s="241"/>
      <c r="W600" s="241"/>
      <c r="X600" s="241"/>
      <c r="Y600" s="241"/>
      <c r="Z600" s="241"/>
    </row>
    <row r="601" spans="1:26" ht="12.75" customHeight="1">
      <c r="A601" s="241"/>
      <c r="B601" s="241"/>
      <c r="C601" s="241"/>
      <c r="D601" s="241"/>
      <c r="E601" s="241"/>
      <c r="F601" s="241"/>
      <c r="G601" s="241"/>
      <c r="H601" s="241"/>
      <c r="I601" s="241"/>
      <c r="J601" s="241"/>
      <c r="K601" s="241"/>
      <c r="L601" s="241"/>
      <c r="M601" s="241"/>
      <c r="N601" s="241"/>
      <c r="O601" s="241"/>
      <c r="P601" s="241"/>
      <c r="Q601" s="241"/>
      <c r="R601" s="241"/>
      <c r="S601" s="241"/>
      <c r="T601" s="241"/>
      <c r="U601" s="241"/>
      <c r="V601" s="241"/>
      <c r="W601" s="241"/>
      <c r="X601" s="241"/>
      <c r="Y601" s="241"/>
      <c r="Z601" s="241"/>
    </row>
    <row r="602" spans="1:26" ht="12.75" customHeight="1">
      <c r="A602" s="241"/>
      <c r="B602" s="241"/>
      <c r="C602" s="241"/>
      <c r="D602" s="241"/>
      <c r="E602" s="241"/>
      <c r="F602" s="241"/>
      <c r="G602" s="241"/>
      <c r="H602" s="241"/>
      <c r="I602" s="241"/>
      <c r="J602" s="241"/>
      <c r="K602" s="241"/>
      <c r="L602" s="241"/>
      <c r="M602" s="241"/>
      <c r="N602" s="241"/>
      <c r="O602" s="241"/>
      <c r="P602" s="241"/>
      <c r="Q602" s="241"/>
      <c r="R602" s="241"/>
      <c r="S602" s="241"/>
      <c r="T602" s="241"/>
      <c r="U602" s="241"/>
      <c r="V602" s="241"/>
      <c r="W602" s="241"/>
      <c r="X602" s="241"/>
      <c r="Y602" s="241"/>
      <c r="Z602" s="241"/>
    </row>
    <row r="603" spans="1:26" ht="12.75" customHeight="1">
      <c r="A603" s="241"/>
      <c r="B603" s="241"/>
      <c r="C603" s="241"/>
      <c r="D603" s="241"/>
      <c r="E603" s="241"/>
      <c r="F603" s="241"/>
      <c r="G603" s="241"/>
      <c r="H603" s="241"/>
      <c r="I603" s="241"/>
      <c r="J603" s="241"/>
      <c r="K603" s="241"/>
      <c r="L603" s="241"/>
      <c r="M603" s="241"/>
      <c r="N603" s="241"/>
      <c r="O603" s="241"/>
      <c r="P603" s="241"/>
      <c r="Q603" s="241"/>
      <c r="R603" s="241"/>
      <c r="S603" s="241"/>
      <c r="T603" s="241"/>
      <c r="U603" s="241"/>
      <c r="V603" s="241"/>
      <c r="W603" s="241"/>
      <c r="X603" s="241"/>
      <c r="Y603" s="241"/>
      <c r="Z603" s="241"/>
    </row>
    <row r="604" spans="1:26" ht="12.75" customHeight="1">
      <c r="A604" s="241"/>
      <c r="B604" s="241"/>
      <c r="C604" s="241"/>
      <c r="D604" s="241"/>
      <c r="E604" s="241"/>
      <c r="F604" s="241"/>
      <c r="G604" s="241"/>
      <c r="H604" s="241"/>
      <c r="I604" s="241"/>
      <c r="J604" s="241"/>
      <c r="K604" s="241"/>
      <c r="L604" s="241"/>
      <c r="M604" s="241"/>
      <c r="N604" s="241"/>
      <c r="O604" s="241"/>
      <c r="P604" s="241"/>
      <c r="Q604" s="241"/>
      <c r="R604" s="241"/>
      <c r="S604" s="241"/>
      <c r="T604" s="241"/>
      <c r="U604" s="241"/>
      <c r="V604" s="241"/>
      <c r="W604" s="241"/>
      <c r="X604" s="241"/>
      <c r="Y604" s="241"/>
      <c r="Z604" s="241"/>
    </row>
    <row r="605" spans="1:26" ht="12.75" customHeight="1">
      <c r="A605" s="241"/>
      <c r="B605" s="241"/>
      <c r="C605" s="241"/>
      <c r="D605" s="241"/>
      <c r="E605" s="241"/>
      <c r="F605" s="241"/>
      <c r="G605" s="241"/>
      <c r="H605" s="241"/>
      <c r="I605" s="241"/>
      <c r="J605" s="241"/>
      <c r="K605" s="241"/>
      <c r="L605" s="241"/>
      <c r="M605" s="241"/>
      <c r="N605" s="241"/>
      <c r="O605" s="241"/>
      <c r="P605" s="241"/>
      <c r="Q605" s="241"/>
      <c r="R605" s="241"/>
      <c r="S605" s="241"/>
      <c r="T605" s="241"/>
      <c r="U605" s="241"/>
      <c r="V605" s="241"/>
      <c r="W605" s="241"/>
      <c r="X605" s="241"/>
      <c r="Y605" s="241"/>
      <c r="Z605" s="241"/>
    </row>
    <row r="606" spans="1:26" ht="12.75" customHeight="1">
      <c r="A606" s="241"/>
      <c r="B606" s="241"/>
      <c r="C606" s="241"/>
      <c r="D606" s="241"/>
      <c r="E606" s="241"/>
      <c r="F606" s="241"/>
      <c r="G606" s="241"/>
      <c r="H606" s="241"/>
      <c r="I606" s="241"/>
      <c r="J606" s="241"/>
      <c r="K606" s="241"/>
      <c r="L606" s="241"/>
      <c r="M606" s="241"/>
      <c r="N606" s="241"/>
      <c r="O606" s="241"/>
      <c r="P606" s="241"/>
      <c r="Q606" s="241"/>
      <c r="R606" s="241"/>
      <c r="S606" s="241"/>
      <c r="T606" s="241"/>
      <c r="U606" s="241"/>
      <c r="V606" s="241"/>
      <c r="W606" s="241"/>
      <c r="X606" s="241"/>
      <c r="Y606" s="241"/>
      <c r="Z606" s="241"/>
    </row>
    <row r="607" spans="1:26" ht="12.75" customHeight="1">
      <c r="A607" s="241"/>
      <c r="B607" s="241"/>
      <c r="C607" s="241"/>
      <c r="D607" s="241"/>
      <c r="E607" s="241"/>
      <c r="F607" s="241"/>
      <c r="G607" s="241"/>
      <c r="H607" s="241"/>
      <c r="I607" s="241"/>
      <c r="J607" s="241"/>
      <c r="K607" s="241"/>
      <c r="L607" s="241"/>
      <c r="M607" s="241"/>
      <c r="N607" s="241"/>
      <c r="O607" s="241"/>
      <c r="P607" s="241"/>
      <c r="Q607" s="241"/>
      <c r="R607" s="241"/>
      <c r="S607" s="241"/>
      <c r="T607" s="241"/>
      <c r="U607" s="241"/>
      <c r="V607" s="241"/>
      <c r="W607" s="241"/>
      <c r="X607" s="241"/>
      <c r="Y607" s="241"/>
      <c r="Z607" s="241"/>
    </row>
    <row r="608" spans="1:26" ht="12.75" customHeight="1">
      <c r="A608" s="241"/>
      <c r="B608" s="241"/>
      <c r="C608" s="241"/>
      <c r="D608" s="241"/>
      <c r="E608" s="241"/>
      <c r="F608" s="241"/>
      <c r="G608" s="241"/>
      <c r="H608" s="241"/>
      <c r="I608" s="241"/>
      <c r="J608" s="241"/>
      <c r="K608" s="241"/>
      <c r="L608" s="241"/>
      <c r="M608" s="241"/>
      <c r="N608" s="241"/>
      <c r="O608" s="241"/>
      <c r="P608" s="241"/>
      <c r="Q608" s="241"/>
      <c r="R608" s="241"/>
      <c r="S608" s="241"/>
      <c r="T608" s="241"/>
      <c r="U608" s="241"/>
      <c r="V608" s="241"/>
      <c r="W608" s="241"/>
      <c r="X608" s="241"/>
      <c r="Y608" s="241"/>
      <c r="Z608" s="241"/>
    </row>
    <row r="609" spans="1:26" ht="12.75" customHeight="1">
      <c r="A609" s="241"/>
      <c r="B609" s="241"/>
      <c r="C609" s="241"/>
      <c r="D609" s="241"/>
      <c r="E609" s="241"/>
      <c r="F609" s="241"/>
      <c r="G609" s="241"/>
      <c r="H609" s="241"/>
      <c r="I609" s="241"/>
      <c r="J609" s="241"/>
      <c r="K609" s="241"/>
      <c r="L609" s="241"/>
      <c r="M609" s="241"/>
      <c r="N609" s="241"/>
      <c r="O609" s="241"/>
      <c r="P609" s="241"/>
      <c r="Q609" s="241"/>
      <c r="R609" s="241"/>
      <c r="S609" s="241"/>
      <c r="T609" s="241"/>
      <c r="U609" s="241"/>
      <c r="V609" s="241"/>
      <c r="W609" s="241"/>
      <c r="X609" s="241"/>
      <c r="Y609" s="241"/>
      <c r="Z609" s="241"/>
    </row>
    <row r="610" spans="1:26" ht="12.75" customHeight="1">
      <c r="A610" s="241"/>
      <c r="B610" s="241"/>
      <c r="C610" s="241"/>
      <c r="D610" s="241"/>
      <c r="E610" s="241"/>
      <c r="F610" s="241"/>
      <c r="G610" s="241"/>
      <c r="H610" s="241"/>
      <c r="I610" s="241"/>
      <c r="J610" s="241"/>
      <c r="K610" s="241"/>
      <c r="L610" s="241"/>
      <c r="M610" s="241"/>
      <c r="N610" s="241"/>
      <c r="O610" s="241"/>
      <c r="P610" s="241"/>
      <c r="Q610" s="241"/>
      <c r="R610" s="241"/>
      <c r="S610" s="241"/>
      <c r="T610" s="241"/>
      <c r="U610" s="241"/>
      <c r="V610" s="241"/>
      <c r="W610" s="241"/>
      <c r="X610" s="241"/>
      <c r="Y610" s="241"/>
      <c r="Z610" s="241"/>
    </row>
    <row r="611" spans="1:26" ht="12.75" customHeight="1">
      <c r="A611" s="241"/>
      <c r="B611" s="241"/>
      <c r="C611" s="241"/>
      <c r="D611" s="241"/>
      <c r="E611" s="241"/>
      <c r="F611" s="241"/>
      <c r="G611" s="241"/>
      <c r="H611" s="241"/>
      <c r="I611" s="241"/>
      <c r="J611" s="241"/>
      <c r="K611" s="241"/>
      <c r="L611" s="241"/>
      <c r="M611" s="241"/>
      <c r="N611" s="241"/>
      <c r="O611" s="241"/>
      <c r="P611" s="241"/>
      <c r="Q611" s="241"/>
      <c r="R611" s="241"/>
      <c r="S611" s="241"/>
      <c r="T611" s="241"/>
      <c r="U611" s="241"/>
      <c r="V611" s="241"/>
      <c r="W611" s="241"/>
      <c r="X611" s="241"/>
      <c r="Y611" s="241"/>
      <c r="Z611" s="241"/>
    </row>
    <row r="612" spans="1:26" ht="12.75" customHeight="1">
      <c r="A612" s="241"/>
      <c r="B612" s="241"/>
      <c r="C612" s="241"/>
      <c r="D612" s="241"/>
      <c r="E612" s="241"/>
      <c r="F612" s="241"/>
      <c r="G612" s="241"/>
      <c r="H612" s="241"/>
      <c r="I612" s="241"/>
      <c r="J612" s="241"/>
      <c r="K612" s="241"/>
      <c r="L612" s="241"/>
      <c r="M612" s="241"/>
      <c r="N612" s="241"/>
      <c r="O612" s="241"/>
      <c r="P612" s="241"/>
      <c r="Q612" s="241"/>
      <c r="R612" s="241"/>
      <c r="S612" s="241"/>
      <c r="T612" s="241"/>
      <c r="U612" s="241"/>
      <c r="V612" s="241"/>
      <c r="W612" s="241"/>
      <c r="X612" s="241"/>
      <c r="Y612" s="241"/>
      <c r="Z612" s="241"/>
    </row>
    <row r="613" spans="1:26" ht="12.75" customHeight="1">
      <c r="A613" s="241"/>
      <c r="B613" s="241"/>
      <c r="C613" s="241"/>
      <c r="D613" s="241"/>
      <c r="E613" s="241"/>
      <c r="F613" s="241"/>
      <c r="G613" s="241"/>
      <c r="H613" s="241"/>
      <c r="I613" s="241"/>
      <c r="J613" s="241"/>
      <c r="K613" s="241"/>
      <c r="L613" s="241"/>
      <c r="M613" s="241"/>
      <c r="N613" s="241"/>
      <c r="O613" s="241"/>
      <c r="P613" s="241"/>
      <c r="Q613" s="241"/>
      <c r="R613" s="241"/>
      <c r="S613" s="241"/>
      <c r="T613" s="241"/>
      <c r="U613" s="241"/>
      <c r="V613" s="241"/>
      <c r="W613" s="241"/>
      <c r="X613" s="241"/>
      <c r="Y613" s="241"/>
      <c r="Z613" s="241"/>
    </row>
    <row r="614" spans="1:26" ht="12.75" customHeight="1">
      <c r="A614" s="241"/>
      <c r="B614" s="241"/>
      <c r="C614" s="241"/>
      <c r="D614" s="241"/>
      <c r="E614" s="241"/>
      <c r="F614" s="241"/>
      <c r="G614" s="241"/>
      <c r="H614" s="241"/>
      <c r="I614" s="241"/>
      <c r="J614" s="241"/>
      <c r="K614" s="241"/>
      <c r="L614" s="241"/>
      <c r="M614" s="241"/>
      <c r="N614" s="241"/>
      <c r="O614" s="241"/>
      <c r="P614" s="241"/>
      <c r="Q614" s="241"/>
      <c r="R614" s="241"/>
      <c r="S614" s="241"/>
      <c r="T614" s="241"/>
      <c r="U614" s="241"/>
      <c r="V614" s="241"/>
      <c r="W614" s="241"/>
      <c r="X614" s="241"/>
      <c r="Y614" s="241"/>
      <c r="Z614" s="241"/>
    </row>
    <row r="615" spans="1:26" ht="12.75" customHeight="1">
      <c r="A615" s="241"/>
      <c r="B615" s="241"/>
      <c r="C615" s="241"/>
      <c r="D615" s="241"/>
      <c r="E615" s="241"/>
      <c r="F615" s="241"/>
      <c r="G615" s="241"/>
      <c r="H615" s="241"/>
      <c r="I615" s="241"/>
      <c r="J615" s="241"/>
      <c r="K615" s="241"/>
      <c r="L615" s="241"/>
      <c r="M615" s="241"/>
      <c r="N615" s="241"/>
      <c r="O615" s="241"/>
      <c r="P615" s="241"/>
      <c r="Q615" s="241"/>
      <c r="R615" s="241"/>
      <c r="S615" s="241"/>
      <c r="T615" s="241"/>
      <c r="U615" s="241"/>
      <c r="V615" s="241"/>
      <c r="W615" s="241"/>
      <c r="X615" s="241"/>
      <c r="Y615" s="241"/>
      <c r="Z615" s="241"/>
    </row>
    <row r="616" spans="1:26" ht="12.75" customHeight="1">
      <c r="A616" s="241"/>
      <c r="B616" s="241"/>
      <c r="C616" s="241"/>
      <c r="D616" s="241"/>
      <c r="E616" s="241"/>
      <c r="F616" s="241"/>
      <c r="G616" s="241"/>
      <c r="H616" s="241"/>
      <c r="I616" s="241"/>
      <c r="J616" s="241"/>
      <c r="K616" s="241"/>
      <c r="L616" s="241"/>
      <c r="M616" s="241"/>
      <c r="N616" s="241"/>
      <c r="O616" s="241"/>
      <c r="P616" s="241"/>
      <c r="Q616" s="241"/>
      <c r="R616" s="241"/>
      <c r="S616" s="241"/>
      <c r="T616" s="241"/>
      <c r="U616" s="241"/>
      <c r="V616" s="241"/>
      <c r="W616" s="241"/>
      <c r="X616" s="241"/>
      <c r="Y616" s="241"/>
      <c r="Z616" s="241"/>
    </row>
    <row r="617" spans="1:26" ht="12.75" customHeight="1">
      <c r="A617" s="241"/>
      <c r="B617" s="241"/>
      <c r="C617" s="241"/>
      <c r="D617" s="241"/>
      <c r="E617" s="241"/>
      <c r="F617" s="241"/>
      <c r="G617" s="241"/>
      <c r="H617" s="241"/>
      <c r="I617" s="241"/>
      <c r="J617" s="241"/>
      <c r="K617" s="241"/>
      <c r="L617" s="241"/>
      <c r="M617" s="241"/>
      <c r="N617" s="241"/>
      <c r="O617" s="241"/>
      <c r="P617" s="241"/>
      <c r="Q617" s="241"/>
      <c r="R617" s="241"/>
      <c r="S617" s="241"/>
      <c r="T617" s="241"/>
      <c r="U617" s="241"/>
      <c r="V617" s="241"/>
      <c r="W617" s="241"/>
      <c r="X617" s="241"/>
      <c r="Y617" s="241"/>
      <c r="Z617" s="241"/>
    </row>
    <row r="618" spans="1:26" ht="12.75" customHeight="1">
      <c r="A618" s="241"/>
      <c r="B618" s="241"/>
      <c r="C618" s="241"/>
      <c r="D618" s="241"/>
      <c r="E618" s="241"/>
      <c r="F618" s="241"/>
      <c r="G618" s="241"/>
      <c r="H618" s="241"/>
      <c r="I618" s="241"/>
      <c r="J618" s="241"/>
      <c r="K618" s="241"/>
      <c r="L618" s="241"/>
      <c r="M618" s="241"/>
      <c r="N618" s="241"/>
      <c r="O618" s="241"/>
      <c r="P618" s="241"/>
      <c r="Q618" s="241"/>
      <c r="R618" s="241"/>
      <c r="S618" s="241"/>
      <c r="T618" s="241"/>
      <c r="U618" s="241"/>
      <c r="V618" s="241"/>
      <c r="W618" s="241"/>
      <c r="X618" s="241"/>
      <c r="Y618" s="241"/>
      <c r="Z618" s="241"/>
    </row>
    <row r="619" spans="1:26" ht="12.75" customHeight="1">
      <c r="A619" s="241"/>
      <c r="B619" s="241"/>
      <c r="C619" s="241"/>
      <c r="D619" s="241"/>
      <c r="E619" s="241"/>
      <c r="F619" s="241"/>
      <c r="G619" s="241"/>
      <c r="H619" s="241"/>
      <c r="I619" s="241"/>
      <c r="J619" s="241"/>
      <c r="K619" s="241"/>
      <c r="L619" s="241"/>
      <c r="M619" s="241"/>
      <c r="N619" s="241"/>
      <c r="O619" s="241"/>
      <c r="P619" s="241"/>
      <c r="Q619" s="241"/>
      <c r="R619" s="241"/>
      <c r="S619" s="241"/>
      <c r="T619" s="241"/>
      <c r="U619" s="241"/>
      <c r="V619" s="241"/>
      <c r="W619" s="241"/>
      <c r="X619" s="241"/>
      <c r="Y619" s="241"/>
      <c r="Z619" s="241"/>
    </row>
    <row r="620" spans="1:26" ht="12.75" customHeight="1">
      <c r="A620" s="241"/>
      <c r="B620" s="241"/>
      <c r="C620" s="241"/>
      <c r="D620" s="241"/>
      <c r="E620" s="241"/>
      <c r="F620" s="241"/>
      <c r="G620" s="241"/>
      <c r="H620" s="241"/>
      <c r="I620" s="241"/>
      <c r="J620" s="241"/>
      <c r="K620" s="241"/>
      <c r="L620" s="241"/>
      <c r="M620" s="241"/>
      <c r="N620" s="241"/>
      <c r="O620" s="241"/>
      <c r="P620" s="241"/>
      <c r="Q620" s="241"/>
      <c r="R620" s="241"/>
      <c r="S620" s="241"/>
      <c r="T620" s="241"/>
      <c r="U620" s="241"/>
      <c r="V620" s="241"/>
      <c r="W620" s="241"/>
      <c r="X620" s="241"/>
      <c r="Y620" s="241"/>
      <c r="Z620" s="241"/>
    </row>
    <row r="621" spans="1:26" ht="12.75" customHeight="1">
      <c r="A621" s="241"/>
      <c r="B621" s="241"/>
      <c r="C621" s="241"/>
      <c r="D621" s="241"/>
      <c r="E621" s="241"/>
      <c r="F621" s="241"/>
      <c r="G621" s="241"/>
      <c r="H621" s="241"/>
      <c r="I621" s="241"/>
      <c r="J621" s="241"/>
      <c r="K621" s="241"/>
      <c r="L621" s="241"/>
      <c r="M621" s="241"/>
      <c r="N621" s="241"/>
      <c r="O621" s="241"/>
      <c r="P621" s="241"/>
      <c r="Q621" s="241"/>
      <c r="R621" s="241"/>
      <c r="S621" s="241"/>
      <c r="T621" s="241"/>
      <c r="U621" s="241"/>
      <c r="V621" s="241"/>
      <c r="W621" s="241"/>
      <c r="X621" s="241"/>
      <c r="Y621" s="241"/>
      <c r="Z621" s="241"/>
    </row>
    <row r="622" spans="1:26" ht="12.75" customHeight="1">
      <c r="A622" s="241"/>
      <c r="B622" s="241"/>
      <c r="C622" s="241"/>
      <c r="D622" s="241"/>
      <c r="E622" s="241"/>
      <c r="F622" s="241"/>
      <c r="G622" s="241"/>
      <c r="H622" s="241"/>
      <c r="I622" s="241"/>
      <c r="J622" s="241"/>
      <c r="K622" s="241"/>
      <c r="L622" s="241"/>
      <c r="M622" s="241"/>
      <c r="N622" s="241"/>
      <c r="O622" s="241"/>
      <c r="P622" s="241"/>
      <c r="Q622" s="241"/>
      <c r="R622" s="241"/>
      <c r="S622" s="241"/>
      <c r="T622" s="241"/>
      <c r="U622" s="241"/>
      <c r="V622" s="241"/>
      <c r="W622" s="241"/>
      <c r="X622" s="241"/>
      <c r="Y622" s="241"/>
      <c r="Z622" s="241"/>
    </row>
    <row r="623" spans="1:26" ht="12.75" customHeight="1">
      <c r="A623" s="241"/>
      <c r="B623" s="241"/>
      <c r="C623" s="241"/>
      <c r="D623" s="241"/>
      <c r="E623" s="241"/>
      <c r="F623" s="241"/>
      <c r="G623" s="241"/>
      <c r="H623" s="241"/>
      <c r="I623" s="241"/>
      <c r="J623" s="241"/>
      <c r="K623" s="241"/>
      <c r="L623" s="241"/>
      <c r="M623" s="241"/>
      <c r="N623" s="241"/>
      <c r="O623" s="241"/>
      <c r="P623" s="241"/>
      <c r="Q623" s="241"/>
      <c r="R623" s="241"/>
      <c r="S623" s="241"/>
      <c r="T623" s="241"/>
      <c r="U623" s="241"/>
      <c r="V623" s="241"/>
      <c r="W623" s="241"/>
      <c r="X623" s="241"/>
      <c r="Y623" s="241"/>
      <c r="Z623" s="241"/>
    </row>
    <row r="624" spans="1:26" ht="12.75" customHeight="1">
      <c r="A624" s="241"/>
      <c r="B624" s="241"/>
      <c r="C624" s="241"/>
      <c r="D624" s="241"/>
      <c r="E624" s="241"/>
      <c r="F624" s="241"/>
      <c r="G624" s="241"/>
      <c r="H624" s="241"/>
      <c r="I624" s="241"/>
      <c r="J624" s="241"/>
      <c r="K624" s="241"/>
      <c r="L624" s="241"/>
      <c r="M624" s="241"/>
      <c r="N624" s="241"/>
      <c r="O624" s="241"/>
      <c r="P624" s="241"/>
      <c r="Q624" s="241"/>
      <c r="R624" s="241"/>
      <c r="S624" s="241"/>
      <c r="T624" s="241"/>
      <c r="U624" s="241"/>
      <c r="V624" s="241"/>
      <c r="W624" s="241"/>
      <c r="X624" s="241"/>
      <c r="Y624" s="241"/>
      <c r="Z624" s="241"/>
    </row>
    <row r="625" spans="1:26" ht="12.75" customHeight="1">
      <c r="A625" s="241"/>
      <c r="B625" s="241"/>
      <c r="C625" s="241"/>
      <c r="D625" s="241"/>
      <c r="E625" s="241"/>
      <c r="F625" s="241"/>
      <c r="G625" s="241"/>
      <c r="H625" s="241"/>
      <c r="I625" s="241"/>
      <c r="J625" s="241"/>
      <c r="K625" s="241"/>
      <c r="L625" s="241"/>
      <c r="M625" s="241"/>
      <c r="N625" s="241"/>
      <c r="O625" s="241"/>
      <c r="P625" s="241"/>
      <c r="Q625" s="241"/>
      <c r="R625" s="241"/>
      <c r="S625" s="241"/>
      <c r="T625" s="241"/>
      <c r="U625" s="241"/>
      <c r="V625" s="241"/>
      <c r="W625" s="241"/>
      <c r="X625" s="241"/>
      <c r="Y625" s="241"/>
      <c r="Z625" s="241"/>
    </row>
    <row r="626" spans="1:26" ht="12.75" customHeight="1">
      <c r="A626" s="241"/>
      <c r="B626" s="241"/>
      <c r="C626" s="241"/>
      <c r="D626" s="241"/>
      <c r="E626" s="241"/>
      <c r="F626" s="241"/>
      <c r="G626" s="241"/>
      <c r="H626" s="241"/>
      <c r="I626" s="241"/>
      <c r="J626" s="241"/>
      <c r="K626" s="241"/>
      <c r="L626" s="241"/>
      <c r="M626" s="241"/>
      <c r="N626" s="241"/>
      <c r="O626" s="241"/>
      <c r="P626" s="241"/>
      <c r="Q626" s="241"/>
      <c r="R626" s="241"/>
      <c r="S626" s="241"/>
      <c r="T626" s="241"/>
      <c r="U626" s="241"/>
      <c r="V626" s="241"/>
      <c r="W626" s="241"/>
      <c r="X626" s="241"/>
      <c r="Y626" s="241"/>
      <c r="Z626" s="241"/>
    </row>
    <row r="627" spans="1:26" ht="12.75" customHeight="1">
      <c r="A627" s="241"/>
      <c r="B627" s="241"/>
      <c r="C627" s="241"/>
      <c r="D627" s="241"/>
      <c r="E627" s="241"/>
      <c r="F627" s="241"/>
      <c r="G627" s="241"/>
      <c r="H627" s="241"/>
      <c r="I627" s="241"/>
      <c r="J627" s="241"/>
      <c r="K627" s="241"/>
      <c r="L627" s="241"/>
      <c r="M627" s="241"/>
      <c r="N627" s="241"/>
      <c r="O627" s="241"/>
      <c r="P627" s="241"/>
      <c r="Q627" s="241"/>
      <c r="R627" s="241"/>
      <c r="S627" s="241"/>
      <c r="T627" s="241"/>
      <c r="U627" s="241"/>
      <c r="V627" s="241"/>
      <c r="W627" s="241"/>
      <c r="X627" s="241"/>
      <c r="Y627" s="241"/>
      <c r="Z627" s="241"/>
    </row>
    <row r="628" spans="1:26" ht="12.75" customHeight="1">
      <c r="A628" s="241"/>
      <c r="B628" s="241"/>
      <c r="C628" s="241"/>
      <c r="D628" s="241"/>
      <c r="E628" s="241"/>
      <c r="F628" s="241"/>
      <c r="G628" s="241"/>
      <c r="H628" s="241"/>
      <c r="I628" s="241"/>
      <c r="J628" s="241"/>
      <c r="K628" s="241"/>
      <c r="L628" s="241"/>
      <c r="M628" s="241"/>
      <c r="N628" s="241"/>
      <c r="O628" s="241"/>
      <c r="P628" s="241"/>
      <c r="Q628" s="241"/>
      <c r="R628" s="241"/>
      <c r="S628" s="241"/>
      <c r="T628" s="241"/>
      <c r="U628" s="241"/>
      <c r="V628" s="241"/>
      <c r="W628" s="241"/>
      <c r="X628" s="241"/>
      <c r="Y628" s="241"/>
      <c r="Z628" s="241"/>
    </row>
    <row r="629" spans="1:26" ht="12.75" customHeight="1">
      <c r="A629" s="241"/>
      <c r="B629" s="241"/>
      <c r="C629" s="241"/>
      <c r="D629" s="241"/>
      <c r="E629" s="241"/>
      <c r="F629" s="241"/>
      <c r="G629" s="241"/>
      <c r="H629" s="241"/>
      <c r="I629" s="241"/>
      <c r="J629" s="241"/>
      <c r="K629" s="241"/>
      <c r="L629" s="241"/>
      <c r="M629" s="241"/>
      <c r="N629" s="241"/>
      <c r="O629" s="241"/>
      <c r="P629" s="241"/>
      <c r="Q629" s="241"/>
      <c r="R629" s="241"/>
      <c r="S629" s="241"/>
      <c r="T629" s="241"/>
      <c r="U629" s="241"/>
      <c r="V629" s="241"/>
      <c r="W629" s="241"/>
      <c r="X629" s="241"/>
      <c r="Y629" s="241"/>
      <c r="Z629" s="241"/>
    </row>
    <row r="630" spans="1:26" ht="12.75" customHeight="1">
      <c r="A630" s="241"/>
      <c r="B630" s="241"/>
      <c r="C630" s="241"/>
      <c r="D630" s="241"/>
      <c r="E630" s="241"/>
      <c r="F630" s="241"/>
      <c r="G630" s="241"/>
      <c r="H630" s="241"/>
      <c r="I630" s="241"/>
      <c r="J630" s="241"/>
      <c r="K630" s="241"/>
      <c r="L630" s="241"/>
      <c r="M630" s="241"/>
      <c r="N630" s="241"/>
      <c r="O630" s="241"/>
      <c r="P630" s="241"/>
      <c r="Q630" s="241"/>
      <c r="R630" s="241"/>
      <c r="S630" s="241"/>
      <c r="T630" s="241"/>
      <c r="U630" s="241"/>
      <c r="V630" s="241"/>
      <c r="W630" s="241"/>
      <c r="X630" s="241"/>
      <c r="Y630" s="241"/>
      <c r="Z630" s="241"/>
    </row>
    <row r="631" spans="1:26" ht="12.75" customHeight="1">
      <c r="A631" s="241"/>
      <c r="B631" s="241"/>
      <c r="C631" s="241"/>
      <c r="D631" s="241"/>
      <c r="E631" s="241"/>
      <c r="F631" s="241"/>
      <c r="G631" s="241"/>
      <c r="H631" s="241"/>
      <c r="I631" s="241"/>
      <c r="J631" s="241"/>
      <c r="K631" s="241"/>
      <c r="L631" s="241"/>
      <c r="M631" s="241"/>
      <c r="N631" s="241"/>
      <c r="O631" s="241"/>
      <c r="P631" s="241"/>
      <c r="Q631" s="241"/>
      <c r="R631" s="241"/>
      <c r="S631" s="241"/>
      <c r="T631" s="241"/>
      <c r="U631" s="241"/>
      <c r="V631" s="241"/>
      <c r="W631" s="241"/>
      <c r="X631" s="241"/>
      <c r="Y631" s="241"/>
      <c r="Z631" s="241"/>
    </row>
    <row r="632" spans="1:26" ht="12.75" customHeight="1">
      <c r="A632" s="241"/>
      <c r="B632" s="241"/>
      <c r="C632" s="241"/>
      <c r="D632" s="241"/>
      <c r="E632" s="241"/>
      <c r="F632" s="241"/>
      <c r="G632" s="241"/>
      <c r="H632" s="241"/>
      <c r="I632" s="241"/>
      <c r="J632" s="241"/>
      <c r="K632" s="241"/>
      <c r="L632" s="241"/>
      <c r="M632" s="241"/>
      <c r="N632" s="241"/>
      <c r="O632" s="241"/>
      <c r="P632" s="241"/>
      <c r="Q632" s="241"/>
      <c r="R632" s="241"/>
      <c r="S632" s="241"/>
      <c r="T632" s="241"/>
      <c r="U632" s="241"/>
      <c r="V632" s="241"/>
      <c r="W632" s="241"/>
      <c r="X632" s="241"/>
      <c r="Y632" s="241"/>
      <c r="Z632" s="241"/>
    </row>
    <row r="633" spans="1:26" ht="12.75" customHeight="1">
      <c r="A633" s="241"/>
      <c r="B633" s="241"/>
      <c r="C633" s="241"/>
      <c r="D633" s="241"/>
      <c r="E633" s="241"/>
      <c r="F633" s="241"/>
      <c r="G633" s="241"/>
      <c r="H633" s="241"/>
      <c r="I633" s="241"/>
      <c r="J633" s="241"/>
      <c r="K633" s="241"/>
      <c r="L633" s="241"/>
      <c r="M633" s="241"/>
      <c r="N633" s="241"/>
      <c r="O633" s="241"/>
      <c r="P633" s="241"/>
      <c r="Q633" s="241"/>
      <c r="R633" s="241"/>
      <c r="S633" s="241"/>
      <c r="T633" s="241"/>
      <c r="U633" s="241"/>
      <c r="V633" s="241"/>
      <c r="W633" s="241"/>
      <c r="X633" s="241"/>
      <c r="Y633" s="241"/>
      <c r="Z633" s="241"/>
    </row>
    <row r="634" spans="1:26" ht="12.75" customHeight="1">
      <c r="A634" s="241"/>
      <c r="B634" s="241"/>
      <c r="C634" s="241"/>
      <c r="D634" s="241"/>
      <c r="E634" s="241"/>
      <c r="F634" s="241"/>
      <c r="G634" s="241"/>
      <c r="H634" s="241"/>
      <c r="I634" s="241"/>
      <c r="J634" s="241"/>
      <c r="K634" s="241"/>
      <c r="L634" s="241"/>
      <c r="M634" s="241"/>
      <c r="N634" s="241"/>
      <c r="O634" s="241"/>
      <c r="P634" s="241"/>
      <c r="Q634" s="241"/>
      <c r="R634" s="241"/>
      <c r="S634" s="241"/>
      <c r="T634" s="241"/>
      <c r="U634" s="241"/>
      <c r="V634" s="241"/>
      <c r="W634" s="241"/>
      <c r="X634" s="241"/>
      <c r="Y634" s="241"/>
      <c r="Z634" s="241"/>
    </row>
    <row r="635" spans="1:26" ht="12.75" customHeight="1">
      <c r="A635" s="241"/>
      <c r="B635" s="241"/>
      <c r="C635" s="241"/>
      <c r="D635" s="241"/>
      <c r="E635" s="241"/>
      <c r="F635" s="241"/>
      <c r="G635" s="241"/>
      <c r="H635" s="241"/>
      <c r="I635" s="241"/>
      <c r="J635" s="241"/>
      <c r="K635" s="241"/>
      <c r="L635" s="241"/>
      <c r="M635" s="241"/>
      <c r="N635" s="241"/>
      <c r="O635" s="241"/>
      <c r="P635" s="241"/>
      <c r="Q635" s="241"/>
      <c r="R635" s="241"/>
      <c r="S635" s="241"/>
      <c r="T635" s="241"/>
      <c r="U635" s="241"/>
      <c r="V635" s="241"/>
      <c r="W635" s="241"/>
      <c r="X635" s="241"/>
      <c r="Y635" s="241"/>
      <c r="Z635" s="241"/>
    </row>
    <row r="636" spans="1:26" ht="12.75" customHeight="1">
      <c r="A636" s="241"/>
      <c r="B636" s="241"/>
      <c r="C636" s="241"/>
      <c r="D636" s="241"/>
      <c r="E636" s="241"/>
      <c r="F636" s="241"/>
      <c r="G636" s="241"/>
      <c r="H636" s="241"/>
      <c r="I636" s="241"/>
      <c r="J636" s="241"/>
      <c r="K636" s="241"/>
      <c r="L636" s="241"/>
      <c r="M636" s="241"/>
      <c r="N636" s="241"/>
      <c r="O636" s="241"/>
      <c r="P636" s="241"/>
      <c r="Q636" s="241"/>
      <c r="R636" s="241"/>
      <c r="S636" s="241"/>
      <c r="T636" s="241"/>
      <c r="U636" s="241"/>
      <c r="V636" s="241"/>
      <c r="W636" s="241"/>
      <c r="X636" s="241"/>
      <c r="Y636" s="241"/>
      <c r="Z636" s="241"/>
    </row>
    <row r="637" spans="1:26" ht="12.75" customHeight="1">
      <c r="A637" s="241"/>
      <c r="B637" s="241"/>
      <c r="C637" s="241"/>
      <c r="D637" s="241"/>
      <c r="E637" s="241"/>
      <c r="F637" s="241"/>
      <c r="G637" s="241"/>
      <c r="H637" s="241"/>
      <c r="I637" s="241"/>
      <c r="J637" s="241"/>
      <c r="K637" s="241"/>
      <c r="L637" s="241"/>
      <c r="M637" s="241"/>
      <c r="N637" s="241"/>
      <c r="O637" s="241"/>
      <c r="P637" s="241"/>
      <c r="Q637" s="241"/>
      <c r="R637" s="241"/>
      <c r="S637" s="241"/>
      <c r="T637" s="241"/>
      <c r="U637" s="241"/>
      <c r="V637" s="241"/>
      <c r="W637" s="241"/>
      <c r="X637" s="241"/>
      <c r="Y637" s="241"/>
      <c r="Z637" s="241"/>
    </row>
    <row r="638" spans="1:26" ht="12.75" customHeight="1">
      <c r="A638" s="241"/>
      <c r="B638" s="241"/>
      <c r="C638" s="241"/>
      <c r="D638" s="241"/>
      <c r="E638" s="241"/>
      <c r="F638" s="241"/>
      <c r="G638" s="241"/>
      <c r="H638" s="241"/>
      <c r="I638" s="241"/>
      <c r="J638" s="241"/>
      <c r="K638" s="241"/>
      <c r="L638" s="241"/>
      <c r="M638" s="241"/>
      <c r="N638" s="241"/>
      <c r="O638" s="241"/>
      <c r="P638" s="241"/>
      <c r="Q638" s="241"/>
      <c r="R638" s="241"/>
      <c r="S638" s="241"/>
      <c r="T638" s="241"/>
      <c r="U638" s="241"/>
      <c r="V638" s="241"/>
      <c r="W638" s="241"/>
      <c r="X638" s="241"/>
      <c r="Y638" s="241"/>
      <c r="Z638" s="241"/>
    </row>
    <row r="639" spans="1:26" ht="12.75" customHeight="1">
      <c r="A639" s="241"/>
      <c r="B639" s="241"/>
      <c r="C639" s="241"/>
      <c r="D639" s="241"/>
      <c r="E639" s="241"/>
      <c r="F639" s="241"/>
      <c r="G639" s="241"/>
      <c r="H639" s="241"/>
      <c r="I639" s="241"/>
      <c r="J639" s="241"/>
      <c r="K639" s="241"/>
      <c r="L639" s="241"/>
      <c r="M639" s="241"/>
      <c r="N639" s="241"/>
      <c r="O639" s="241"/>
      <c r="P639" s="241"/>
      <c r="Q639" s="241"/>
      <c r="R639" s="241"/>
      <c r="S639" s="241"/>
      <c r="T639" s="241"/>
      <c r="U639" s="241"/>
      <c r="V639" s="241"/>
      <c r="W639" s="241"/>
      <c r="X639" s="241"/>
      <c r="Y639" s="241"/>
      <c r="Z639" s="241"/>
    </row>
    <row r="640" spans="1:26" ht="12.75" customHeight="1">
      <c r="A640" s="241"/>
      <c r="B640" s="241"/>
      <c r="C640" s="241"/>
      <c r="D640" s="241"/>
      <c r="E640" s="241"/>
      <c r="F640" s="241"/>
      <c r="G640" s="241"/>
      <c r="H640" s="241"/>
      <c r="I640" s="241"/>
      <c r="J640" s="241"/>
      <c r="K640" s="241"/>
      <c r="L640" s="241"/>
      <c r="M640" s="241"/>
      <c r="N640" s="241"/>
      <c r="O640" s="241"/>
      <c r="P640" s="241"/>
      <c r="Q640" s="241"/>
      <c r="R640" s="241"/>
      <c r="S640" s="241"/>
      <c r="T640" s="241"/>
      <c r="U640" s="241"/>
      <c r="V640" s="241"/>
      <c r="W640" s="241"/>
      <c r="X640" s="241"/>
      <c r="Y640" s="241"/>
      <c r="Z640" s="241"/>
    </row>
    <row r="641" spans="1:26" ht="12.75" customHeight="1">
      <c r="A641" s="241"/>
      <c r="B641" s="241"/>
      <c r="C641" s="241"/>
      <c r="D641" s="241"/>
      <c r="E641" s="241"/>
      <c r="F641" s="241"/>
      <c r="G641" s="241"/>
      <c r="H641" s="241"/>
      <c r="I641" s="241"/>
      <c r="J641" s="241"/>
      <c r="K641" s="241"/>
      <c r="L641" s="241"/>
      <c r="M641" s="241"/>
      <c r="N641" s="241"/>
      <c r="O641" s="241"/>
      <c r="P641" s="241"/>
      <c r="Q641" s="241"/>
      <c r="R641" s="241"/>
      <c r="S641" s="241"/>
      <c r="T641" s="241"/>
      <c r="U641" s="241"/>
      <c r="V641" s="241"/>
      <c r="W641" s="241"/>
      <c r="X641" s="241"/>
      <c r="Y641" s="241"/>
      <c r="Z641" s="241"/>
    </row>
    <row r="642" spans="1:26" ht="12.75" customHeight="1">
      <c r="A642" s="241"/>
      <c r="B642" s="241"/>
      <c r="C642" s="241"/>
      <c r="D642" s="241"/>
      <c r="E642" s="241"/>
      <c r="F642" s="241"/>
      <c r="G642" s="241"/>
      <c r="H642" s="241"/>
      <c r="I642" s="241"/>
      <c r="J642" s="241"/>
      <c r="K642" s="241"/>
      <c r="L642" s="241"/>
      <c r="M642" s="241"/>
      <c r="N642" s="241"/>
      <c r="O642" s="241"/>
      <c r="P642" s="241"/>
      <c r="Q642" s="241"/>
      <c r="R642" s="241"/>
      <c r="S642" s="241"/>
      <c r="T642" s="241"/>
      <c r="U642" s="241"/>
      <c r="V642" s="241"/>
      <c r="W642" s="241"/>
      <c r="X642" s="241"/>
      <c r="Y642" s="241"/>
      <c r="Z642" s="241"/>
    </row>
    <row r="643" spans="1:26" ht="12.75" customHeight="1">
      <c r="A643" s="241"/>
      <c r="B643" s="241"/>
      <c r="C643" s="241"/>
      <c r="D643" s="241"/>
      <c r="E643" s="241"/>
      <c r="F643" s="241"/>
      <c r="G643" s="241"/>
      <c r="H643" s="241"/>
      <c r="I643" s="241"/>
      <c r="J643" s="241"/>
      <c r="K643" s="241"/>
      <c r="L643" s="241"/>
      <c r="M643" s="241"/>
      <c r="N643" s="241"/>
      <c r="O643" s="241"/>
      <c r="P643" s="241"/>
      <c r="Q643" s="241"/>
      <c r="R643" s="241"/>
      <c r="S643" s="241"/>
      <c r="T643" s="241"/>
      <c r="U643" s="241"/>
      <c r="V643" s="241"/>
      <c r="W643" s="241"/>
      <c r="X643" s="241"/>
      <c r="Y643" s="241"/>
      <c r="Z643" s="241"/>
    </row>
    <row r="644" spans="1:26" ht="12.75" customHeight="1">
      <c r="A644" s="241"/>
      <c r="B644" s="241"/>
      <c r="C644" s="241"/>
      <c r="D644" s="241"/>
      <c r="E644" s="241"/>
      <c r="F644" s="241"/>
      <c r="G644" s="241"/>
      <c r="H644" s="241"/>
      <c r="I644" s="241"/>
      <c r="J644" s="241"/>
      <c r="K644" s="241"/>
      <c r="L644" s="241"/>
      <c r="M644" s="241"/>
      <c r="N644" s="241"/>
      <c r="O644" s="241"/>
      <c r="P644" s="241"/>
      <c r="Q644" s="241"/>
      <c r="R644" s="241"/>
      <c r="S644" s="241"/>
      <c r="T644" s="241"/>
      <c r="U644" s="241"/>
      <c r="V644" s="241"/>
      <c r="W644" s="241"/>
      <c r="X644" s="241"/>
      <c r="Y644" s="241"/>
      <c r="Z644" s="241"/>
    </row>
    <row r="645" spans="1:26" ht="12.75" customHeight="1">
      <c r="A645" s="241"/>
      <c r="B645" s="241"/>
      <c r="C645" s="241"/>
      <c r="D645" s="241"/>
      <c r="E645" s="241"/>
      <c r="F645" s="241"/>
      <c r="G645" s="241"/>
      <c r="H645" s="241"/>
      <c r="I645" s="241"/>
      <c r="J645" s="241"/>
      <c r="K645" s="241"/>
      <c r="L645" s="241"/>
      <c r="M645" s="241"/>
      <c r="N645" s="241"/>
      <c r="O645" s="241"/>
      <c r="P645" s="241"/>
      <c r="Q645" s="241"/>
      <c r="R645" s="241"/>
      <c r="S645" s="241"/>
      <c r="T645" s="241"/>
      <c r="U645" s="241"/>
      <c r="V645" s="241"/>
      <c r="W645" s="241"/>
      <c r="X645" s="241"/>
      <c r="Y645" s="241"/>
      <c r="Z645" s="241"/>
    </row>
    <row r="646" spans="1:26" ht="12.75" customHeight="1">
      <c r="A646" s="241"/>
      <c r="B646" s="241"/>
      <c r="C646" s="241"/>
      <c r="D646" s="241"/>
      <c r="E646" s="241"/>
      <c r="F646" s="241"/>
      <c r="G646" s="241"/>
      <c r="H646" s="241"/>
      <c r="I646" s="241"/>
      <c r="J646" s="241"/>
      <c r="K646" s="241"/>
      <c r="L646" s="241"/>
      <c r="M646" s="241"/>
      <c r="N646" s="241"/>
      <c r="O646" s="241"/>
      <c r="P646" s="241"/>
      <c r="Q646" s="241"/>
      <c r="R646" s="241"/>
      <c r="S646" s="241"/>
      <c r="T646" s="241"/>
      <c r="U646" s="241"/>
      <c r="V646" s="241"/>
      <c r="W646" s="241"/>
      <c r="X646" s="241"/>
      <c r="Y646" s="241"/>
      <c r="Z646" s="241"/>
    </row>
    <row r="647" spans="1:26" ht="12.75" customHeight="1">
      <c r="A647" s="241"/>
      <c r="B647" s="241"/>
      <c r="C647" s="241"/>
      <c r="D647" s="241"/>
      <c r="E647" s="241"/>
      <c r="F647" s="241"/>
      <c r="G647" s="241"/>
      <c r="H647" s="241"/>
      <c r="I647" s="241"/>
      <c r="J647" s="241"/>
      <c r="K647" s="241"/>
      <c r="L647" s="241"/>
      <c r="M647" s="241"/>
      <c r="N647" s="241"/>
      <c r="O647" s="241"/>
      <c r="P647" s="241"/>
      <c r="Q647" s="241"/>
      <c r="R647" s="241"/>
      <c r="S647" s="241"/>
      <c r="T647" s="241"/>
      <c r="U647" s="241"/>
      <c r="V647" s="241"/>
      <c r="W647" s="241"/>
      <c r="X647" s="241"/>
      <c r="Y647" s="241"/>
      <c r="Z647" s="241"/>
    </row>
    <row r="648" spans="1:26" ht="12.75" customHeight="1">
      <c r="A648" s="241"/>
      <c r="B648" s="241"/>
      <c r="C648" s="241"/>
      <c r="D648" s="241"/>
      <c r="E648" s="241"/>
      <c r="F648" s="241"/>
      <c r="G648" s="241"/>
      <c r="H648" s="241"/>
      <c r="I648" s="241"/>
      <c r="J648" s="241"/>
      <c r="K648" s="241"/>
      <c r="L648" s="241"/>
      <c r="M648" s="241"/>
      <c r="N648" s="241"/>
      <c r="O648" s="241"/>
      <c r="P648" s="241"/>
      <c r="Q648" s="241"/>
      <c r="R648" s="241"/>
      <c r="S648" s="241"/>
      <c r="T648" s="241"/>
      <c r="U648" s="241"/>
      <c r="V648" s="241"/>
      <c r="W648" s="241"/>
      <c r="X648" s="241"/>
      <c r="Y648" s="241"/>
      <c r="Z648" s="241"/>
    </row>
    <row r="649" spans="1:26" ht="12.75" customHeight="1">
      <c r="A649" s="241"/>
      <c r="B649" s="241"/>
      <c r="C649" s="241"/>
      <c r="D649" s="241"/>
      <c r="E649" s="241"/>
      <c r="F649" s="241"/>
      <c r="G649" s="241"/>
      <c r="H649" s="241"/>
      <c r="I649" s="241"/>
      <c r="J649" s="241"/>
      <c r="K649" s="241"/>
      <c r="L649" s="241"/>
      <c r="M649" s="241"/>
      <c r="N649" s="241"/>
      <c r="O649" s="241"/>
      <c r="P649" s="241"/>
      <c r="Q649" s="241"/>
      <c r="R649" s="241"/>
      <c r="S649" s="241"/>
      <c r="T649" s="241"/>
      <c r="U649" s="241"/>
      <c r="V649" s="241"/>
      <c r="W649" s="241"/>
      <c r="X649" s="241"/>
      <c r="Y649" s="241"/>
      <c r="Z649" s="241"/>
    </row>
    <row r="650" spans="1:26" ht="12.75" customHeight="1">
      <c r="A650" s="241"/>
      <c r="B650" s="241"/>
      <c r="C650" s="241"/>
      <c r="D650" s="241"/>
      <c r="E650" s="241"/>
      <c r="F650" s="241"/>
      <c r="G650" s="241"/>
      <c r="H650" s="241"/>
      <c r="I650" s="241"/>
      <c r="J650" s="241"/>
      <c r="K650" s="241"/>
      <c r="L650" s="241"/>
      <c r="M650" s="241"/>
      <c r="N650" s="241"/>
      <c r="O650" s="241"/>
      <c r="P650" s="241"/>
      <c r="Q650" s="241"/>
      <c r="R650" s="241"/>
      <c r="S650" s="241"/>
      <c r="T650" s="241"/>
      <c r="U650" s="241"/>
      <c r="V650" s="241"/>
      <c r="W650" s="241"/>
      <c r="X650" s="241"/>
      <c r="Y650" s="241"/>
      <c r="Z650" s="241"/>
    </row>
    <row r="651" spans="1:26" ht="12.75" customHeight="1">
      <c r="A651" s="241"/>
      <c r="B651" s="241"/>
      <c r="C651" s="241"/>
      <c r="D651" s="241"/>
      <c r="E651" s="241"/>
      <c r="F651" s="241"/>
      <c r="G651" s="241"/>
      <c r="H651" s="241"/>
      <c r="I651" s="241"/>
      <c r="J651" s="241"/>
      <c r="K651" s="241"/>
      <c r="L651" s="241"/>
      <c r="M651" s="241"/>
      <c r="N651" s="241"/>
      <c r="O651" s="241"/>
      <c r="P651" s="241"/>
      <c r="Q651" s="241"/>
      <c r="R651" s="241"/>
      <c r="S651" s="241"/>
      <c r="T651" s="241"/>
      <c r="U651" s="241"/>
      <c r="V651" s="241"/>
      <c r="W651" s="241"/>
      <c r="X651" s="241"/>
      <c r="Y651" s="241"/>
      <c r="Z651" s="241"/>
    </row>
    <row r="652" spans="1:26" ht="12.75" customHeight="1">
      <c r="A652" s="241"/>
      <c r="B652" s="241"/>
      <c r="C652" s="241"/>
      <c r="D652" s="241"/>
      <c r="E652" s="241"/>
      <c r="F652" s="241"/>
      <c r="G652" s="241"/>
      <c r="H652" s="241"/>
      <c r="I652" s="241"/>
      <c r="J652" s="241"/>
      <c r="K652" s="241"/>
      <c r="L652" s="241"/>
      <c r="M652" s="241"/>
      <c r="N652" s="241"/>
      <c r="O652" s="241"/>
      <c r="P652" s="241"/>
      <c r="Q652" s="241"/>
      <c r="R652" s="241"/>
      <c r="S652" s="241"/>
      <c r="T652" s="241"/>
      <c r="U652" s="241"/>
      <c r="V652" s="241"/>
      <c r="W652" s="241"/>
      <c r="X652" s="241"/>
      <c r="Y652" s="241"/>
      <c r="Z652" s="241"/>
    </row>
    <row r="653" spans="1:26" ht="12.75" customHeight="1">
      <c r="A653" s="241"/>
      <c r="B653" s="241"/>
      <c r="C653" s="241"/>
      <c r="D653" s="241"/>
      <c r="E653" s="241"/>
      <c r="F653" s="241"/>
      <c r="G653" s="241"/>
      <c r="H653" s="241"/>
      <c r="I653" s="241"/>
      <c r="J653" s="241"/>
      <c r="K653" s="241"/>
      <c r="L653" s="241"/>
      <c r="M653" s="241"/>
      <c r="N653" s="241"/>
      <c r="O653" s="241"/>
      <c r="P653" s="241"/>
      <c r="Q653" s="241"/>
      <c r="R653" s="241"/>
      <c r="S653" s="241"/>
      <c r="T653" s="241"/>
      <c r="U653" s="241"/>
      <c r="V653" s="241"/>
      <c r="W653" s="241"/>
      <c r="X653" s="241"/>
      <c r="Y653" s="241"/>
      <c r="Z653" s="241"/>
    </row>
    <row r="654" spans="1:26" ht="12.75" customHeight="1">
      <c r="A654" s="241"/>
      <c r="B654" s="241"/>
      <c r="C654" s="241"/>
      <c r="D654" s="241"/>
      <c r="E654" s="241"/>
      <c r="F654" s="241"/>
      <c r="G654" s="241"/>
      <c r="H654" s="241"/>
      <c r="I654" s="241"/>
      <c r="J654" s="241"/>
      <c r="K654" s="241"/>
      <c r="L654" s="241"/>
      <c r="M654" s="241"/>
      <c r="N654" s="241"/>
      <c r="O654" s="241"/>
      <c r="P654" s="241"/>
      <c r="Q654" s="241"/>
      <c r="R654" s="241"/>
      <c r="S654" s="241"/>
      <c r="T654" s="241"/>
      <c r="U654" s="241"/>
      <c r="V654" s="241"/>
      <c r="W654" s="241"/>
      <c r="X654" s="241"/>
      <c r="Y654" s="241"/>
      <c r="Z654" s="241"/>
    </row>
    <row r="655" spans="1:26" ht="12.75" customHeight="1">
      <c r="A655" s="241"/>
      <c r="B655" s="241"/>
      <c r="C655" s="241"/>
      <c r="D655" s="241"/>
      <c r="E655" s="241"/>
      <c r="F655" s="241"/>
      <c r="G655" s="241"/>
      <c r="H655" s="241"/>
      <c r="I655" s="241"/>
      <c r="J655" s="241"/>
      <c r="K655" s="241"/>
      <c r="L655" s="241"/>
      <c r="M655" s="241"/>
      <c r="N655" s="241"/>
      <c r="O655" s="241"/>
      <c r="P655" s="241"/>
      <c r="Q655" s="241"/>
      <c r="R655" s="241"/>
      <c r="S655" s="241"/>
      <c r="T655" s="241"/>
      <c r="U655" s="241"/>
      <c r="V655" s="241"/>
      <c r="W655" s="241"/>
      <c r="X655" s="241"/>
      <c r="Y655" s="241"/>
      <c r="Z655" s="241"/>
    </row>
    <row r="656" spans="1:26" ht="12.75" customHeight="1">
      <c r="A656" s="241"/>
      <c r="B656" s="241"/>
      <c r="C656" s="241"/>
      <c r="D656" s="241"/>
      <c r="E656" s="241"/>
      <c r="F656" s="241"/>
      <c r="G656" s="241"/>
      <c r="H656" s="241"/>
      <c r="I656" s="241"/>
      <c r="J656" s="241"/>
      <c r="K656" s="241"/>
      <c r="L656" s="241"/>
      <c r="M656" s="241"/>
      <c r="N656" s="241"/>
      <c r="O656" s="241"/>
      <c r="P656" s="241"/>
      <c r="Q656" s="241"/>
      <c r="R656" s="241"/>
      <c r="S656" s="241"/>
      <c r="T656" s="241"/>
      <c r="U656" s="241"/>
      <c r="V656" s="241"/>
      <c r="W656" s="241"/>
      <c r="X656" s="241"/>
      <c r="Y656" s="241"/>
      <c r="Z656" s="241"/>
    </row>
    <row r="657" spans="1:26" ht="12.75" customHeight="1">
      <c r="A657" s="241"/>
      <c r="B657" s="241"/>
      <c r="C657" s="241"/>
      <c r="D657" s="241"/>
      <c r="E657" s="241"/>
      <c r="F657" s="241"/>
      <c r="G657" s="241"/>
      <c r="H657" s="241"/>
      <c r="I657" s="241"/>
      <c r="J657" s="241"/>
      <c r="K657" s="241"/>
      <c r="L657" s="241"/>
      <c r="M657" s="241"/>
      <c r="N657" s="241"/>
      <c r="O657" s="241"/>
      <c r="P657" s="241"/>
      <c r="Q657" s="241"/>
      <c r="R657" s="241"/>
      <c r="S657" s="241"/>
      <c r="T657" s="241"/>
      <c r="U657" s="241"/>
      <c r="V657" s="241"/>
      <c r="W657" s="241"/>
      <c r="X657" s="241"/>
      <c r="Y657" s="241"/>
      <c r="Z657" s="241"/>
    </row>
    <row r="658" spans="1:26" ht="12.75" customHeight="1">
      <c r="A658" s="241"/>
      <c r="B658" s="241"/>
      <c r="C658" s="241"/>
      <c r="D658" s="241"/>
      <c r="E658" s="241"/>
      <c r="F658" s="241"/>
      <c r="G658" s="241"/>
      <c r="H658" s="241"/>
      <c r="I658" s="241"/>
      <c r="J658" s="241"/>
      <c r="K658" s="241"/>
      <c r="L658" s="241"/>
      <c r="M658" s="241"/>
      <c r="N658" s="241"/>
      <c r="O658" s="241"/>
      <c r="P658" s="241"/>
      <c r="Q658" s="241"/>
      <c r="R658" s="241"/>
      <c r="S658" s="241"/>
      <c r="T658" s="241"/>
      <c r="U658" s="241"/>
      <c r="V658" s="241"/>
      <c r="W658" s="241"/>
      <c r="X658" s="241"/>
      <c r="Y658" s="241"/>
      <c r="Z658" s="241"/>
    </row>
    <row r="659" spans="1:26" ht="12.75" customHeight="1">
      <c r="A659" s="241"/>
      <c r="B659" s="241"/>
      <c r="C659" s="241"/>
      <c r="D659" s="241"/>
      <c r="E659" s="241"/>
      <c r="F659" s="241"/>
      <c r="G659" s="241"/>
      <c r="H659" s="241"/>
      <c r="I659" s="241"/>
      <c r="J659" s="241"/>
      <c r="K659" s="241"/>
      <c r="L659" s="241"/>
      <c r="M659" s="241"/>
      <c r="N659" s="241"/>
      <c r="O659" s="241"/>
      <c r="P659" s="241"/>
      <c r="Q659" s="241"/>
      <c r="R659" s="241"/>
      <c r="S659" s="241"/>
      <c r="T659" s="241"/>
      <c r="U659" s="241"/>
      <c r="V659" s="241"/>
      <c r="W659" s="241"/>
      <c r="X659" s="241"/>
      <c r="Y659" s="241"/>
      <c r="Z659" s="241"/>
    </row>
    <row r="660" spans="1:26" ht="12.75" customHeight="1">
      <c r="A660" s="241"/>
      <c r="B660" s="241"/>
      <c r="C660" s="241"/>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row>
    <row r="661" spans="1:26" ht="12.75" customHeight="1">
      <c r="A661" s="241"/>
      <c r="B661" s="241"/>
      <c r="C661" s="241"/>
      <c r="D661" s="241"/>
      <c r="E661" s="241"/>
      <c r="F661" s="241"/>
      <c r="G661" s="241"/>
      <c r="H661" s="241"/>
      <c r="I661" s="241"/>
      <c r="J661" s="241"/>
      <c r="K661" s="241"/>
      <c r="L661" s="241"/>
      <c r="M661" s="241"/>
      <c r="N661" s="241"/>
      <c r="O661" s="241"/>
      <c r="P661" s="241"/>
      <c r="Q661" s="241"/>
      <c r="R661" s="241"/>
      <c r="S661" s="241"/>
      <c r="T661" s="241"/>
      <c r="U661" s="241"/>
      <c r="V661" s="241"/>
      <c r="W661" s="241"/>
      <c r="X661" s="241"/>
      <c r="Y661" s="241"/>
      <c r="Z661" s="241"/>
    </row>
    <row r="662" spans="1:26" ht="12.75" customHeight="1">
      <c r="A662" s="241"/>
      <c r="B662" s="241"/>
      <c r="C662" s="241"/>
      <c r="D662" s="241"/>
      <c r="E662" s="241"/>
      <c r="F662" s="241"/>
      <c r="G662" s="241"/>
      <c r="H662" s="241"/>
      <c r="I662" s="241"/>
      <c r="J662" s="241"/>
      <c r="K662" s="241"/>
      <c r="L662" s="241"/>
      <c r="M662" s="241"/>
      <c r="N662" s="241"/>
      <c r="O662" s="241"/>
      <c r="P662" s="241"/>
      <c r="Q662" s="241"/>
      <c r="R662" s="241"/>
      <c r="S662" s="241"/>
      <c r="T662" s="241"/>
      <c r="U662" s="241"/>
      <c r="V662" s="241"/>
      <c r="W662" s="241"/>
      <c r="X662" s="241"/>
      <c r="Y662" s="241"/>
      <c r="Z662" s="241"/>
    </row>
    <row r="663" spans="1:26" ht="12.75" customHeight="1">
      <c r="A663" s="241"/>
      <c r="B663" s="241"/>
      <c r="C663" s="241"/>
      <c r="D663" s="241"/>
      <c r="E663" s="241"/>
      <c r="F663" s="241"/>
      <c r="G663" s="241"/>
      <c r="H663" s="241"/>
      <c r="I663" s="241"/>
      <c r="J663" s="241"/>
      <c r="K663" s="241"/>
      <c r="L663" s="241"/>
      <c r="M663" s="241"/>
      <c r="N663" s="241"/>
      <c r="O663" s="241"/>
      <c r="P663" s="241"/>
      <c r="Q663" s="241"/>
      <c r="R663" s="241"/>
      <c r="S663" s="241"/>
      <c r="T663" s="241"/>
      <c r="U663" s="241"/>
      <c r="V663" s="241"/>
      <c r="W663" s="241"/>
      <c r="X663" s="241"/>
      <c r="Y663" s="241"/>
      <c r="Z663" s="241"/>
    </row>
    <row r="664" spans="1:26" ht="12.75" customHeight="1">
      <c r="A664" s="241"/>
      <c r="B664" s="241"/>
      <c r="C664" s="241"/>
      <c r="D664" s="241"/>
      <c r="E664" s="241"/>
      <c r="F664" s="241"/>
      <c r="G664" s="241"/>
      <c r="H664" s="241"/>
      <c r="I664" s="241"/>
      <c r="J664" s="241"/>
      <c r="K664" s="241"/>
      <c r="L664" s="241"/>
      <c r="M664" s="241"/>
      <c r="N664" s="241"/>
      <c r="O664" s="241"/>
      <c r="P664" s="241"/>
      <c r="Q664" s="241"/>
      <c r="R664" s="241"/>
      <c r="S664" s="241"/>
      <c r="T664" s="241"/>
      <c r="U664" s="241"/>
      <c r="V664" s="241"/>
      <c r="W664" s="241"/>
      <c r="X664" s="241"/>
      <c r="Y664" s="241"/>
      <c r="Z664" s="241"/>
    </row>
    <row r="665" spans="1:26" ht="12.75" customHeight="1">
      <c r="A665" s="241"/>
      <c r="B665" s="241"/>
      <c r="C665" s="241"/>
      <c r="D665" s="241"/>
      <c r="E665" s="241"/>
      <c r="F665" s="241"/>
      <c r="G665" s="241"/>
      <c r="H665" s="241"/>
      <c r="I665" s="241"/>
      <c r="J665" s="241"/>
      <c r="K665" s="241"/>
      <c r="L665" s="241"/>
      <c r="M665" s="241"/>
      <c r="N665" s="241"/>
      <c r="O665" s="241"/>
      <c r="P665" s="241"/>
      <c r="Q665" s="241"/>
      <c r="R665" s="241"/>
      <c r="S665" s="241"/>
      <c r="T665" s="241"/>
      <c r="U665" s="241"/>
      <c r="V665" s="241"/>
      <c r="W665" s="241"/>
      <c r="X665" s="241"/>
      <c r="Y665" s="241"/>
      <c r="Z665" s="241"/>
    </row>
    <row r="666" spans="1:26" ht="12.75" customHeight="1">
      <c r="A666" s="241"/>
      <c r="B666" s="241"/>
      <c r="C666" s="241"/>
      <c r="D666" s="241"/>
      <c r="E666" s="241"/>
      <c r="F666" s="241"/>
      <c r="G666" s="241"/>
      <c r="H666" s="241"/>
      <c r="I666" s="241"/>
      <c r="J666" s="241"/>
      <c r="K666" s="241"/>
      <c r="L666" s="241"/>
      <c r="M666" s="241"/>
      <c r="N666" s="241"/>
      <c r="O666" s="241"/>
      <c r="P666" s="241"/>
      <c r="Q666" s="241"/>
      <c r="R666" s="241"/>
      <c r="S666" s="241"/>
      <c r="T666" s="241"/>
      <c r="U666" s="241"/>
      <c r="V666" s="241"/>
      <c r="W666" s="241"/>
      <c r="X666" s="241"/>
      <c r="Y666" s="241"/>
      <c r="Z666" s="241"/>
    </row>
    <row r="667" spans="1:26" ht="12.75" customHeight="1">
      <c r="A667" s="241"/>
      <c r="B667" s="241"/>
      <c r="C667" s="241"/>
      <c r="D667" s="241"/>
      <c r="E667" s="241"/>
      <c r="F667" s="241"/>
      <c r="G667" s="241"/>
      <c r="H667" s="241"/>
      <c r="I667" s="241"/>
      <c r="J667" s="241"/>
      <c r="K667" s="241"/>
      <c r="L667" s="241"/>
      <c r="M667" s="241"/>
      <c r="N667" s="241"/>
      <c r="O667" s="241"/>
      <c r="P667" s="241"/>
      <c r="Q667" s="241"/>
      <c r="R667" s="241"/>
      <c r="S667" s="241"/>
      <c r="T667" s="241"/>
      <c r="U667" s="241"/>
      <c r="V667" s="241"/>
      <c r="W667" s="241"/>
      <c r="X667" s="241"/>
      <c r="Y667" s="241"/>
      <c r="Z667" s="241"/>
    </row>
    <row r="668" spans="1:26" ht="12.75" customHeight="1">
      <c r="A668" s="241"/>
      <c r="B668" s="241"/>
      <c r="C668" s="241"/>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1"/>
      <c r="Z668" s="241"/>
    </row>
    <row r="669" spans="1:26" ht="12.75" customHeight="1">
      <c r="A669" s="241"/>
      <c r="B669" s="241"/>
      <c r="C669" s="241"/>
      <c r="D669" s="241"/>
      <c r="E669" s="241"/>
      <c r="F669" s="241"/>
      <c r="G669" s="241"/>
      <c r="H669" s="241"/>
      <c r="I669" s="241"/>
      <c r="J669" s="241"/>
      <c r="K669" s="241"/>
      <c r="L669" s="241"/>
      <c r="M669" s="241"/>
      <c r="N669" s="241"/>
      <c r="O669" s="241"/>
      <c r="P669" s="241"/>
      <c r="Q669" s="241"/>
      <c r="R669" s="241"/>
      <c r="S669" s="241"/>
      <c r="T669" s="241"/>
      <c r="U669" s="241"/>
      <c r="V669" s="241"/>
      <c r="W669" s="241"/>
      <c r="X669" s="241"/>
      <c r="Y669" s="241"/>
      <c r="Z669" s="241"/>
    </row>
    <row r="670" spans="1:26" ht="12.75" customHeight="1">
      <c r="A670" s="241"/>
      <c r="B670" s="241"/>
      <c r="C670" s="241"/>
      <c r="D670" s="241"/>
      <c r="E670" s="241"/>
      <c r="F670" s="241"/>
      <c r="G670" s="241"/>
      <c r="H670" s="241"/>
      <c r="I670" s="241"/>
      <c r="J670" s="241"/>
      <c r="K670" s="241"/>
      <c r="L670" s="241"/>
      <c r="M670" s="241"/>
      <c r="N670" s="241"/>
      <c r="O670" s="241"/>
      <c r="P670" s="241"/>
      <c r="Q670" s="241"/>
      <c r="R670" s="241"/>
      <c r="S670" s="241"/>
      <c r="T670" s="241"/>
      <c r="U670" s="241"/>
      <c r="V670" s="241"/>
      <c r="W670" s="241"/>
      <c r="X670" s="241"/>
      <c r="Y670" s="241"/>
      <c r="Z670" s="241"/>
    </row>
    <row r="671" spans="1:26" ht="12.75" customHeight="1">
      <c r="A671" s="241"/>
      <c r="B671" s="241"/>
      <c r="C671" s="241"/>
      <c r="D671" s="241"/>
      <c r="E671" s="241"/>
      <c r="F671" s="241"/>
      <c r="G671" s="241"/>
      <c r="H671" s="241"/>
      <c r="I671" s="241"/>
      <c r="J671" s="241"/>
      <c r="K671" s="241"/>
      <c r="L671" s="241"/>
      <c r="M671" s="241"/>
      <c r="N671" s="241"/>
      <c r="O671" s="241"/>
      <c r="P671" s="241"/>
      <c r="Q671" s="241"/>
      <c r="R671" s="241"/>
      <c r="S671" s="241"/>
      <c r="T671" s="241"/>
      <c r="U671" s="241"/>
      <c r="V671" s="241"/>
      <c r="W671" s="241"/>
      <c r="X671" s="241"/>
      <c r="Y671" s="241"/>
      <c r="Z671" s="241"/>
    </row>
    <row r="672" spans="1:26" ht="12.75" customHeight="1">
      <c r="A672" s="241"/>
      <c r="B672" s="241"/>
      <c r="C672" s="241"/>
      <c r="D672" s="241"/>
      <c r="E672" s="241"/>
      <c r="F672" s="241"/>
      <c r="G672" s="241"/>
      <c r="H672" s="241"/>
      <c r="I672" s="241"/>
      <c r="J672" s="241"/>
      <c r="K672" s="241"/>
      <c r="L672" s="241"/>
      <c r="M672" s="241"/>
      <c r="N672" s="241"/>
      <c r="O672" s="241"/>
      <c r="P672" s="241"/>
      <c r="Q672" s="241"/>
      <c r="R672" s="241"/>
      <c r="S672" s="241"/>
      <c r="T672" s="241"/>
      <c r="U672" s="241"/>
      <c r="V672" s="241"/>
      <c r="W672" s="241"/>
      <c r="X672" s="241"/>
      <c r="Y672" s="241"/>
      <c r="Z672" s="241"/>
    </row>
    <row r="673" spans="1:26" ht="12.75" customHeight="1">
      <c r="A673" s="241"/>
      <c r="B673" s="241"/>
      <c r="C673" s="241"/>
      <c r="D673" s="241"/>
      <c r="E673" s="241"/>
      <c r="F673" s="241"/>
      <c r="G673" s="241"/>
      <c r="H673" s="241"/>
      <c r="I673" s="241"/>
      <c r="J673" s="241"/>
      <c r="K673" s="241"/>
      <c r="L673" s="241"/>
      <c r="M673" s="241"/>
      <c r="N673" s="241"/>
      <c r="O673" s="241"/>
      <c r="P673" s="241"/>
      <c r="Q673" s="241"/>
      <c r="R673" s="241"/>
      <c r="S673" s="241"/>
      <c r="T673" s="241"/>
      <c r="U673" s="241"/>
      <c r="V673" s="241"/>
      <c r="W673" s="241"/>
      <c r="X673" s="241"/>
      <c r="Y673" s="241"/>
      <c r="Z673" s="241"/>
    </row>
    <row r="674" spans="1:26" ht="12.75" customHeight="1">
      <c r="A674" s="241"/>
      <c r="B674" s="241"/>
      <c r="C674" s="241"/>
      <c r="D674" s="241"/>
      <c r="E674" s="241"/>
      <c r="F674" s="241"/>
      <c r="G674" s="241"/>
      <c r="H674" s="241"/>
      <c r="I674" s="241"/>
      <c r="J674" s="241"/>
      <c r="K674" s="241"/>
      <c r="L674" s="241"/>
      <c r="M674" s="241"/>
      <c r="N674" s="241"/>
      <c r="O674" s="241"/>
      <c r="P674" s="241"/>
      <c r="Q674" s="241"/>
      <c r="R674" s="241"/>
      <c r="S674" s="241"/>
      <c r="T674" s="241"/>
      <c r="U674" s="241"/>
      <c r="V674" s="241"/>
      <c r="W674" s="241"/>
      <c r="X674" s="241"/>
      <c r="Y674" s="241"/>
      <c r="Z674" s="241"/>
    </row>
    <row r="675" spans="1:26" ht="12.75" customHeight="1">
      <c r="A675" s="241"/>
      <c r="B675" s="241"/>
      <c r="C675" s="241"/>
      <c r="D675" s="241"/>
      <c r="E675" s="241"/>
      <c r="F675" s="241"/>
      <c r="G675" s="241"/>
      <c r="H675" s="241"/>
      <c r="I675" s="241"/>
      <c r="J675" s="241"/>
      <c r="K675" s="241"/>
      <c r="L675" s="241"/>
      <c r="M675" s="241"/>
      <c r="N675" s="241"/>
      <c r="O675" s="241"/>
      <c r="P675" s="241"/>
      <c r="Q675" s="241"/>
      <c r="R675" s="241"/>
      <c r="S675" s="241"/>
      <c r="T675" s="241"/>
      <c r="U675" s="241"/>
      <c r="V675" s="241"/>
      <c r="W675" s="241"/>
      <c r="X675" s="241"/>
      <c r="Y675" s="241"/>
      <c r="Z675" s="241"/>
    </row>
    <row r="676" spans="1:26" ht="12.75" customHeight="1">
      <c r="A676" s="241"/>
      <c r="B676" s="241"/>
      <c r="C676" s="241"/>
      <c r="D676" s="241"/>
      <c r="E676" s="241"/>
      <c r="F676" s="241"/>
      <c r="G676" s="241"/>
      <c r="H676" s="241"/>
      <c r="I676" s="241"/>
      <c r="J676" s="241"/>
      <c r="K676" s="241"/>
      <c r="L676" s="241"/>
      <c r="M676" s="241"/>
      <c r="N676" s="241"/>
      <c r="O676" s="241"/>
      <c r="P676" s="241"/>
      <c r="Q676" s="241"/>
      <c r="R676" s="241"/>
      <c r="S676" s="241"/>
      <c r="T676" s="241"/>
      <c r="U676" s="241"/>
      <c r="V676" s="241"/>
      <c r="W676" s="241"/>
      <c r="X676" s="241"/>
      <c r="Y676" s="241"/>
      <c r="Z676" s="241"/>
    </row>
    <row r="677" spans="1:26" ht="12.75" customHeight="1">
      <c r="A677" s="241"/>
      <c r="B677" s="241"/>
      <c r="C677" s="241"/>
      <c r="D677" s="241"/>
      <c r="E677" s="241"/>
      <c r="F677" s="241"/>
      <c r="G677" s="241"/>
      <c r="H677" s="241"/>
      <c r="I677" s="241"/>
      <c r="J677" s="241"/>
      <c r="K677" s="241"/>
      <c r="L677" s="241"/>
      <c r="M677" s="241"/>
      <c r="N677" s="241"/>
      <c r="O677" s="241"/>
      <c r="P677" s="241"/>
      <c r="Q677" s="241"/>
      <c r="R677" s="241"/>
      <c r="S677" s="241"/>
      <c r="T677" s="241"/>
      <c r="U677" s="241"/>
      <c r="V677" s="241"/>
      <c r="W677" s="241"/>
      <c r="X677" s="241"/>
      <c r="Y677" s="241"/>
      <c r="Z677" s="241"/>
    </row>
    <row r="678" spans="1:26" ht="12.75" customHeight="1">
      <c r="A678" s="241"/>
      <c r="B678" s="241"/>
      <c r="C678" s="241"/>
      <c r="D678" s="241"/>
      <c r="E678" s="241"/>
      <c r="F678" s="241"/>
      <c r="G678" s="241"/>
      <c r="H678" s="241"/>
      <c r="I678" s="241"/>
      <c r="J678" s="241"/>
      <c r="K678" s="241"/>
      <c r="L678" s="241"/>
      <c r="M678" s="241"/>
      <c r="N678" s="241"/>
      <c r="O678" s="241"/>
      <c r="P678" s="241"/>
      <c r="Q678" s="241"/>
      <c r="R678" s="241"/>
      <c r="S678" s="241"/>
      <c r="T678" s="241"/>
      <c r="U678" s="241"/>
      <c r="V678" s="241"/>
      <c r="W678" s="241"/>
      <c r="X678" s="241"/>
      <c r="Y678" s="241"/>
      <c r="Z678" s="241"/>
    </row>
    <row r="679" spans="1:26" ht="12.75" customHeight="1">
      <c r="A679" s="241"/>
      <c r="B679" s="241"/>
      <c r="C679" s="241"/>
      <c r="D679" s="241"/>
      <c r="E679" s="241"/>
      <c r="F679" s="241"/>
      <c r="G679" s="241"/>
      <c r="H679" s="241"/>
      <c r="I679" s="241"/>
      <c r="J679" s="241"/>
      <c r="K679" s="241"/>
      <c r="L679" s="241"/>
      <c r="M679" s="241"/>
      <c r="N679" s="241"/>
      <c r="O679" s="241"/>
      <c r="P679" s="241"/>
      <c r="Q679" s="241"/>
      <c r="R679" s="241"/>
      <c r="S679" s="241"/>
      <c r="T679" s="241"/>
      <c r="U679" s="241"/>
      <c r="V679" s="241"/>
      <c r="W679" s="241"/>
      <c r="X679" s="241"/>
      <c r="Y679" s="241"/>
      <c r="Z679" s="241"/>
    </row>
    <row r="680" spans="1:26" ht="12.75" customHeight="1">
      <c r="A680" s="241"/>
      <c r="B680" s="241"/>
      <c r="C680" s="241"/>
      <c r="D680" s="241"/>
      <c r="E680" s="241"/>
      <c r="F680" s="241"/>
      <c r="G680" s="241"/>
      <c r="H680" s="241"/>
      <c r="I680" s="241"/>
      <c r="J680" s="241"/>
      <c r="K680" s="241"/>
      <c r="L680" s="241"/>
      <c r="M680" s="241"/>
      <c r="N680" s="241"/>
      <c r="O680" s="241"/>
      <c r="P680" s="241"/>
      <c r="Q680" s="241"/>
      <c r="R680" s="241"/>
      <c r="S680" s="241"/>
      <c r="T680" s="241"/>
      <c r="U680" s="241"/>
      <c r="V680" s="241"/>
      <c r="W680" s="241"/>
      <c r="X680" s="241"/>
      <c r="Y680" s="241"/>
      <c r="Z680" s="241"/>
    </row>
    <row r="681" spans="1:26" ht="12.75" customHeight="1">
      <c r="A681" s="241"/>
      <c r="B681" s="241"/>
      <c r="C681" s="241"/>
      <c r="D681" s="241"/>
      <c r="E681" s="241"/>
      <c r="F681" s="241"/>
      <c r="G681" s="241"/>
      <c r="H681" s="241"/>
      <c r="I681" s="241"/>
      <c r="J681" s="241"/>
      <c r="K681" s="241"/>
      <c r="L681" s="241"/>
      <c r="M681" s="241"/>
      <c r="N681" s="241"/>
      <c r="O681" s="241"/>
      <c r="P681" s="241"/>
      <c r="Q681" s="241"/>
      <c r="R681" s="241"/>
      <c r="S681" s="241"/>
      <c r="T681" s="241"/>
      <c r="U681" s="241"/>
      <c r="V681" s="241"/>
      <c r="W681" s="241"/>
      <c r="X681" s="241"/>
      <c r="Y681" s="241"/>
      <c r="Z681" s="241"/>
    </row>
    <row r="682" spans="1:26" ht="12.75" customHeight="1">
      <c r="A682" s="241"/>
      <c r="B682" s="241"/>
      <c r="C682" s="241"/>
      <c r="D682" s="241"/>
      <c r="E682" s="241"/>
      <c r="F682" s="241"/>
      <c r="G682" s="241"/>
      <c r="H682" s="241"/>
      <c r="I682" s="241"/>
      <c r="J682" s="241"/>
      <c r="K682" s="241"/>
      <c r="L682" s="241"/>
      <c r="M682" s="241"/>
      <c r="N682" s="241"/>
      <c r="O682" s="241"/>
      <c r="P682" s="241"/>
      <c r="Q682" s="241"/>
      <c r="R682" s="241"/>
      <c r="S682" s="241"/>
      <c r="T682" s="241"/>
      <c r="U682" s="241"/>
      <c r="V682" s="241"/>
      <c r="W682" s="241"/>
      <c r="X682" s="241"/>
      <c r="Y682" s="241"/>
      <c r="Z682" s="241"/>
    </row>
    <row r="683" spans="1:26" ht="12.75" customHeight="1">
      <c r="A683" s="241"/>
      <c r="B683" s="241"/>
      <c r="C683" s="241"/>
      <c r="D683" s="241"/>
      <c r="E683" s="241"/>
      <c r="F683" s="241"/>
      <c r="G683" s="241"/>
      <c r="H683" s="241"/>
      <c r="I683" s="241"/>
      <c r="J683" s="241"/>
      <c r="K683" s="241"/>
      <c r="L683" s="241"/>
      <c r="M683" s="241"/>
      <c r="N683" s="241"/>
      <c r="O683" s="241"/>
      <c r="P683" s="241"/>
      <c r="Q683" s="241"/>
      <c r="R683" s="241"/>
      <c r="S683" s="241"/>
      <c r="T683" s="241"/>
      <c r="U683" s="241"/>
      <c r="V683" s="241"/>
      <c r="W683" s="241"/>
      <c r="X683" s="241"/>
      <c r="Y683" s="241"/>
      <c r="Z683" s="241"/>
    </row>
    <row r="684" spans="1:26" ht="12.75" customHeight="1">
      <c r="A684" s="241"/>
      <c r="B684" s="241"/>
      <c r="C684" s="241"/>
      <c r="D684" s="241"/>
      <c r="E684" s="241"/>
      <c r="F684" s="241"/>
      <c r="G684" s="241"/>
      <c r="H684" s="241"/>
      <c r="I684" s="241"/>
      <c r="J684" s="241"/>
      <c r="K684" s="241"/>
      <c r="L684" s="241"/>
      <c r="M684" s="241"/>
      <c r="N684" s="241"/>
      <c r="O684" s="241"/>
      <c r="P684" s="241"/>
      <c r="Q684" s="241"/>
      <c r="R684" s="241"/>
      <c r="S684" s="241"/>
      <c r="T684" s="241"/>
      <c r="U684" s="241"/>
      <c r="V684" s="241"/>
      <c r="W684" s="241"/>
      <c r="X684" s="241"/>
      <c r="Y684" s="241"/>
      <c r="Z684" s="241"/>
    </row>
    <row r="685" spans="1:26" ht="12.75" customHeight="1">
      <c r="A685" s="241"/>
      <c r="B685" s="241"/>
      <c r="C685" s="241"/>
      <c r="D685" s="241"/>
      <c r="E685" s="241"/>
      <c r="F685" s="241"/>
      <c r="G685" s="241"/>
      <c r="H685" s="241"/>
      <c r="I685" s="241"/>
      <c r="J685" s="241"/>
      <c r="K685" s="241"/>
      <c r="L685" s="241"/>
      <c r="M685" s="241"/>
      <c r="N685" s="241"/>
      <c r="O685" s="241"/>
      <c r="P685" s="241"/>
      <c r="Q685" s="241"/>
      <c r="R685" s="241"/>
      <c r="S685" s="241"/>
      <c r="T685" s="241"/>
      <c r="U685" s="241"/>
      <c r="V685" s="241"/>
      <c r="W685" s="241"/>
      <c r="X685" s="241"/>
      <c r="Y685" s="241"/>
      <c r="Z685" s="241"/>
    </row>
    <row r="686" spans="1:26" ht="12.75" customHeight="1">
      <c r="A686" s="241"/>
      <c r="B686" s="241"/>
      <c r="C686" s="241"/>
      <c r="D686" s="241"/>
      <c r="E686" s="241"/>
      <c r="F686" s="241"/>
      <c r="G686" s="241"/>
      <c r="H686" s="241"/>
      <c r="I686" s="241"/>
      <c r="J686" s="241"/>
      <c r="K686" s="241"/>
      <c r="L686" s="241"/>
      <c r="M686" s="241"/>
      <c r="N686" s="241"/>
      <c r="O686" s="241"/>
      <c r="P686" s="241"/>
      <c r="Q686" s="241"/>
      <c r="R686" s="241"/>
      <c r="S686" s="241"/>
      <c r="T686" s="241"/>
      <c r="U686" s="241"/>
      <c r="V686" s="241"/>
      <c r="W686" s="241"/>
      <c r="X686" s="241"/>
      <c r="Y686" s="241"/>
      <c r="Z686" s="241"/>
    </row>
    <row r="687" spans="1:26" ht="12.75" customHeight="1">
      <c r="A687" s="241"/>
      <c r="B687" s="241"/>
      <c r="C687" s="241"/>
      <c r="D687" s="241"/>
      <c r="E687" s="241"/>
      <c r="F687" s="241"/>
      <c r="G687" s="241"/>
      <c r="H687" s="241"/>
      <c r="I687" s="241"/>
      <c r="J687" s="241"/>
      <c r="K687" s="241"/>
      <c r="L687" s="241"/>
      <c r="M687" s="241"/>
      <c r="N687" s="241"/>
      <c r="O687" s="241"/>
      <c r="P687" s="241"/>
      <c r="Q687" s="241"/>
      <c r="R687" s="241"/>
      <c r="S687" s="241"/>
      <c r="T687" s="241"/>
      <c r="U687" s="241"/>
      <c r="V687" s="241"/>
      <c r="W687" s="241"/>
      <c r="X687" s="241"/>
      <c r="Y687" s="241"/>
      <c r="Z687" s="241"/>
    </row>
    <row r="688" spans="1:26" ht="12.75" customHeight="1">
      <c r="A688" s="241"/>
      <c r="B688" s="241"/>
      <c r="C688" s="241"/>
      <c r="D688" s="241"/>
      <c r="E688" s="241"/>
      <c r="F688" s="241"/>
      <c r="G688" s="241"/>
      <c r="H688" s="241"/>
      <c r="I688" s="241"/>
      <c r="J688" s="241"/>
      <c r="K688" s="241"/>
      <c r="L688" s="241"/>
      <c r="M688" s="241"/>
      <c r="N688" s="241"/>
      <c r="O688" s="241"/>
      <c r="P688" s="241"/>
      <c r="Q688" s="241"/>
      <c r="R688" s="241"/>
      <c r="S688" s="241"/>
      <c r="T688" s="241"/>
      <c r="U688" s="241"/>
      <c r="V688" s="241"/>
      <c r="W688" s="241"/>
      <c r="X688" s="241"/>
      <c r="Y688" s="241"/>
      <c r="Z688" s="241"/>
    </row>
    <row r="689" spans="1:26" ht="12.75" customHeight="1">
      <c r="A689" s="241"/>
      <c r="B689" s="241"/>
      <c r="C689" s="241"/>
      <c r="D689" s="241"/>
      <c r="E689" s="241"/>
      <c r="F689" s="241"/>
      <c r="G689" s="241"/>
      <c r="H689" s="241"/>
      <c r="I689" s="241"/>
      <c r="J689" s="241"/>
      <c r="K689" s="241"/>
      <c r="L689" s="241"/>
      <c r="M689" s="241"/>
      <c r="N689" s="241"/>
      <c r="O689" s="241"/>
      <c r="P689" s="241"/>
      <c r="Q689" s="241"/>
      <c r="R689" s="241"/>
      <c r="S689" s="241"/>
      <c r="T689" s="241"/>
      <c r="U689" s="241"/>
      <c r="V689" s="241"/>
      <c r="W689" s="241"/>
      <c r="X689" s="241"/>
      <c r="Y689" s="241"/>
      <c r="Z689" s="241"/>
    </row>
    <row r="690" spans="1:26" ht="12.75" customHeight="1">
      <c r="A690" s="241"/>
      <c r="B690" s="241"/>
      <c r="C690" s="241"/>
      <c r="D690" s="241"/>
      <c r="E690" s="241"/>
      <c r="F690" s="241"/>
      <c r="G690" s="241"/>
      <c r="H690" s="241"/>
      <c r="I690" s="241"/>
      <c r="J690" s="241"/>
      <c r="K690" s="241"/>
      <c r="L690" s="241"/>
      <c r="M690" s="241"/>
      <c r="N690" s="241"/>
      <c r="O690" s="241"/>
      <c r="P690" s="241"/>
      <c r="Q690" s="241"/>
      <c r="R690" s="241"/>
      <c r="S690" s="241"/>
      <c r="T690" s="241"/>
      <c r="U690" s="241"/>
      <c r="V690" s="241"/>
      <c r="W690" s="241"/>
      <c r="X690" s="241"/>
      <c r="Y690" s="241"/>
      <c r="Z690" s="241"/>
    </row>
    <row r="691" spans="1:26" ht="12.75" customHeight="1">
      <c r="A691" s="241"/>
      <c r="B691" s="241"/>
      <c r="C691" s="241"/>
      <c r="D691" s="241"/>
      <c r="E691" s="241"/>
      <c r="F691" s="241"/>
      <c r="G691" s="241"/>
      <c r="H691" s="241"/>
      <c r="I691" s="241"/>
      <c r="J691" s="241"/>
      <c r="K691" s="241"/>
      <c r="L691" s="241"/>
      <c r="M691" s="241"/>
      <c r="N691" s="241"/>
      <c r="O691" s="241"/>
      <c r="P691" s="241"/>
      <c r="Q691" s="241"/>
      <c r="R691" s="241"/>
      <c r="S691" s="241"/>
      <c r="T691" s="241"/>
      <c r="U691" s="241"/>
      <c r="V691" s="241"/>
      <c r="W691" s="241"/>
      <c r="X691" s="241"/>
      <c r="Y691" s="241"/>
      <c r="Z691" s="241"/>
    </row>
    <row r="692" spans="1:26" ht="12.75" customHeight="1">
      <c r="A692" s="241"/>
      <c r="B692" s="241"/>
      <c r="C692" s="241"/>
      <c r="D692" s="241"/>
      <c r="E692" s="241"/>
      <c r="F692" s="241"/>
      <c r="G692" s="241"/>
      <c r="H692" s="241"/>
      <c r="I692" s="241"/>
      <c r="J692" s="241"/>
      <c r="K692" s="241"/>
      <c r="L692" s="241"/>
      <c r="M692" s="241"/>
      <c r="N692" s="241"/>
      <c r="O692" s="241"/>
      <c r="P692" s="241"/>
      <c r="Q692" s="241"/>
      <c r="R692" s="241"/>
      <c r="S692" s="241"/>
      <c r="T692" s="241"/>
      <c r="U692" s="241"/>
      <c r="V692" s="241"/>
      <c r="W692" s="241"/>
      <c r="X692" s="241"/>
      <c r="Y692" s="241"/>
      <c r="Z692" s="241"/>
    </row>
    <row r="693" spans="1:26" ht="12.75" customHeight="1">
      <c r="A693" s="241"/>
      <c r="B693" s="241"/>
      <c r="C693" s="241"/>
      <c r="D693" s="241"/>
      <c r="E693" s="241"/>
      <c r="F693" s="241"/>
      <c r="G693" s="241"/>
      <c r="H693" s="241"/>
      <c r="I693" s="241"/>
      <c r="J693" s="241"/>
      <c r="K693" s="241"/>
      <c r="L693" s="241"/>
      <c r="M693" s="241"/>
      <c r="N693" s="241"/>
      <c r="O693" s="241"/>
      <c r="P693" s="241"/>
      <c r="Q693" s="241"/>
      <c r="R693" s="241"/>
      <c r="S693" s="241"/>
      <c r="T693" s="241"/>
      <c r="U693" s="241"/>
      <c r="V693" s="241"/>
      <c r="W693" s="241"/>
      <c r="X693" s="241"/>
      <c r="Y693" s="241"/>
      <c r="Z693" s="241"/>
    </row>
    <row r="694" spans="1:26" ht="12.75" customHeight="1">
      <c r="A694" s="241"/>
      <c r="B694" s="241"/>
      <c r="C694" s="241"/>
      <c r="D694" s="241"/>
      <c r="E694" s="241"/>
      <c r="F694" s="241"/>
      <c r="G694" s="241"/>
      <c r="H694" s="241"/>
      <c r="I694" s="241"/>
      <c r="J694" s="241"/>
      <c r="K694" s="241"/>
      <c r="L694" s="241"/>
      <c r="M694" s="241"/>
      <c r="N694" s="241"/>
      <c r="O694" s="241"/>
      <c r="P694" s="241"/>
      <c r="Q694" s="241"/>
      <c r="R694" s="241"/>
      <c r="S694" s="241"/>
      <c r="T694" s="241"/>
      <c r="U694" s="241"/>
      <c r="V694" s="241"/>
      <c r="W694" s="241"/>
      <c r="X694" s="241"/>
      <c r="Y694" s="241"/>
      <c r="Z694" s="241"/>
    </row>
    <row r="695" spans="1:26" ht="12.75" customHeight="1">
      <c r="A695" s="241"/>
      <c r="B695" s="241"/>
      <c r="C695" s="241"/>
      <c r="D695" s="241"/>
      <c r="E695" s="241"/>
      <c r="F695" s="241"/>
      <c r="G695" s="241"/>
      <c r="H695" s="241"/>
      <c r="I695" s="241"/>
      <c r="J695" s="241"/>
      <c r="K695" s="241"/>
      <c r="L695" s="241"/>
      <c r="M695" s="241"/>
      <c r="N695" s="241"/>
      <c r="O695" s="241"/>
      <c r="P695" s="241"/>
      <c r="Q695" s="241"/>
      <c r="R695" s="241"/>
      <c r="S695" s="241"/>
      <c r="T695" s="241"/>
      <c r="U695" s="241"/>
      <c r="V695" s="241"/>
      <c r="W695" s="241"/>
      <c r="X695" s="241"/>
      <c r="Y695" s="241"/>
      <c r="Z695" s="241"/>
    </row>
    <row r="696" spans="1:26" ht="12.75" customHeight="1">
      <c r="A696" s="241"/>
      <c r="B696" s="241"/>
      <c r="C696" s="241"/>
      <c r="D696" s="241"/>
      <c r="E696" s="241"/>
      <c r="F696" s="241"/>
      <c r="G696" s="241"/>
      <c r="H696" s="241"/>
      <c r="I696" s="241"/>
      <c r="J696" s="241"/>
      <c r="K696" s="241"/>
      <c r="L696" s="241"/>
      <c r="M696" s="241"/>
      <c r="N696" s="241"/>
      <c r="O696" s="241"/>
      <c r="P696" s="241"/>
      <c r="Q696" s="241"/>
      <c r="R696" s="241"/>
      <c r="S696" s="241"/>
      <c r="T696" s="241"/>
      <c r="U696" s="241"/>
      <c r="V696" s="241"/>
      <c r="W696" s="241"/>
      <c r="X696" s="241"/>
      <c r="Y696" s="241"/>
      <c r="Z696" s="241"/>
    </row>
    <row r="697" spans="1:26" ht="12.75" customHeight="1">
      <c r="A697" s="241"/>
      <c r="B697" s="241"/>
      <c r="C697" s="241"/>
      <c r="D697" s="241"/>
      <c r="E697" s="241"/>
      <c r="F697" s="241"/>
      <c r="G697" s="241"/>
      <c r="H697" s="241"/>
      <c r="I697" s="241"/>
      <c r="J697" s="241"/>
      <c r="K697" s="241"/>
      <c r="L697" s="241"/>
      <c r="M697" s="241"/>
      <c r="N697" s="241"/>
      <c r="O697" s="241"/>
      <c r="P697" s="241"/>
      <c r="Q697" s="241"/>
      <c r="R697" s="241"/>
      <c r="S697" s="241"/>
      <c r="T697" s="241"/>
      <c r="U697" s="241"/>
      <c r="V697" s="241"/>
      <c r="W697" s="241"/>
      <c r="X697" s="241"/>
      <c r="Y697" s="241"/>
      <c r="Z697" s="241"/>
    </row>
    <row r="698" spans="1:26" ht="12.75" customHeight="1">
      <c r="A698" s="241"/>
      <c r="B698" s="241"/>
      <c r="C698" s="241"/>
      <c r="D698" s="241"/>
      <c r="E698" s="241"/>
      <c r="F698" s="241"/>
      <c r="G698" s="241"/>
      <c r="H698" s="241"/>
      <c r="I698" s="241"/>
      <c r="J698" s="241"/>
      <c r="K698" s="241"/>
      <c r="L698" s="241"/>
      <c r="M698" s="241"/>
      <c r="N698" s="241"/>
      <c r="O698" s="241"/>
      <c r="P698" s="241"/>
      <c r="Q698" s="241"/>
      <c r="R698" s="241"/>
      <c r="S698" s="241"/>
      <c r="T698" s="241"/>
      <c r="U698" s="241"/>
      <c r="V698" s="241"/>
      <c r="W698" s="241"/>
      <c r="X698" s="241"/>
      <c r="Y698" s="241"/>
      <c r="Z698" s="241"/>
    </row>
    <row r="699" spans="1:26" ht="12.75" customHeight="1">
      <c r="A699" s="241"/>
      <c r="B699" s="241"/>
      <c r="C699" s="241"/>
      <c r="D699" s="241"/>
      <c r="E699" s="241"/>
      <c r="F699" s="241"/>
      <c r="G699" s="241"/>
      <c r="H699" s="241"/>
      <c r="I699" s="241"/>
      <c r="J699" s="241"/>
      <c r="K699" s="241"/>
      <c r="L699" s="241"/>
      <c r="M699" s="241"/>
      <c r="N699" s="241"/>
      <c r="O699" s="241"/>
      <c r="P699" s="241"/>
      <c r="Q699" s="241"/>
      <c r="R699" s="241"/>
      <c r="S699" s="241"/>
      <c r="T699" s="241"/>
      <c r="U699" s="241"/>
      <c r="V699" s="241"/>
      <c r="W699" s="241"/>
      <c r="X699" s="241"/>
      <c r="Y699" s="241"/>
      <c r="Z699" s="241"/>
    </row>
    <row r="700" spans="1:26" ht="12.75" customHeight="1">
      <c r="A700" s="241"/>
      <c r="B700" s="241"/>
      <c r="C700" s="241"/>
      <c r="D700" s="241"/>
      <c r="E700" s="241"/>
      <c r="F700" s="241"/>
      <c r="G700" s="241"/>
      <c r="H700" s="241"/>
      <c r="I700" s="241"/>
      <c r="J700" s="241"/>
      <c r="K700" s="241"/>
      <c r="L700" s="241"/>
      <c r="M700" s="241"/>
      <c r="N700" s="241"/>
      <c r="O700" s="241"/>
      <c r="P700" s="241"/>
      <c r="Q700" s="241"/>
      <c r="R700" s="241"/>
      <c r="S700" s="241"/>
      <c r="T700" s="241"/>
      <c r="U700" s="241"/>
      <c r="V700" s="241"/>
      <c r="W700" s="241"/>
      <c r="X700" s="241"/>
      <c r="Y700" s="241"/>
      <c r="Z700" s="241"/>
    </row>
    <row r="701" spans="1:26" ht="12.75" customHeight="1">
      <c r="A701" s="241"/>
      <c r="B701" s="241"/>
      <c r="C701" s="241"/>
      <c r="D701" s="241"/>
      <c r="E701" s="241"/>
      <c r="F701" s="241"/>
      <c r="G701" s="241"/>
      <c r="H701" s="241"/>
      <c r="I701" s="241"/>
      <c r="J701" s="241"/>
      <c r="K701" s="241"/>
      <c r="L701" s="241"/>
      <c r="M701" s="241"/>
      <c r="N701" s="241"/>
      <c r="O701" s="241"/>
      <c r="P701" s="241"/>
      <c r="Q701" s="241"/>
      <c r="R701" s="241"/>
      <c r="S701" s="241"/>
      <c r="T701" s="241"/>
      <c r="U701" s="241"/>
      <c r="V701" s="241"/>
      <c r="W701" s="241"/>
      <c r="X701" s="241"/>
      <c r="Y701" s="241"/>
      <c r="Z701" s="241"/>
    </row>
    <row r="702" spans="1:26" ht="12.75" customHeight="1">
      <c r="A702" s="241"/>
      <c r="B702" s="241"/>
      <c r="C702" s="241"/>
      <c r="D702" s="241"/>
      <c r="E702" s="241"/>
      <c r="F702" s="241"/>
      <c r="G702" s="241"/>
      <c r="H702" s="241"/>
      <c r="I702" s="241"/>
      <c r="J702" s="241"/>
      <c r="K702" s="241"/>
      <c r="L702" s="241"/>
      <c r="M702" s="241"/>
      <c r="N702" s="241"/>
      <c r="O702" s="241"/>
      <c r="P702" s="241"/>
      <c r="Q702" s="241"/>
      <c r="R702" s="241"/>
      <c r="S702" s="241"/>
      <c r="T702" s="241"/>
      <c r="U702" s="241"/>
      <c r="V702" s="241"/>
      <c r="W702" s="241"/>
      <c r="X702" s="241"/>
      <c r="Y702" s="241"/>
      <c r="Z702" s="241"/>
    </row>
    <row r="703" spans="1:26" ht="12.75" customHeight="1">
      <c r="A703" s="241"/>
      <c r="B703" s="241"/>
      <c r="C703" s="241"/>
      <c r="D703" s="241"/>
      <c r="E703" s="241"/>
      <c r="F703" s="241"/>
      <c r="G703" s="241"/>
      <c r="H703" s="241"/>
      <c r="I703" s="241"/>
      <c r="J703" s="241"/>
      <c r="K703" s="241"/>
      <c r="L703" s="241"/>
      <c r="M703" s="241"/>
      <c r="N703" s="241"/>
      <c r="O703" s="241"/>
      <c r="P703" s="241"/>
      <c r="Q703" s="241"/>
      <c r="R703" s="241"/>
      <c r="S703" s="241"/>
      <c r="T703" s="241"/>
      <c r="U703" s="241"/>
      <c r="V703" s="241"/>
      <c r="W703" s="241"/>
      <c r="X703" s="241"/>
      <c r="Y703" s="241"/>
      <c r="Z703" s="241"/>
    </row>
    <row r="704" spans="1:26" ht="12.75" customHeight="1">
      <c r="A704" s="241"/>
      <c r="B704" s="241"/>
      <c r="C704" s="241"/>
      <c r="D704" s="241"/>
      <c r="E704" s="241"/>
      <c r="F704" s="241"/>
      <c r="G704" s="241"/>
      <c r="H704" s="241"/>
      <c r="I704" s="241"/>
      <c r="J704" s="241"/>
      <c r="K704" s="241"/>
      <c r="L704" s="241"/>
      <c r="M704" s="241"/>
      <c r="N704" s="241"/>
      <c r="O704" s="241"/>
      <c r="P704" s="241"/>
      <c r="Q704" s="241"/>
      <c r="R704" s="241"/>
      <c r="S704" s="241"/>
      <c r="T704" s="241"/>
      <c r="U704" s="241"/>
      <c r="V704" s="241"/>
      <c r="W704" s="241"/>
      <c r="X704" s="241"/>
      <c r="Y704" s="241"/>
      <c r="Z704" s="241"/>
    </row>
    <row r="705" spans="1:26" ht="12.75" customHeight="1">
      <c r="A705" s="241"/>
      <c r="B705" s="241"/>
      <c r="C705" s="241"/>
      <c r="D705" s="241"/>
      <c r="E705" s="241"/>
      <c r="F705" s="241"/>
      <c r="G705" s="241"/>
      <c r="H705" s="241"/>
      <c r="I705" s="241"/>
      <c r="J705" s="241"/>
      <c r="K705" s="241"/>
      <c r="L705" s="241"/>
      <c r="M705" s="241"/>
      <c r="N705" s="241"/>
      <c r="O705" s="241"/>
      <c r="P705" s="241"/>
      <c r="Q705" s="241"/>
      <c r="R705" s="241"/>
      <c r="S705" s="241"/>
      <c r="T705" s="241"/>
      <c r="U705" s="241"/>
      <c r="V705" s="241"/>
      <c r="W705" s="241"/>
      <c r="X705" s="241"/>
      <c r="Y705" s="241"/>
      <c r="Z705" s="241"/>
    </row>
    <row r="706" spans="1:26" ht="12.75" customHeight="1">
      <c r="A706" s="241"/>
      <c r="B706" s="241"/>
      <c r="C706" s="241"/>
      <c r="D706" s="241"/>
      <c r="E706" s="241"/>
      <c r="F706" s="241"/>
      <c r="G706" s="241"/>
      <c r="H706" s="241"/>
      <c r="I706" s="241"/>
      <c r="J706" s="241"/>
      <c r="K706" s="241"/>
      <c r="L706" s="241"/>
      <c r="M706" s="241"/>
      <c r="N706" s="241"/>
      <c r="O706" s="241"/>
      <c r="P706" s="241"/>
      <c r="Q706" s="241"/>
      <c r="R706" s="241"/>
      <c r="S706" s="241"/>
      <c r="T706" s="241"/>
      <c r="U706" s="241"/>
      <c r="V706" s="241"/>
      <c r="W706" s="241"/>
      <c r="X706" s="241"/>
      <c r="Y706" s="241"/>
      <c r="Z706" s="241"/>
    </row>
    <row r="707" spans="1:26" ht="12.75" customHeight="1">
      <c r="A707" s="241"/>
      <c r="B707" s="241"/>
      <c r="C707" s="241"/>
      <c r="D707" s="241"/>
      <c r="E707" s="241"/>
      <c r="F707" s="241"/>
      <c r="G707" s="241"/>
      <c r="H707" s="241"/>
      <c r="I707" s="241"/>
      <c r="J707" s="241"/>
      <c r="K707" s="241"/>
      <c r="L707" s="241"/>
      <c r="M707" s="241"/>
      <c r="N707" s="241"/>
      <c r="O707" s="241"/>
      <c r="P707" s="241"/>
      <c r="Q707" s="241"/>
      <c r="R707" s="241"/>
      <c r="S707" s="241"/>
      <c r="T707" s="241"/>
      <c r="U707" s="241"/>
      <c r="V707" s="241"/>
      <c r="W707" s="241"/>
      <c r="X707" s="241"/>
      <c r="Y707" s="241"/>
      <c r="Z707" s="241"/>
    </row>
    <row r="708" spans="1:26" ht="12.75" customHeight="1">
      <c r="A708" s="241"/>
      <c r="B708" s="241"/>
      <c r="C708" s="241"/>
      <c r="D708" s="241"/>
      <c r="E708" s="241"/>
      <c r="F708" s="241"/>
      <c r="G708" s="241"/>
      <c r="H708" s="241"/>
      <c r="I708" s="241"/>
      <c r="J708" s="241"/>
      <c r="K708" s="241"/>
      <c r="L708" s="241"/>
      <c r="M708" s="241"/>
      <c r="N708" s="241"/>
      <c r="O708" s="241"/>
      <c r="P708" s="241"/>
      <c r="Q708" s="241"/>
      <c r="R708" s="241"/>
      <c r="S708" s="241"/>
      <c r="T708" s="241"/>
      <c r="U708" s="241"/>
      <c r="V708" s="241"/>
      <c r="W708" s="241"/>
      <c r="X708" s="241"/>
      <c r="Y708" s="241"/>
      <c r="Z708" s="241"/>
    </row>
    <row r="709" spans="1:26" ht="12.75" customHeight="1">
      <c r="A709" s="241"/>
      <c r="B709" s="241"/>
      <c r="C709" s="241"/>
      <c r="D709" s="241"/>
      <c r="E709" s="241"/>
      <c r="F709" s="241"/>
      <c r="G709" s="241"/>
      <c r="H709" s="241"/>
      <c r="I709" s="241"/>
      <c r="J709" s="241"/>
      <c r="K709" s="241"/>
      <c r="L709" s="241"/>
      <c r="M709" s="241"/>
      <c r="N709" s="241"/>
      <c r="O709" s="241"/>
      <c r="P709" s="241"/>
      <c r="Q709" s="241"/>
      <c r="R709" s="241"/>
      <c r="S709" s="241"/>
      <c r="T709" s="241"/>
      <c r="U709" s="241"/>
      <c r="V709" s="241"/>
      <c r="W709" s="241"/>
      <c r="X709" s="241"/>
      <c r="Y709" s="241"/>
      <c r="Z709" s="241"/>
    </row>
    <row r="710" spans="1:26" ht="12.75" customHeight="1">
      <c r="A710" s="241"/>
      <c r="B710" s="241"/>
      <c r="C710" s="241"/>
      <c r="D710" s="241"/>
      <c r="E710" s="241"/>
      <c r="F710" s="241"/>
      <c r="G710" s="241"/>
      <c r="H710" s="241"/>
      <c r="I710" s="241"/>
      <c r="J710" s="241"/>
      <c r="K710" s="241"/>
      <c r="L710" s="241"/>
      <c r="M710" s="241"/>
      <c r="N710" s="241"/>
      <c r="O710" s="241"/>
      <c r="P710" s="241"/>
      <c r="Q710" s="241"/>
      <c r="R710" s="241"/>
      <c r="S710" s="241"/>
      <c r="T710" s="241"/>
      <c r="U710" s="241"/>
      <c r="V710" s="241"/>
      <c r="W710" s="241"/>
      <c r="X710" s="241"/>
      <c r="Y710" s="241"/>
      <c r="Z710" s="241"/>
    </row>
    <row r="711" spans="1:26" ht="12.75" customHeight="1">
      <c r="A711" s="241"/>
      <c r="B711" s="241"/>
      <c r="C711" s="241"/>
      <c r="D711" s="241"/>
      <c r="E711" s="241"/>
      <c r="F711" s="241"/>
      <c r="G711" s="241"/>
      <c r="H711" s="241"/>
      <c r="I711" s="241"/>
      <c r="J711" s="241"/>
      <c r="K711" s="241"/>
      <c r="L711" s="241"/>
      <c r="M711" s="241"/>
      <c r="N711" s="241"/>
      <c r="O711" s="241"/>
      <c r="P711" s="241"/>
      <c r="Q711" s="241"/>
      <c r="R711" s="241"/>
      <c r="S711" s="241"/>
      <c r="T711" s="241"/>
      <c r="U711" s="241"/>
      <c r="V711" s="241"/>
      <c r="W711" s="241"/>
      <c r="X711" s="241"/>
      <c r="Y711" s="241"/>
      <c r="Z711" s="241"/>
    </row>
    <row r="712" spans="1:26" ht="12.75" customHeight="1">
      <c r="A712" s="241"/>
      <c r="B712" s="241"/>
      <c r="C712" s="241"/>
      <c r="D712" s="241"/>
      <c r="E712" s="241"/>
      <c r="F712" s="241"/>
      <c r="G712" s="241"/>
      <c r="H712" s="241"/>
      <c r="I712" s="241"/>
      <c r="J712" s="241"/>
      <c r="K712" s="241"/>
      <c r="L712" s="241"/>
      <c r="M712" s="241"/>
      <c r="N712" s="241"/>
      <c r="O712" s="241"/>
      <c r="P712" s="241"/>
      <c r="Q712" s="241"/>
      <c r="R712" s="241"/>
      <c r="S712" s="241"/>
      <c r="T712" s="241"/>
      <c r="U712" s="241"/>
      <c r="V712" s="241"/>
      <c r="W712" s="241"/>
      <c r="X712" s="241"/>
      <c r="Y712" s="241"/>
      <c r="Z712" s="241"/>
    </row>
    <row r="713" spans="1:26" ht="12.75" customHeight="1">
      <c r="A713" s="241"/>
      <c r="B713" s="241"/>
      <c r="C713" s="241"/>
      <c r="D713" s="241"/>
      <c r="E713" s="241"/>
      <c r="F713" s="241"/>
      <c r="G713" s="241"/>
      <c r="H713" s="241"/>
      <c r="I713" s="241"/>
      <c r="J713" s="241"/>
      <c r="K713" s="241"/>
      <c r="L713" s="241"/>
      <c r="M713" s="241"/>
      <c r="N713" s="241"/>
      <c r="O713" s="241"/>
      <c r="P713" s="241"/>
      <c r="Q713" s="241"/>
      <c r="R713" s="241"/>
      <c r="S713" s="241"/>
      <c r="T713" s="241"/>
      <c r="U713" s="241"/>
      <c r="V713" s="241"/>
      <c r="W713" s="241"/>
      <c r="X713" s="241"/>
      <c r="Y713" s="241"/>
      <c r="Z713" s="241"/>
    </row>
    <row r="714" spans="1:26" ht="12.75" customHeight="1">
      <c r="A714" s="241"/>
      <c r="B714" s="241"/>
      <c r="C714" s="241"/>
      <c r="D714" s="241"/>
      <c r="E714" s="241"/>
      <c r="F714" s="241"/>
      <c r="G714" s="241"/>
      <c r="H714" s="241"/>
      <c r="I714" s="241"/>
      <c r="J714" s="241"/>
      <c r="K714" s="241"/>
      <c r="L714" s="241"/>
      <c r="M714" s="241"/>
      <c r="N714" s="241"/>
      <c r="O714" s="241"/>
      <c r="P714" s="241"/>
      <c r="Q714" s="241"/>
      <c r="R714" s="241"/>
      <c r="S714" s="241"/>
      <c r="T714" s="241"/>
      <c r="U714" s="241"/>
      <c r="V714" s="241"/>
      <c r="W714" s="241"/>
      <c r="X714" s="241"/>
      <c r="Y714" s="241"/>
      <c r="Z714" s="241"/>
    </row>
    <row r="715" spans="1:26" ht="12.75" customHeight="1">
      <c r="A715" s="241"/>
      <c r="B715" s="241"/>
      <c r="C715" s="241"/>
      <c r="D715" s="241"/>
      <c r="E715" s="241"/>
      <c r="F715" s="241"/>
      <c r="G715" s="241"/>
      <c r="H715" s="241"/>
      <c r="I715" s="241"/>
      <c r="J715" s="241"/>
      <c r="K715" s="241"/>
      <c r="L715" s="241"/>
      <c r="M715" s="241"/>
      <c r="N715" s="241"/>
      <c r="O715" s="241"/>
      <c r="P715" s="241"/>
      <c r="Q715" s="241"/>
      <c r="R715" s="241"/>
      <c r="S715" s="241"/>
      <c r="T715" s="241"/>
      <c r="U715" s="241"/>
      <c r="V715" s="241"/>
      <c r="W715" s="241"/>
      <c r="X715" s="241"/>
      <c r="Y715" s="241"/>
      <c r="Z715" s="241"/>
    </row>
    <row r="716" spans="1:26" ht="12.75" customHeight="1">
      <c r="A716" s="241"/>
      <c r="B716" s="241"/>
      <c r="C716" s="241"/>
      <c r="D716" s="241"/>
      <c r="E716" s="241"/>
      <c r="F716" s="241"/>
      <c r="G716" s="241"/>
      <c r="H716" s="241"/>
      <c r="I716" s="241"/>
      <c r="J716" s="241"/>
      <c r="K716" s="241"/>
      <c r="L716" s="241"/>
      <c r="M716" s="241"/>
      <c r="N716" s="241"/>
      <c r="O716" s="241"/>
      <c r="P716" s="241"/>
      <c r="Q716" s="241"/>
      <c r="R716" s="241"/>
      <c r="S716" s="241"/>
      <c r="T716" s="241"/>
      <c r="U716" s="241"/>
      <c r="V716" s="241"/>
      <c r="W716" s="241"/>
      <c r="X716" s="241"/>
      <c r="Y716" s="241"/>
      <c r="Z716" s="241"/>
    </row>
    <row r="717" spans="1:26" ht="12.75" customHeight="1">
      <c r="A717" s="241"/>
      <c r="B717" s="241"/>
      <c r="C717" s="241"/>
      <c r="D717" s="241"/>
      <c r="E717" s="241"/>
      <c r="F717" s="241"/>
      <c r="G717" s="241"/>
      <c r="H717" s="241"/>
      <c r="I717" s="241"/>
      <c r="J717" s="241"/>
      <c r="K717" s="241"/>
      <c r="L717" s="241"/>
      <c r="M717" s="241"/>
      <c r="N717" s="241"/>
      <c r="O717" s="241"/>
      <c r="P717" s="241"/>
      <c r="Q717" s="241"/>
      <c r="R717" s="241"/>
      <c r="S717" s="241"/>
      <c r="T717" s="241"/>
      <c r="U717" s="241"/>
      <c r="V717" s="241"/>
      <c r="W717" s="241"/>
      <c r="X717" s="241"/>
      <c r="Y717" s="241"/>
      <c r="Z717" s="241"/>
    </row>
    <row r="718" spans="1:26" ht="12.75" customHeight="1">
      <c r="A718" s="241"/>
      <c r="B718" s="241"/>
      <c r="C718" s="241"/>
      <c r="D718" s="241"/>
      <c r="E718" s="241"/>
      <c r="F718" s="241"/>
      <c r="G718" s="241"/>
      <c r="H718" s="241"/>
      <c r="I718" s="241"/>
      <c r="J718" s="241"/>
      <c r="K718" s="241"/>
      <c r="L718" s="241"/>
      <c r="M718" s="241"/>
      <c r="N718" s="241"/>
      <c r="O718" s="241"/>
      <c r="P718" s="241"/>
      <c r="Q718" s="241"/>
      <c r="R718" s="241"/>
      <c r="S718" s="241"/>
      <c r="T718" s="241"/>
      <c r="U718" s="241"/>
      <c r="V718" s="241"/>
      <c r="W718" s="241"/>
      <c r="X718" s="241"/>
      <c r="Y718" s="241"/>
      <c r="Z718" s="241"/>
    </row>
    <row r="719" spans="1:26" ht="12.75" customHeight="1">
      <c r="A719" s="241"/>
      <c r="B719" s="241"/>
      <c r="C719" s="241"/>
      <c r="D719" s="241"/>
      <c r="E719" s="241"/>
      <c r="F719" s="241"/>
      <c r="G719" s="241"/>
      <c r="H719" s="241"/>
      <c r="I719" s="241"/>
      <c r="J719" s="241"/>
      <c r="K719" s="241"/>
      <c r="L719" s="241"/>
      <c r="M719" s="241"/>
      <c r="N719" s="241"/>
      <c r="O719" s="241"/>
      <c r="P719" s="241"/>
      <c r="Q719" s="241"/>
      <c r="R719" s="241"/>
      <c r="S719" s="241"/>
      <c r="T719" s="241"/>
      <c r="U719" s="241"/>
      <c r="V719" s="241"/>
      <c r="W719" s="241"/>
      <c r="X719" s="241"/>
      <c r="Y719" s="241"/>
      <c r="Z719" s="241"/>
    </row>
    <row r="720" spans="1:26" ht="12.75" customHeight="1">
      <c r="A720" s="241"/>
      <c r="B720" s="241"/>
      <c r="C720" s="241"/>
      <c r="D720" s="241"/>
      <c r="E720" s="241"/>
      <c r="F720" s="241"/>
      <c r="G720" s="241"/>
      <c r="H720" s="241"/>
      <c r="I720" s="241"/>
      <c r="J720" s="241"/>
      <c r="K720" s="241"/>
      <c r="L720" s="241"/>
      <c r="M720" s="241"/>
      <c r="N720" s="241"/>
      <c r="O720" s="241"/>
      <c r="P720" s="241"/>
      <c r="Q720" s="241"/>
      <c r="R720" s="241"/>
      <c r="S720" s="241"/>
      <c r="T720" s="241"/>
      <c r="U720" s="241"/>
      <c r="V720" s="241"/>
      <c r="W720" s="241"/>
      <c r="X720" s="241"/>
      <c r="Y720" s="241"/>
      <c r="Z720" s="241"/>
    </row>
    <row r="721" spans="1:26" ht="12.75" customHeight="1">
      <c r="A721" s="241"/>
      <c r="B721" s="241"/>
      <c r="C721" s="241"/>
      <c r="D721" s="241"/>
      <c r="E721" s="241"/>
      <c r="F721" s="241"/>
      <c r="G721" s="241"/>
      <c r="H721" s="241"/>
      <c r="I721" s="241"/>
      <c r="J721" s="241"/>
      <c r="K721" s="241"/>
      <c r="L721" s="241"/>
      <c r="M721" s="241"/>
      <c r="N721" s="241"/>
      <c r="O721" s="241"/>
      <c r="P721" s="241"/>
      <c r="Q721" s="241"/>
      <c r="R721" s="241"/>
      <c r="S721" s="241"/>
      <c r="T721" s="241"/>
      <c r="U721" s="241"/>
      <c r="V721" s="241"/>
      <c r="W721" s="241"/>
      <c r="X721" s="241"/>
      <c r="Y721" s="241"/>
      <c r="Z721" s="241"/>
    </row>
    <row r="722" spans="1:26" ht="12.75" customHeight="1">
      <c r="A722" s="241"/>
      <c r="B722" s="241"/>
      <c r="C722" s="241"/>
      <c r="D722" s="241"/>
      <c r="E722" s="241"/>
      <c r="F722" s="241"/>
      <c r="G722" s="241"/>
      <c r="H722" s="241"/>
      <c r="I722" s="241"/>
      <c r="J722" s="241"/>
      <c r="K722" s="241"/>
      <c r="L722" s="241"/>
      <c r="M722" s="241"/>
      <c r="N722" s="241"/>
      <c r="O722" s="241"/>
      <c r="P722" s="241"/>
      <c r="Q722" s="241"/>
      <c r="R722" s="241"/>
      <c r="S722" s="241"/>
      <c r="T722" s="241"/>
      <c r="U722" s="241"/>
      <c r="V722" s="241"/>
      <c r="W722" s="241"/>
      <c r="X722" s="241"/>
      <c r="Y722" s="241"/>
      <c r="Z722" s="241"/>
    </row>
    <row r="723" spans="1:26" ht="12.75" customHeight="1">
      <c r="A723" s="241"/>
      <c r="B723" s="241"/>
      <c r="C723" s="241"/>
      <c r="D723" s="241"/>
      <c r="E723" s="241"/>
      <c r="F723" s="241"/>
      <c r="G723" s="241"/>
      <c r="H723" s="241"/>
      <c r="I723" s="241"/>
      <c r="J723" s="241"/>
      <c r="K723" s="241"/>
      <c r="L723" s="241"/>
      <c r="M723" s="241"/>
      <c r="N723" s="241"/>
      <c r="O723" s="241"/>
      <c r="P723" s="241"/>
      <c r="Q723" s="241"/>
      <c r="R723" s="241"/>
      <c r="S723" s="241"/>
      <c r="T723" s="241"/>
      <c r="U723" s="241"/>
      <c r="V723" s="241"/>
      <c r="W723" s="241"/>
      <c r="X723" s="241"/>
      <c r="Y723" s="241"/>
      <c r="Z723" s="241"/>
    </row>
    <row r="724" spans="1:26" ht="12.75" customHeight="1">
      <c r="A724" s="241"/>
      <c r="B724" s="241"/>
      <c r="C724" s="241"/>
      <c r="D724" s="241"/>
      <c r="E724" s="241"/>
      <c r="F724" s="241"/>
      <c r="G724" s="241"/>
      <c r="H724" s="241"/>
      <c r="I724" s="241"/>
      <c r="J724" s="241"/>
      <c r="K724" s="241"/>
      <c r="L724" s="241"/>
      <c r="M724" s="241"/>
      <c r="N724" s="241"/>
      <c r="O724" s="241"/>
      <c r="P724" s="241"/>
      <c r="Q724" s="241"/>
      <c r="R724" s="241"/>
      <c r="S724" s="241"/>
      <c r="T724" s="241"/>
      <c r="U724" s="241"/>
      <c r="V724" s="241"/>
      <c r="W724" s="241"/>
      <c r="X724" s="241"/>
      <c r="Y724" s="241"/>
      <c r="Z724" s="241"/>
    </row>
    <row r="725" spans="1:26" ht="12.75" customHeight="1">
      <c r="A725" s="241"/>
      <c r="B725" s="241"/>
      <c r="C725" s="241"/>
      <c r="D725" s="241"/>
      <c r="E725" s="241"/>
      <c r="F725" s="241"/>
      <c r="G725" s="241"/>
      <c r="H725" s="241"/>
      <c r="I725" s="241"/>
      <c r="J725" s="241"/>
      <c r="K725" s="241"/>
      <c r="L725" s="241"/>
      <c r="M725" s="241"/>
      <c r="N725" s="241"/>
      <c r="O725" s="241"/>
      <c r="P725" s="241"/>
      <c r="Q725" s="241"/>
      <c r="R725" s="241"/>
      <c r="S725" s="241"/>
      <c r="T725" s="241"/>
      <c r="U725" s="241"/>
      <c r="V725" s="241"/>
      <c r="W725" s="241"/>
      <c r="X725" s="241"/>
      <c r="Y725" s="241"/>
      <c r="Z725" s="241"/>
    </row>
    <row r="726" spans="1:26" ht="12.75" customHeight="1">
      <c r="A726" s="241"/>
      <c r="B726" s="241"/>
      <c r="C726" s="241"/>
      <c r="D726" s="241"/>
      <c r="E726" s="241"/>
      <c r="F726" s="241"/>
      <c r="G726" s="241"/>
      <c r="H726" s="241"/>
      <c r="I726" s="241"/>
      <c r="J726" s="241"/>
      <c r="K726" s="241"/>
      <c r="L726" s="241"/>
      <c r="M726" s="241"/>
      <c r="N726" s="241"/>
      <c r="O726" s="241"/>
      <c r="P726" s="241"/>
      <c r="Q726" s="241"/>
      <c r="R726" s="241"/>
      <c r="S726" s="241"/>
      <c r="T726" s="241"/>
      <c r="U726" s="241"/>
      <c r="V726" s="241"/>
      <c r="W726" s="241"/>
      <c r="X726" s="241"/>
      <c r="Y726" s="241"/>
      <c r="Z726" s="241"/>
    </row>
    <row r="727" spans="1:26" ht="12.75" customHeight="1">
      <c r="A727" s="241"/>
      <c r="B727" s="241"/>
      <c r="C727" s="241"/>
      <c r="D727" s="241"/>
      <c r="E727" s="241"/>
      <c r="F727" s="241"/>
      <c r="G727" s="241"/>
      <c r="H727" s="241"/>
      <c r="I727" s="241"/>
      <c r="J727" s="241"/>
      <c r="K727" s="241"/>
      <c r="L727" s="241"/>
      <c r="M727" s="241"/>
      <c r="N727" s="241"/>
      <c r="O727" s="241"/>
      <c r="P727" s="241"/>
      <c r="Q727" s="241"/>
      <c r="R727" s="241"/>
      <c r="S727" s="241"/>
      <c r="T727" s="241"/>
      <c r="U727" s="241"/>
      <c r="V727" s="241"/>
      <c r="W727" s="241"/>
      <c r="X727" s="241"/>
      <c r="Y727" s="241"/>
      <c r="Z727" s="241"/>
    </row>
    <row r="728" spans="1:26" ht="12.75" customHeight="1">
      <c r="A728" s="241"/>
      <c r="B728" s="241"/>
      <c r="C728" s="241"/>
      <c r="D728" s="241"/>
      <c r="E728" s="241"/>
      <c r="F728" s="241"/>
      <c r="G728" s="241"/>
      <c r="H728" s="241"/>
      <c r="I728" s="241"/>
      <c r="J728" s="241"/>
      <c r="K728" s="241"/>
      <c r="L728" s="241"/>
      <c r="M728" s="241"/>
      <c r="N728" s="241"/>
      <c r="O728" s="241"/>
      <c r="P728" s="241"/>
      <c r="Q728" s="241"/>
      <c r="R728" s="241"/>
      <c r="S728" s="241"/>
      <c r="T728" s="241"/>
      <c r="U728" s="241"/>
      <c r="V728" s="241"/>
      <c r="W728" s="241"/>
      <c r="X728" s="241"/>
      <c r="Y728" s="241"/>
      <c r="Z728" s="241"/>
    </row>
    <row r="729" spans="1:26" ht="12.75" customHeight="1">
      <c r="A729" s="241"/>
      <c r="B729" s="241"/>
      <c r="C729" s="241"/>
      <c r="D729" s="241"/>
      <c r="E729" s="241"/>
      <c r="F729" s="241"/>
      <c r="G729" s="241"/>
      <c r="H729" s="241"/>
      <c r="I729" s="241"/>
      <c r="J729" s="241"/>
      <c r="K729" s="241"/>
      <c r="L729" s="241"/>
      <c r="M729" s="241"/>
      <c r="N729" s="241"/>
      <c r="O729" s="241"/>
      <c r="P729" s="241"/>
      <c r="Q729" s="241"/>
      <c r="R729" s="241"/>
      <c r="S729" s="241"/>
      <c r="T729" s="241"/>
      <c r="U729" s="241"/>
      <c r="V729" s="241"/>
      <c r="W729" s="241"/>
      <c r="X729" s="241"/>
      <c r="Y729" s="241"/>
      <c r="Z729" s="241"/>
    </row>
    <row r="730" spans="1:26" ht="12.75" customHeight="1">
      <c r="A730" s="241"/>
      <c r="B730" s="241"/>
      <c r="C730" s="241"/>
      <c r="D730" s="241"/>
      <c r="E730" s="241"/>
      <c r="F730" s="241"/>
      <c r="G730" s="241"/>
      <c r="H730" s="241"/>
      <c r="I730" s="241"/>
      <c r="J730" s="241"/>
      <c r="K730" s="241"/>
      <c r="L730" s="241"/>
      <c r="M730" s="241"/>
      <c r="N730" s="241"/>
      <c r="O730" s="241"/>
      <c r="P730" s="241"/>
      <c r="Q730" s="241"/>
      <c r="R730" s="241"/>
      <c r="S730" s="241"/>
      <c r="T730" s="241"/>
      <c r="U730" s="241"/>
      <c r="V730" s="241"/>
      <c r="W730" s="241"/>
      <c r="X730" s="241"/>
      <c r="Y730" s="241"/>
      <c r="Z730" s="241"/>
    </row>
    <row r="731" spans="1:26" ht="12.75" customHeight="1">
      <c r="A731" s="241"/>
      <c r="B731" s="241"/>
      <c r="C731" s="241"/>
      <c r="D731" s="241"/>
      <c r="E731" s="241"/>
      <c r="F731" s="241"/>
      <c r="G731" s="241"/>
      <c r="H731" s="241"/>
      <c r="I731" s="241"/>
      <c r="J731" s="241"/>
      <c r="K731" s="241"/>
      <c r="L731" s="241"/>
      <c r="M731" s="241"/>
      <c r="N731" s="241"/>
      <c r="O731" s="241"/>
      <c r="P731" s="241"/>
      <c r="Q731" s="241"/>
      <c r="R731" s="241"/>
      <c r="S731" s="241"/>
      <c r="T731" s="241"/>
      <c r="U731" s="241"/>
      <c r="V731" s="241"/>
      <c r="W731" s="241"/>
      <c r="X731" s="241"/>
      <c r="Y731" s="241"/>
      <c r="Z731" s="241"/>
    </row>
    <row r="732" spans="1:26" ht="12.75" customHeight="1">
      <c r="A732" s="241"/>
      <c r="B732" s="241"/>
      <c r="C732" s="241"/>
      <c r="D732" s="241"/>
      <c r="E732" s="241"/>
      <c r="F732" s="241"/>
      <c r="G732" s="241"/>
      <c r="H732" s="241"/>
      <c r="I732" s="241"/>
      <c r="J732" s="241"/>
      <c r="K732" s="241"/>
      <c r="L732" s="241"/>
      <c r="M732" s="241"/>
      <c r="N732" s="241"/>
      <c r="O732" s="241"/>
      <c r="P732" s="241"/>
      <c r="Q732" s="241"/>
      <c r="R732" s="241"/>
      <c r="S732" s="241"/>
      <c r="T732" s="241"/>
      <c r="U732" s="241"/>
      <c r="V732" s="241"/>
      <c r="W732" s="241"/>
      <c r="X732" s="241"/>
      <c r="Y732" s="241"/>
      <c r="Z732" s="241"/>
    </row>
    <row r="733" spans="1:26" ht="12.75" customHeight="1">
      <c r="A733" s="241"/>
      <c r="B733" s="241"/>
      <c r="C733" s="241"/>
      <c r="D733" s="241"/>
      <c r="E733" s="241"/>
      <c r="F733" s="241"/>
      <c r="G733" s="241"/>
      <c r="H733" s="241"/>
      <c r="I733" s="241"/>
      <c r="J733" s="241"/>
      <c r="K733" s="241"/>
      <c r="L733" s="241"/>
      <c r="M733" s="241"/>
      <c r="N733" s="241"/>
      <c r="O733" s="241"/>
      <c r="P733" s="241"/>
      <c r="Q733" s="241"/>
      <c r="R733" s="241"/>
      <c r="S733" s="241"/>
      <c r="T733" s="241"/>
      <c r="U733" s="241"/>
      <c r="V733" s="241"/>
      <c r="W733" s="241"/>
      <c r="X733" s="241"/>
      <c r="Y733" s="241"/>
      <c r="Z733" s="241"/>
    </row>
    <row r="734" spans="1:26" ht="12.75" customHeight="1">
      <c r="A734" s="241"/>
      <c r="B734" s="241"/>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row>
    <row r="735" spans="1:26" ht="12.75" customHeight="1">
      <c r="A735" s="241"/>
      <c r="B735" s="241"/>
      <c r="C735" s="241"/>
      <c r="D735" s="241"/>
      <c r="E735" s="241"/>
      <c r="F735" s="241"/>
      <c r="G735" s="241"/>
      <c r="H735" s="241"/>
      <c r="I735" s="241"/>
      <c r="J735" s="241"/>
      <c r="K735" s="241"/>
      <c r="L735" s="241"/>
      <c r="M735" s="241"/>
      <c r="N735" s="241"/>
      <c r="O735" s="241"/>
      <c r="P735" s="241"/>
      <c r="Q735" s="241"/>
      <c r="R735" s="241"/>
      <c r="S735" s="241"/>
      <c r="T735" s="241"/>
      <c r="U735" s="241"/>
      <c r="V735" s="241"/>
      <c r="W735" s="241"/>
      <c r="X735" s="241"/>
      <c r="Y735" s="241"/>
      <c r="Z735" s="241"/>
    </row>
    <row r="736" spans="1:26" ht="12.75" customHeight="1">
      <c r="A736" s="241"/>
      <c r="B736" s="241"/>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row>
    <row r="737" spans="1:26" ht="12.75" customHeight="1">
      <c r="A737" s="241"/>
      <c r="B737" s="241"/>
      <c r="C737" s="241"/>
      <c r="D737" s="241"/>
      <c r="E737" s="241"/>
      <c r="F737" s="241"/>
      <c r="G737" s="241"/>
      <c r="H737" s="241"/>
      <c r="I737" s="241"/>
      <c r="J737" s="241"/>
      <c r="K737" s="241"/>
      <c r="L737" s="241"/>
      <c r="M737" s="241"/>
      <c r="N737" s="241"/>
      <c r="O737" s="241"/>
      <c r="P737" s="241"/>
      <c r="Q737" s="241"/>
      <c r="R737" s="241"/>
      <c r="S737" s="241"/>
      <c r="T737" s="241"/>
      <c r="U737" s="241"/>
      <c r="V737" s="241"/>
      <c r="W737" s="241"/>
      <c r="X737" s="241"/>
      <c r="Y737" s="241"/>
      <c r="Z737" s="241"/>
    </row>
    <row r="738" spans="1:26" ht="12.75" customHeight="1">
      <c r="A738" s="241"/>
      <c r="B738" s="241"/>
      <c r="C738" s="241"/>
      <c r="D738" s="241"/>
      <c r="E738" s="241"/>
      <c r="F738" s="241"/>
      <c r="G738" s="241"/>
      <c r="H738" s="241"/>
      <c r="I738" s="241"/>
      <c r="J738" s="241"/>
      <c r="K738" s="241"/>
      <c r="L738" s="241"/>
      <c r="M738" s="241"/>
      <c r="N738" s="241"/>
      <c r="O738" s="241"/>
      <c r="P738" s="241"/>
      <c r="Q738" s="241"/>
      <c r="R738" s="241"/>
      <c r="S738" s="241"/>
      <c r="T738" s="241"/>
      <c r="U738" s="241"/>
      <c r="V738" s="241"/>
      <c r="W738" s="241"/>
      <c r="X738" s="241"/>
      <c r="Y738" s="241"/>
      <c r="Z738" s="241"/>
    </row>
    <row r="739" spans="1:26" ht="12.75" customHeight="1">
      <c r="A739" s="241"/>
      <c r="B739" s="241"/>
      <c r="C739" s="241"/>
      <c r="D739" s="241"/>
      <c r="E739" s="241"/>
      <c r="F739" s="241"/>
      <c r="G739" s="241"/>
      <c r="H739" s="241"/>
      <c r="I739" s="241"/>
      <c r="J739" s="241"/>
      <c r="K739" s="241"/>
      <c r="L739" s="241"/>
      <c r="M739" s="241"/>
      <c r="N739" s="241"/>
      <c r="O739" s="241"/>
      <c r="P739" s="241"/>
      <c r="Q739" s="241"/>
      <c r="R739" s="241"/>
      <c r="S739" s="241"/>
      <c r="T739" s="241"/>
      <c r="U739" s="241"/>
      <c r="V739" s="241"/>
      <c r="W739" s="241"/>
      <c r="X739" s="241"/>
      <c r="Y739" s="241"/>
      <c r="Z739" s="241"/>
    </row>
    <row r="740" spans="1:26" ht="12.75" customHeight="1">
      <c r="A740" s="241"/>
      <c r="B740" s="241"/>
      <c r="C740" s="241"/>
      <c r="D740" s="241"/>
      <c r="E740" s="241"/>
      <c r="F740" s="241"/>
      <c r="G740" s="241"/>
      <c r="H740" s="241"/>
      <c r="I740" s="241"/>
      <c r="J740" s="241"/>
      <c r="K740" s="241"/>
      <c r="L740" s="241"/>
      <c r="M740" s="241"/>
      <c r="N740" s="241"/>
      <c r="O740" s="241"/>
      <c r="P740" s="241"/>
      <c r="Q740" s="241"/>
      <c r="R740" s="241"/>
      <c r="S740" s="241"/>
      <c r="T740" s="241"/>
      <c r="U740" s="241"/>
      <c r="V740" s="241"/>
      <c r="W740" s="241"/>
      <c r="X740" s="241"/>
      <c r="Y740" s="241"/>
      <c r="Z740" s="241"/>
    </row>
    <row r="741" spans="1:26" ht="12.75" customHeight="1">
      <c r="A741" s="241"/>
      <c r="B741" s="241"/>
      <c r="C741" s="241"/>
      <c r="D741" s="241"/>
      <c r="E741" s="241"/>
      <c r="F741" s="241"/>
      <c r="G741" s="241"/>
      <c r="H741" s="241"/>
      <c r="I741" s="241"/>
      <c r="J741" s="241"/>
      <c r="K741" s="241"/>
      <c r="L741" s="241"/>
      <c r="M741" s="241"/>
      <c r="N741" s="241"/>
      <c r="O741" s="241"/>
      <c r="P741" s="241"/>
      <c r="Q741" s="241"/>
      <c r="R741" s="241"/>
      <c r="S741" s="241"/>
      <c r="T741" s="241"/>
      <c r="U741" s="241"/>
      <c r="V741" s="241"/>
      <c r="W741" s="241"/>
      <c r="X741" s="241"/>
      <c r="Y741" s="241"/>
      <c r="Z741" s="241"/>
    </row>
    <row r="742" spans="1:26" ht="12.75" customHeight="1">
      <c r="A742" s="241"/>
      <c r="B742" s="241"/>
      <c r="C742" s="241"/>
      <c r="D742" s="241"/>
      <c r="E742" s="241"/>
      <c r="F742" s="241"/>
      <c r="G742" s="241"/>
      <c r="H742" s="241"/>
      <c r="I742" s="241"/>
      <c r="J742" s="241"/>
      <c r="K742" s="241"/>
      <c r="L742" s="241"/>
      <c r="M742" s="241"/>
      <c r="N742" s="241"/>
      <c r="O742" s="241"/>
      <c r="P742" s="241"/>
      <c r="Q742" s="241"/>
      <c r="R742" s="241"/>
      <c r="S742" s="241"/>
      <c r="T742" s="241"/>
      <c r="U742" s="241"/>
      <c r="V742" s="241"/>
      <c r="W742" s="241"/>
      <c r="X742" s="241"/>
      <c r="Y742" s="241"/>
      <c r="Z742" s="241"/>
    </row>
    <row r="743" spans="1:26" ht="12.75" customHeight="1">
      <c r="A743" s="241"/>
      <c r="B743" s="241"/>
      <c r="C743" s="241"/>
      <c r="D743" s="241"/>
      <c r="E743" s="241"/>
      <c r="F743" s="241"/>
      <c r="G743" s="241"/>
      <c r="H743" s="241"/>
      <c r="I743" s="241"/>
      <c r="J743" s="241"/>
      <c r="K743" s="241"/>
      <c r="L743" s="241"/>
      <c r="M743" s="241"/>
      <c r="N743" s="241"/>
      <c r="O743" s="241"/>
      <c r="P743" s="241"/>
      <c r="Q743" s="241"/>
      <c r="R743" s="241"/>
      <c r="S743" s="241"/>
      <c r="T743" s="241"/>
      <c r="U743" s="241"/>
      <c r="V743" s="241"/>
      <c r="W743" s="241"/>
      <c r="X743" s="241"/>
      <c r="Y743" s="241"/>
      <c r="Z743" s="241"/>
    </row>
    <row r="744" spans="1:26" ht="12.75" customHeight="1">
      <c r="A744" s="241"/>
      <c r="B744" s="241"/>
      <c r="C744" s="241"/>
      <c r="D744" s="241"/>
      <c r="E744" s="241"/>
      <c r="F744" s="241"/>
      <c r="G744" s="241"/>
      <c r="H744" s="241"/>
      <c r="I744" s="241"/>
      <c r="J744" s="241"/>
      <c r="K744" s="241"/>
      <c r="L744" s="241"/>
      <c r="M744" s="241"/>
      <c r="N744" s="241"/>
      <c r="O744" s="241"/>
      <c r="P744" s="241"/>
      <c r="Q744" s="241"/>
      <c r="R744" s="241"/>
      <c r="S744" s="241"/>
      <c r="T744" s="241"/>
      <c r="U744" s="241"/>
      <c r="V744" s="241"/>
      <c r="W744" s="241"/>
      <c r="X744" s="241"/>
      <c r="Y744" s="241"/>
      <c r="Z744" s="241"/>
    </row>
    <row r="745" spans="1:26" ht="12.75" customHeight="1">
      <c r="A745" s="241"/>
      <c r="B745" s="241"/>
      <c r="C745" s="241"/>
      <c r="D745" s="241"/>
      <c r="E745" s="241"/>
      <c r="F745" s="241"/>
      <c r="G745" s="241"/>
      <c r="H745" s="241"/>
      <c r="I745" s="241"/>
      <c r="J745" s="241"/>
      <c r="K745" s="241"/>
      <c r="L745" s="241"/>
      <c r="M745" s="241"/>
      <c r="N745" s="241"/>
      <c r="O745" s="241"/>
      <c r="P745" s="241"/>
      <c r="Q745" s="241"/>
      <c r="R745" s="241"/>
      <c r="S745" s="241"/>
      <c r="T745" s="241"/>
      <c r="U745" s="241"/>
      <c r="V745" s="241"/>
      <c r="W745" s="241"/>
      <c r="X745" s="241"/>
      <c r="Y745" s="241"/>
      <c r="Z745" s="241"/>
    </row>
    <row r="746" spans="1:26" ht="12.75" customHeight="1">
      <c r="A746" s="241"/>
      <c r="B746" s="241"/>
      <c r="C746" s="241"/>
      <c r="D746" s="241"/>
      <c r="E746" s="241"/>
      <c r="F746" s="241"/>
      <c r="G746" s="241"/>
      <c r="H746" s="241"/>
      <c r="I746" s="241"/>
      <c r="J746" s="241"/>
      <c r="K746" s="241"/>
      <c r="L746" s="241"/>
      <c r="M746" s="241"/>
      <c r="N746" s="241"/>
      <c r="O746" s="241"/>
      <c r="P746" s="241"/>
      <c r="Q746" s="241"/>
      <c r="R746" s="241"/>
      <c r="S746" s="241"/>
      <c r="T746" s="241"/>
      <c r="U746" s="241"/>
      <c r="V746" s="241"/>
      <c r="W746" s="241"/>
      <c r="X746" s="241"/>
      <c r="Y746" s="241"/>
      <c r="Z746" s="241"/>
    </row>
    <row r="747" spans="1:26" ht="12.75" customHeight="1">
      <c r="A747" s="241"/>
      <c r="B747" s="241"/>
      <c r="C747" s="241"/>
      <c r="D747" s="241"/>
      <c r="E747" s="241"/>
      <c r="F747" s="241"/>
      <c r="G747" s="241"/>
      <c r="H747" s="241"/>
      <c r="I747" s="241"/>
      <c r="J747" s="241"/>
      <c r="K747" s="241"/>
      <c r="L747" s="241"/>
      <c r="M747" s="241"/>
      <c r="N747" s="241"/>
      <c r="O747" s="241"/>
      <c r="P747" s="241"/>
      <c r="Q747" s="241"/>
      <c r="R747" s="241"/>
      <c r="S747" s="241"/>
      <c r="T747" s="241"/>
      <c r="U747" s="241"/>
      <c r="V747" s="241"/>
      <c r="W747" s="241"/>
      <c r="X747" s="241"/>
      <c r="Y747" s="241"/>
      <c r="Z747" s="241"/>
    </row>
    <row r="748" spans="1:26" ht="12.75" customHeight="1">
      <c r="A748" s="241"/>
      <c r="B748" s="241"/>
      <c r="C748" s="241"/>
      <c r="D748" s="241"/>
      <c r="E748" s="241"/>
      <c r="F748" s="241"/>
      <c r="G748" s="241"/>
      <c r="H748" s="241"/>
      <c r="I748" s="241"/>
      <c r="J748" s="241"/>
      <c r="K748" s="241"/>
      <c r="L748" s="241"/>
      <c r="M748" s="241"/>
      <c r="N748" s="241"/>
      <c r="O748" s="241"/>
      <c r="P748" s="241"/>
      <c r="Q748" s="241"/>
      <c r="R748" s="241"/>
      <c r="S748" s="241"/>
      <c r="T748" s="241"/>
      <c r="U748" s="241"/>
      <c r="V748" s="241"/>
      <c r="W748" s="241"/>
      <c r="X748" s="241"/>
      <c r="Y748" s="241"/>
      <c r="Z748" s="241"/>
    </row>
    <row r="749" spans="1:26" ht="12.75" customHeight="1">
      <c r="A749" s="241"/>
      <c r="B749" s="241"/>
      <c r="C749" s="241"/>
      <c r="D749" s="241"/>
      <c r="E749" s="241"/>
      <c r="F749" s="241"/>
      <c r="G749" s="241"/>
      <c r="H749" s="241"/>
      <c r="I749" s="241"/>
      <c r="J749" s="241"/>
      <c r="K749" s="241"/>
      <c r="L749" s="241"/>
      <c r="M749" s="241"/>
      <c r="N749" s="241"/>
      <c r="O749" s="241"/>
      <c r="P749" s="241"/>
      <c r="Q749" s="241"/>
      <c r="R749" s="241"/>
      <c r="S749" s="241"/>
      <c r="T749" s="241"/>
      <c r="U749" s="241"/>
      <c r="V749" s="241"/>
      <c r="W749" s="241"/>
      <c r="X749" s="241"/>
      <c r="Y749" s="241"/>
      <c r="Z749" s="241"/>
    </row>
    <row r="750" spans="1:26" ht="12.75" customHeight="1">
      <c r="A750" s="241"/>
      <c r="B750" s="241"/>
      <c r="C750" s="241"/>
      <c r="D750" s="241"/>
      <c r="E750" s="241"/>
      <c r="F750" s="241"/>
      <c r="G750" s="241"/>
      <c r="H750" s="241"/>
      <c r="I750" s="241"/>
      <c r="J750" s="241"/>
      <c r="K750" s="241"/>
      <c r="L750" s="241"/>
      <c r="M750" s="241"/>
      <c r="N750" s="241"/>
      <c r="O750" s="241"/>
      <c r="P750" s="241"/>
      <c r="Q750" s="241"/>
      <c r="R750" s="241"/>
      <c r="S750" s="241"/>
      <c r="T750" s="241"/>
      <c r="U750" s="241"/>
      <c r="V750" s="241"/>
      <c r="W750" s="241"/>
      <c r="X750" s="241"/>
      <c r="Y750" s="241"/>
      <c r="Z750" s="241"/>
    </row>
    <row r="751" spans="1:26" ht="12.75" customHeight="1">
      <c r="A751" s="241"/>
      <c r="B751" s="241"/>
      <c r="C751" s="241"/>
      <c r="D751" s="241"/>
      <c r="E751" s="241"/>
      <c r="F751" s="241"/>
      <c r="G751" s="241"/>
      <c r="H751" s="241"/>
      <c r="I751" s="241"/>
      <c r="J751" s="241"/>
      <c r="K751" s="241"/>
      <c r="L751" s="241"/>
      <c r="M751" s="241"/>
      <c r="N751" s="241"/>
      <c r="O751" s="241"/>
      <c r="P751" s="241"/>
      <c r="Q751" s="241"/>
      <c r="R751" s="241"/>
      <c r="S751" s="241"/>
      <c r="T751" s="241"/>
      <c r="U751" s="241"/>
      <c r="V751" s="241"/>
      <c r="W751" s="241"/>
      <c r="X751" s="241"/>
      <c r="Y751" s="241"/>
      <c r="Z751" s="241"/>
    </row>
    <row r="752" spans="1:26" ht="12.75" customHeight="1">
      <c r="A752" s="241"/>
      <c r="B752" s="241"/>
      <c r="C752" s="241"/>
      <c r="D752" s="241"/>
      <c r="E752" s="241"/>
      <c r="F752" s="241"/>
      <c r="G752" s="241"/>
      <c r="H752" s="241"/>
      <c r="I752" s="241"/>
      <c r="J752" s="241"/>
      <c r="K752" s="241"/>
      <c r="L752" s="241"/>
      <c r="M752" s="241"/>
      <c r="N752" s="241"/>
      <c r="O752" s="241"/>
      <c r="P752" s="241"/>
      <c r="Q752" s="241"/>
      <c r="R752" s="241"/>
      <c r="S752" s="241"/>
      <c r="T752" s="241"/>
      <c r="U752" s="241"/>
      <c r="V752" s="241"/>
      <c r="W752" s="241"/>
      <c r="X752" s="241"/>
      <c r="Y752" s="241"/>
      <c r="Z752" s="241"/>
    </row>
    <row r="753" spans="1:26" ht="12.75" customHeight="1">
      <c r="A753" s="241"/>
      <c r="B753" s="241"/>
      <c r="C753" s="241"/>
      <c r="D753" s="241"/>
      <c r="E753" s="241"/>
      <c r="F753" s="241"/>
      <c r="G753" s="241"/>
      <c r="H753" s="241"/>
      <c r="I753" s="241"/>
      <c r="J753" s="241"/>
      <c r="K753" s="241"/>
      <c r="L753" s="241"/>
      <c r="M753" s="241"/>
      <c r="N753" s="241"/>
      <c r="O753" s="241"/>
      <c r="P753" s="241"/>
      <c r="Q753" s="241"/>
      <c r="R753" s="241"/>
      <c r="S753" s="241"/>
      <c r="T753" s="241"/>
      <c r="U753" s="241"/>
      <c r="V753" s="241"/>
      <c r="W753" s="241"/>
      <c r="X753" s="241"/>
      <c r="Y753" s="241"/>
      <c r="Z753" s="241"/>
    </row>
    <row r="754" spans="1:26" ht="12.75" customHeight="1">
      <c r="A754" s="241"/>
      <c r="B754" s="241"/>
      <c r="C754" s="241"/>
      <c r="D754" s="241"/>
      <c r="E754" s="241"/>
      <c r="F754" s="241"/>
      <c r="G754" s="241"/>
      <c r="H754" s="241"/>
      <c r="I754" s="241"/>
      <c r="J754" s="241"/>
      <c r="K754" s="241"/>
      <c r="L754" s="241"/>
      <c r="M754" s="241"/>
      <c r="N754" s="241"/>
      <c r="O754" s="241"/>
      <c r="P754" s="241"/>
      <c r="Q754" s="241"/>
      <c r="R754" s="241"/>
      <c r="S754" s="241"/>
      <c r="T754" s="241"/>
      <c r="U754" s="241"/>
      <c r="V754" s="241"/>
      <c r="W754" s="241"/>
      <c r="X754" s="241"/>
      <c r="Y754" s="241"/>
      <c r="Z754" s="241"/>
    </row>
    <row r="755" spans="1:26" ht="12.75" customHeight="1">
      <c r="A755" s="241"/>
      <c r="B755" s="241"/>
      <c r="C755" s="241"/>
      <c r="D755" s="241"/>
      <c r="E755" s="241"/>
      <c r="F755" s="241"/>
      <c r="G755" s="241"/>
      <c r="H755" s="241"/>
      <c r="I755" s="241"/>
      <c r="J755" s="241"/>
      <c r="K755" s="241"/>
      <c r="L755" s="241"/>
      <c r="M755" s="241"/>
      <c r="N755" s="241"/>
      <c r="O755" s="241"/>
      <c r="P755" s="241"/>
      <c r="Q755" s="241"/>
      <c r="R755" s="241"/>
      <c r="S755" s="241"/>
      <c r="T755" s="241"/>
      <c r="U755" s="241"/>
      <c r="V755" s="241"/>
      <c r="W755" s="241"/>
      <c r="X755" s="241"/>
      <c r="Y755" s="241"/>
      <c r="Z755" s="241"/>
    </row>
    <row r="756" spans="1:26" ht="12.75" customHeight="1">
      <c r="A756" s="241"/>
      <c r="B756" s="241"/>
      <c r="C756" s="241"/>
      <c r="D756" s="241"/>
      <c r="E756" s="241"/>
      <c r="F756" s="241"/>
      <c r="G756" s="241"/>
      <c r="H756" s="241"/>
      <c r="I756" s="241"/>
      <c r="J756" s="241"/>
      <c r="K756" s="241"/>
      <c r="L756" s="241"/>
      <c r="M756" s="241"/>
      <c r="N756" s="241"/>
      <c r="O756" s="241"/>
      <c r="P756" s="241"/>
      <c r="Q756" s="241"/>
      <c r="R756" s="241"/>
      <c r="S756" s="241"/>
      <c r="T756" s="241"/>
      <c r="U756" s="241"/>
      <c r="V756" s="241"/>
      <c r="W756" s="241"/>
      <c r="X756" s="241"/>
      <c r="Y756" s="241"/>
      <c r="Z756" s="241"/>
    </row>
    <row r="757" spans="1:26" ht="12.75" customHeight="1">
      <c r="A757" s="241"/>
      <c r="B757" s="241"/>
      <c r="C757" s="241"/>
      <c r="D757" s="241"/>
      <c r="E757" s="241"/>
      <c r="F757" s="241"/>
      <c r="G757" s="241"/>
      <c r="H757" s="241"/>
      <c r="I757" s="241"/>
      <c r="J757" s="241"/>
      <c r="K757" s="241"/>
      <c r="L757" s="241"/>
      <c r="M757" s="241"/>
      <c r="N757" s="241"/>
      <c r="O757" s="241"/>
      <c r="P757" s="241"/>
      <c r="Q757" s="241"/>
      <c r="R757" s="241"/>
      <c r="S757" s="241"/>
      <c r="T757" s="241"/>
      <c r="U757" s="241"/>
      <c r="V757" s="241"/>
      <c r="W757" s="241"/>
      <c r="X757" s="241"/>
      <c r="Y757" s="241"/>
      <c r="Z757" s="241"/>
    </row>
    <row r="758" spans="1:26" ht="12.75" customHeight="1">
      <c r="A758" s="241"/>
      <c r="B758" s="241"/>
      <c r="C758" s="241"/>
      <c r="D758" s="241"/>
      <c r="E758" s="241"/>
      <c r="F758" s="241"/>
      <c r="G758" s="241"/>
      <c r="H758" s="241"/>
      <c r="I758" s="241"/>
      <c r="J758" s="241"/>
      <c r="K758" s="241"/>
      <c r="L758" s="241"/>
      <c r="M758" s="241"/>
      <c r="N758" s="241"/>
      <c r="O758" s="241"/>
      <c r="P758" s="241"/>
      <c r="Q758" s="241"/>
      <c r="R758" s="241"/>
      <c r="S758" s="241"/>
      <c r="T758" s="241"/>
      <c r="U758" s="241"/>
      <c r="V758" s="241"/>
      <c r="W758" s="241"/>
      <c r="X758" s="241"/>
      <c r="Y758" s="241"/>
      <c r="Z758" s="241"/>
    </row>
    <row r="759" spans="1:26" ht="12.75" customHeight="1">
      <c r="A759" s="241"/>
      <c r="B759" s="241"/>
      <c r="C759" s="241"/>
      <c r="D759" s="241"/>
      <c r="E759" s="241"/>
      <c r="F759" s="241"/>
      <c r="G759" s="241"/>
      <c r="H759" s="241"/>
      <c r="I759" s="241"/>
      <c r="J759" s="241"/>
      <c r="K759" s="241"/>
      <c r="L759" s="241"/>
      <c r="M759" s="241"/>
      <c r="N759" s="241"/>
      <c r="O759" s="241"/>
      <c r="P759" s="241"/>
      <c r="Q759" s="241"/>
      <c r="R759" s="241"/>
      <c r="S759" s="241"/>
      <c r="T759" s="241"/>
      <c r="U759" s="241"/>
      <c r="V759" s="241"/>
      <c r="W759" s="241"/>
      <c r="X759" s="241"/>
      <c r="Y759" s="241"/>
      <c r="Z759" s="241"/>
    </row>
    <row r="760" spans="1:26" ht="12.75" customHeight="1">
      <c r="A760" s="241"/>
      <c r="B760" s="241"/>
      <c r="C760" s="241"/>
      <c r="D760" s="241"/>
      <c r="E760" s="241"/>
      <c r="F760" s="241"/>
      <c r="G760" s="241"/>
      <c r="H760" s="241"/>
      <c r="I760" s="241"/>
      <c r="J760" s="241"/>
      <c r="K760" s="241"/>
      <c r="L760" s="241"/>
      <c r="M760" s="241"/>
      <c r="N760" s="241"/>
      <c r="O760" s="241"/>
      <c r="P760" s="241"/>
      <c r="Q760" s="241"/>
      <c r="R760" s="241"/>
      <c r="S760" s="241"/>
      <c r="T760" s="241"/>
      <c r="U760" s="241"/>
      <c r="V760" s="241"/>
      <c r="W760" s="241"/>
      <c r="X760" s="241"/>
      <c r="Y760" s="241"/>
      <c r="Z760" s="241"/>
    </row>
    <row r="761" spans="1:26" ht="12.75" customHeight="1">
      <c r="A761" s="241"/>
      <c r="B761" s="241"/>
      <c r="C761" s="241"/>
      <c r="D761" s="241"/>
      <c r="E761" s="241"/>
      <c r="F761" s="241"/>
      <c r="G761" s="241"/>
      <c r="H761" s="241"/>
      <c r="I761" s="241"/>
      <c r="J761" s="241"/>
      <c r="K761" s="241"/>
      <c r="L761" s="241"/>
      <c r="M761" s="241"/>
      <c r="N761" s="241"/>
      <c r="O761" s="241"/>
      <c r="P761" s="241"/>
      <c r="Q761" s="241"/>
      <c r="R761" s="241"/>
      <c r="S761" s="241"/>
      <c r="T761" s="241"/>
      <c r="U761" s="241"/>
      <c r="V761" s="241"/>
      <c r="W761" s="241"/>
      <c r="X761" s="241"/>
      <c r="Y761" s="241"/>
      <c r="Z761" s="241"/>
    </row>
    <row r="762" spans="1:26" ht="12.75" customHeight="1">
      <c r="A762" s="241"/>
      <c r="B762" s="241"/>
      <c r="C762" s="241"/>
      <c r="D762" s="241"/>
      <c r="E762" s="241"/>
      <c r="F762" s="241"/>
      <c r="G762" s="241"/>
      <c r="H762" s="241"/>
      <c r="I762" s="241"/>
      <c r="J762" s="241"/>
      <c r="K762" s="241"/>
      <c r="L762" s="241"/>
      <c r="M762" s="241"/>
      <c r="N762" s="241"/>
      <c r="O762" s="241"/>
      <c r="P762" s="241"/>
      <c r="Q762" s="241"/>
      <c r="R762" s="241"/>
      <c r="S762" s="241"/>
      <c r="T762" s="241"/>
      <c r="U762" s="241"/>
      <c r="V762" s="241"/>
      <c r="W762" s="241"/>
      <c r="X762" s="241"/>
      <c r="Y762" s="241"/>
      <c r="Z762" s="241"/>
    </row>
    <row r="763" spans="1:26" ht="12.75" customHeight="1">
      <c r="A763" s="241"/>
      <c r="B763" s="241"/>
      <c r="C763" s="241"/>
      <c r="D763" s="241"/>
      <c r="E763" s="241"/>
      <c r="F763" s="241"/>
      <c r="G763" s="241"/>
      <c r="H763" s="241"/>
      <c r="I763" s="241"/>
      <c r="J763" s="241"/>
      <c r="K763" s="241"/>
      <c r="L763" s="241"/>
      <c r="M763" s="241"/>
      <c r="N763" s="241"/>
      <c r="O763" s="241"/>
      <c r="P763" s="241"/>
      <c r="Q763" s="241"/>
      <c r="R763" s="241"/>
      <c r="S763" s="241"/>
      <c r="T763" s="241"/>
      <c r="U763" s="241"/>
      <c r="V763" s="241"/>
      <c r="W763" s="241"/>
      <c r="X763" s="241"/>
      <c r="Y763" s="241"/>
      <c r="Z763" s="241"/>
    </row>
    <row r="764" spans="1:26" ht="12.75" customHeight="1">
      <c r="A764" s="241"/>
      <c r="B764" s="241"/>
      <c r="C764" s="241"/>
      <c r="D764" s="241"/>
      <c r="E764" s="241"/>
      <c r="F764" s="241"/>
      <c r="G764" s="241"/>
      <c r="H764" s="241"/>
      <c r="I764" s="241"/>
      <c r="J764" s="241"/>
      <c r="K764" s="241"/>
      <c r="L764" s="241"/>
      <c r="M764" s="241"/>
      <c r="N764" s="241"/>
      <c r="O764" s="241"/>
      <c r="P764" s="241"/>
      <c r="Q764" s="241"/>
      <c r="R764" s="241"/>
      <c r="S764" s="241"/>
      <c r="T764" s="241"/>
      <c r="U764" s="241"/>
      <c r="V764" s="241"/>
      <c r="W764" s="241"/>
      <c r="X764" s="241"/>
      <c r="Y764" s="241"/>
      <c r="Z764" s="241"/>
    </row>
    <row r="765" spans="1:26" ht="12.75" customHeight="1">
      <c r="A765" s="241"/>
      <c r="B765" s="241"/>
      <c r="C765" s="241"/>
      <c r="D765" s="241"/>
      <c r="E765" s="241"/>
      <c r="F765" s="241"/>
      <c r="G765" s="241"/>
      <c r="H765" s="241"/>
      <c r="I765" s="241"/>
      <c r="J765" s="241"/>
      <c r="K765" s="241"/>
      <c r="L765" s="241"/>
      <c r="M765" s="241"/>
      <c r="N765" s="241"/>
      <c r="O765" s="241"/>
      <c r="P765" s="241"/>
      <c r="Q765" s="241"/>
      <c r="R765" s="241"/>
      <c r="S765" s="241"/>
      <c r="T765" s="241"/>
      <c r="U765" s="241"/>
      <c r="V765" s="241"/>
      <c r="W765" s="241"/>
      <c r="X765" s="241"/>
      <c r="Y765" s="241"/>
      <c r="Z765" s="241"/>
    </row>
    <row r="766" spans="1:26" ht="12.75" customHeight="1">
      <c r="A766" s="241"/>
      <c r="B766" s="241"/>
      <c r="C766" s="241"/>
      <c r="D766" s="241"/>
      <c r="E766" s="241"/>
      <c r="F766" s="241"/>
      <c r="G766" s="241"/>
      <c r="H766" s="241"/>
      <c r="I766" s="241"/>
      <c r="J766" s="241"/>
      <c r="K766" s="241"/>
      <c r="L766" s="241"/>
      <c r="M766" s="241"/>
      <c r="N766" s="241"/>
      <c r="O766" s="241"/>
      <c r="P766" s="241"/>
      <c r="Q766" s="241"/>
      <c r="R766" s="241"/>
      <c r="S766" s="241"/>
      <c r="T766" s="241"/>
      <c r="U766" s="241"/>
      <c r="V766" s="241"/>
      <c r="W766" s="241"/>
      <c r="X766" s="241"/>
      <c r="Y766" s="241"/>
      <c r="Z766" s="241"/>
    </row>
    <row r="767" spans="1:26" ht="12.75" customHeight="1">
      <c r="A767" s="241"/>
      <c r="B767" s="241"/>
      <c r="C767" s="241"/>
      <c r="D767" s="241"/>
      <c r="E767" s="241"/>
      <c r="F767" s="241"/>
      <c r="G767" s="241"/>
      <c r="H767" s="241"/>
      <c r="I767" s="241"/>
      <c r="J767" s="241"/>
      <c r="K767" s="241"/>
      <c r="L767" s="241"/>
      <c r="M767" s="241"/>
      <c r="N767" s="241"/>
      <c r="O767" s="241"/>
      <c r="P767" s="241"/>
      <c r="Q767" s="241"/>
      <c r="R767" s="241"/>
      <c r="S767" s="241"/>
      <c r="T767" s="241"/>
      <c r="U767" s="241"/>
      <c r="V767" s="241"/>
      <c r="W767" s="241"/>
      <c r="X767" s="241"/>
      <c r="Y767" s="241"/>
      <c r="Z767" s="241"/>
    </row>
    <row r="768" spans="1:26" ht="12.75" customHeight="1">
      <c r="A768" s="241"/>
      <c r="B768" s="241"/>
      <c r="C768" s="241"/>
      <c r="D768" s="241"/>
      <c r="E768" s="241"/>
      <c r="F768" s="241"/>
      <c r="G768" s="241"/>
      <c r="H768" s="241"/>
      <c r="I768" s="241"/>
      <c r="J768" s="241"/>
      <c r="K768" s="241"/>
      <c r="L768" s="241"/>
      <c r="M768" s="241"/>
      <c r="N768" s="241"/>
      <c r="O768" s="241"/>
      <c r="P768" s="241"/>
      <c r="Q768" s="241"/>
      <c r="R768" s="241"/>
      <c r="S768" s="241"/>
      <c r="T768" s="241"/>
      <c r="U768" s="241"/>
      <c r="V768" s="241"/>
      <c r="W768" s="241"/>
      <c r="X768" s="241"/>
      <c r="Y768" s="241"/>
      <c r="Z768" s="241"/>
    </row>
    <row r="769" spans="1:26" ht="12.75" customHeight="1">
      <c r="A769" s="241"/>
      <c r="B769" s="241"/>
      <c r="C769" s="241"/>
      <c r="D769" s="241"/>
      <c r="E769" s="241"/>
      <c r="F769" s="241"/>
      <c r="G769" s="241"/>
      <c r="H769" s="241"/>
      <c r="I769" s="241"/>
      <c r="J769" s="241"/>
      <c r="K769" s="241"/>
      <c r="L769" s="241"/>
      <c r="M769" s="241"/>
      <c r="N769" s="241"/>
      <c r="O769" s="241"/>
      <c r="P769" s="241"/>
      <c r="Q769" s="241"/>
      <c r="R769" s="241"/>
      <c r="S769" s="241"/>
      <c r="T769" s="241"/>
      <c r="U769" s="241"/>
      <c r="V769" s="241"/>
      <c r="W769" s="241"/>
      <c r="X769" s="241"/>
      <c r="Y769" s="241"/>
      <c r="Z769" s="241"/>
    </row>
    <row r="770" spans="1:26" ht="12.75" customHeight="1">
      <c r="A770" s="241"/>
      <c r="B770" s="241"/>
      <c r="C770" s="241"/>
      <c r="D770" s="241"/>
      <c r="E770" s="241"/>
      <c r="F770" s="241"/>
      <c r="G770" s="241"/>
      <c r="H770" s="241"/>
      <c r="I770" s="241"/>
      <c r="J770" s="241"/>
      <c r="K770" s="241"/>
      <c r="L770" s="241"/>
      <c r="M770" s="241"/>
      <c r="N770" s="241"/>
      <c r="O770" s="241"/>
      <c r="P770" s="241"/>
      <c r="Q770" s="241"/>
      <c r="R770" s="241"/>
      <c r="S770" s="241"/>
      <c r="T770" s="241"/>
      <c r="U770" s="241"/>
      <c r="V770" s="241"/>
      <c r="W770" s="241"/>
      <c r="X770" s="241"/>
      <c r="Y770" s="241"/>
      <c r="Z770" s="241"/>
    </row>
    <row r="771" spans="1:26" ht="12.75" customHeight="1">
      <c r="A771" s="241"/>
      <c r="B771" s="241"/>
      <c r="C771" s="241"/>
      <c r="D771" s="241"/>
      <c r="E771" s="241"/>
      <c r="F771" s="241"/>
      <c r="G771" s="241"/>
      <c r="H771" s="241"/>
      <c r="I771" s="241"/>
      <c r="J771" s="241"/>
      <c r="K771" s="241"/>
      <c r="L771" s="241"/>
      <c r="M771" s="241"/>
      <c r="N771" s="241"/>
      <c r="O771" s="241"/>
      <c r="P771" s="241"/>
      <c r="Q771" s="241"/>
      <c r="R771" s="241"/>
      <c r="S771" s="241"/>
      <c r="T771" s="241"/>
      <c r="U771" s="241"/>
      <c r="V771" s="241"/>
      <c r="W771" s="241"/>
      <c r="X771" s="241"/>
      <c r="Y771" s="241"/>
      <c r="Z771" s="241"/>
    </row>
    <row r="772" spans="1:26" ht="12.75" customHeight="1">
      <c r="A772" s="241"/>
      <c r="B772" s="241"/>
      <c r="C772" s="241"/>
      <c r="D772" s="241"/>
      <c r="E772" s="241"/>
      <c r="F772" s="241"/>
      <c r="G772" s="241"/>
      <c r="H772" s="241"/>
      <c r="I772" s="241"/>
      <c r="J772" s="241"/>
      <c r="K772" s="241"/>
      <c r="L772" s="241"/>
      <c r="M772" s="241"/>
      <c r="N772" s="241"/>
      <c r="O772" s="241"/>
      <c r="P772" s="241"/>
      <c r="Q772" s="241"/>
      <c r="R772" s="241"/>
      <c r="S772" s="241"/>
      <c r="T772" s="241"/>
      <c r="U772" s="241"/>
      <c r="V772" s="241"/>
      <c r="W772" s="241"/>
      <c r="X772" s="241"/>
      <c r="Y772" s="241"/>
      <c r="Z772" s="241"/>
    </row>
    <row r="773" spans="1:26" ht="12.75" customHeight="1">
      <c r="A773" s="241"/>
      <c r="B773" s="241"/>
      <c r="C773" s="241"/>
      <c r="D773" s="241"/>
      <c r="E773" s="241"/>
      <c r="F773" s="241"/>
      <c r="G773" s="241"/>
      <c r="H773" s="241"/>
      <c r="I773" s="241"/>
      <c r="J773" s="241"/>
      <c r="K773" s="241"/>
      <c r="L773" s="241"/>
      <c r="M773" s="241"/>
      <c r="N773" s="241"/>
      <c r="O773" s="241"/>
      <c r="P773" s="241"/>
      <c r="Q773" s="241"/>
      <c r="R773" s="241"/>
      <c r="S773" s="241"/>
      <c r="T773" s="241"/>
      <c r="U773" s="241"/>
      <c r="V773" s="241"/>
      <c r="W773" s="241"/>
      <c r="X773" s="241"/>
      <c r="Y773" s="241"/>
      <c r="Z773" s="241"/>
    </row>
    <row r="774" spans="1:26" ht="12.75" customHeight="1">
      <c r="A774" s="241"/>
      <c r="B774" s="241"/>
      <c r="C774" s="241"/>
      <c r="D774" s="241"/>
      <c r="E774" s="241"/>
      <c r="F774" s="241"/>
      <c r="G774" s="241"/>
      <c r="H774" s="241"/>
      <c r="I774" s="241"/>
      <c r="J774" s="241"/>
      <c r="K774" s="241"/>
      <c r="L774" s="241"/>
      <c r="M774" s="241"/>
      <c r="N774" s="241"/>
      <c r="O774" s="241"/>
      <c r="P774" s="241"/>
      <c r="Q774" s="241"/>
      <c r="R774" s="241"/>
      <c r="S774" s="241"/>
      <c r="T774" s="241"/>
      <c r="U774" s="241"/>
      <c r="V774" s="241"/>
      <c r="W774" s="241"/>
      <c r="X774" s="241"/>
      <c r="Y774" s="241"/>
      <c r="Z774" s="241"/>
    </row>
    <row r="775" spans="1:26" ht="12.75" customHeight="1">
      <c r="A775" s="241"/>
      <c r="B775" s="241"/>
      <c r="C775" s="241"/>
      <c r="D775" s="241"/>
      <c r="E775" s="241"/>
      <c r="F775" s="241"/>
      <c r="G775" s="241"/>
      <c r="H775" s="241"/>
      <c r="I775" s="241"/>
      <c r="J775" s="241"/>
      <c r="K775" s="241"/>
      <c r="L775" s="241"/>
      <c r="M775" s="241"/>
      <c r="N775" s="241"/>
      <c r="O775" s="241"/>
      <c r="P775" s="241"/>
      <c r="Q775" s="241"/>
      <c r="R775" s="241"/>
      <c r="S775" s="241"/>
      <c r="T775" s="241"/>
      <c r="U775" s="241"/>
      <c r="V775" s="241"/>
      <c r="W775" s="241"/>
      <c r="X775" s="241"/>
      <c r="Y775" s="241"/>
      <c r="Z775" s="241"/>
    </row>
    <row r="776" spans="1:26" ht="12.75" customHeight="1">
      <c r="A776" s="241"/>
      <c r="B776" s="241"/>
      <c r="C776" s="241"/>
      <c r="D776" s="241"/>
      <c r="E776" s="241"/>
      <c r="F776" s="241"/>
      <c r="G776" s="241"/>
      <c r="H776" s="241"/>
      <c r="I776" s="241"/>
      <c r="J776" s="241"/>
      <c r="K776" s="241"/>
      <c r="L776" s="241"/>
      <c r="M776" s="241"/>
      <c r="N776" s="241"/>
      <c r="O776" s="241"/>
      <c r="P776" s="241"/>
      <c r="Q776" s="241"/>
      <c r="R776" s="241"/>
      <c r="S776" s="241"/>
      <c r="T776" s="241"/>
      <c r="U776" s="241"/>
      <c r="V776" s="241"/>
      <c r="W776" s="241"/>
      <c r="X776" s="241"/>
      <c r="Y776" s="241"/>
      <c r="Z776" s="241"/>
    </row>
    <row r="777" spans="1:26" ht="12.75" customHeight="1">
      <c r="A777" s="241"/>
      <c r="B777" s="241"/>
      <c r="C777" s="241"/>
      <c r="D777" s="241"/>
      <c r="E777" s="241"/>
      <c r="F777" s="241"/>
      <c r="G777" s="241"/>
      <c r="H777" s="241"/>
      <c r="I777" s="241"/>
      <c r="J777" s="241"/>
      <c r="K777" s="241"/>
      <c r="L777" s="241"/>
      <c r="M777" s="241"/>
      <c r="N777" s="241"/>
      <c r="O777" s="241"/>
      <c r="P777" s="241"/>
      <c r="Q777" s="241"/>
      <c r="R777" s="241"/>
      <c r="S777" s="241"/>
      <c r="T777" s="241"/>
      <c r="U777" s="241"/>
      <c r="V777" s="241"/>
      <c r="W777" s="241"/>
      <c r="X777" s="241"/>
      <c r="Y777" s="241"/>
      <c r="Z777" s="241"/>
    </row>
    <row r="778" spans="1:26" ht="12.75" customHeight="1">
      <c r="A778" s="241"/>
      <c r="B778" s="241"/>
      <c r="C778" s="241"/>
      <c r="D778" s="241"/>
      <c r="E778" s="241"/>
      <c r="F778" s="241"/>
      <c r="G778" s="241"/>
      <c r="H778" s="241"/>
      <c r="I778" s="241"/>
      <c r="J778" s="241"/>
      <c r="K778" s="241"/>
      <c r="L778" s="241"/>
      <c r="M778" s="241"/>
      <c r="N778" s="241"/>
      <c r="O778" s="241"/>
      <c r="P778" s="241"/>
      <c r="Q778" s="241"/>
      <c r="R778" s="241"/>
      <c r="S778" s="241"/>
      <c r="T778" s="241"/>
      <c r="U778" s="241"/>
      <c r="V778" s="241"/>
      <c r="W778" s="241"/>
      <c r="X778" s="241"/>
      <c r="Y778" s="241"/>
      <c r="Z778" s="241"/>
    </row>
    <row r="779" spans="1:26" ht="12.75" customHeight="1">
      <c r="A779" s="241"/>
      <c r="B779" s="241"/>
      <c r="C779" s="241"/>
      <c r="D779" s="241"/>
      <c r="E779" s="241"/>
      <c r="F779" s="241"/>
      <c r="G779" s="241"/>
      <c r="H779" s="241"/>
      <c r="I779" s="241"/>
      <c r="J779" s="241"/>
      <c r="K779" s="241"/>
      <c r="L779" s="241"/>
      <c r="M779" s="241"/>
      <c r="N779" s="241"/>
      <c r="O779" s="241"/>
      <c r="P779" s="241"/>
      <c r="Q779" s="241"/>
      <c r="R779" s="241"/>
      <c r="S779" s="241"/>
      <c r="T779" s="241"/>
      <c r="U779" s="241"/>
      <c r="V779" s="241"/>
      <c r="W779" s="241"/>
      <c r="X779" s="241"/>
      <c r="Y779" s="241"/>
      <c r="Z779" s="241"/>
    </row>
    <row r="780" spans="1:26" ht="12.75" customHeight="1">
      <c r="A780" s="241"/>
      <c r="B780" s="241"/>
      <c r="C780" s="241"/>
      <c r="D780" s="241"/>
      <c r="E780" s="241"/>
      <c r="F780" s="241"/>
      <c r="G780" s="241"/>
      <c r="H780" s="241"/>
      <c r="I780" s="241"/>
      <c r="J780" s="241"/>
      <c r="K780" s="241"/>
      <c r="L780" s="241"/>
      <c r="M780" s="241"/>
      <c r="N780" s="241"/>
      <c r="O780" s="241"/>
      <c r="P780" s="241"/>
      <c r="Q780" s="241"/>
      <c r="R780" s="241"/>
      <c r="S780" s="241"/>
      <c r="T780" s="241"/>
      <c r="U780" s="241"/>
      <c r="V780" s="241"/>
      <c r="W780" s="241"/>
      <c r="X780" s="241"/>
      <c r="Y780" s="241"/>
      <c r="Z780" s="241"/>
    </row>
    <row r="781" spans="1:26" ht="12.75" customHeight="1">
      <c r="A781" s="241"/>
      <c r="B781" s="241"/>
      <c r="C781" s="241"/>
      <c r="D781" s="241"/>
      <c r="E781" s="241"/>
      <c r="F781" s="241"/>
      <c r="G781" s="241"/>
      <c r="H781" s="241"/>
      <c r="I781" s="241"/>
      <c r="J781" s="241"/>
      <c r="K781" s="241"/>
      <c r="L781" s="241"/>
      <c r="M781" s="241"/>
      <c r="N781" s="241"/>
      <c r="O781" s="241"/>
      <c r="P781" s="241"/>
      <c r="Q781" s="241"/>
      <c r="R781" s="241"/>
      <c r="S781" s="241"/>
      <c r="T781" s="241"/>
      <c r="U781" s="241"/>
      <c r="V781" s="241"/>
      <c r="W781" s="241"/>
      <c r="X781" s="241"/>
      <c r="Y781" s="241"/>
      <c r="Z781" s="241"/>
    </row>
    <row r="782" spans="1:26" ht="12.75" customHeight="1">
      <c r="A782" s="241"/>
      <c r="B782" s="241"/>
      <c r="C782" s="241"/>
      <c r="D782" s="241"/>
      <c r="E782" s="241"/>
      <c r="F782" s="241"/>
      <c r="G782" s="241"/>
      <c r="H782" s="241"/>
      <c r="I782" s="241"/>
      <c r="J782" s="241"/>
      <c r="K782" s="241"/>
      <c r="L782" s="241"/>
      <c r="M782" s="241"/>
      <c r="N782" s="241"/>
      <c r="O782" s="241"/>
      <c r="P782" s="241"/>
      <c r="Q782" s="241"/>
      <c r="R782" s="241"/>
      <c r="S782" s="241"/>
      <c r="T782" s="241"/>
      <c r="U782" s="241"/>
      <c r="V782" s="241"/>
      <c r="W782" s="241"/>
      <c r="X782" s="241"/>
      <c r="Y782" s="241"/>
      <c r="Z782" s="241"/>
    </row>
    <row r="783" spans="1:26" ht="12.75" customHeight="1">
      <c r="A783" s="241"/>
      <c r="B783" s="241"/>
      <c r="C783" s="241"/>
      <c r="D783" s="241"/>
      <c r="E783" s="241"/>
      <c r="F783" s="241"/>
      <c r="G783" s="241"/>
      <c r="H783" s="241"/>
      <c r="I783" s="241"/>
      <c r="J783" s="241"/>
      <c r="K783" s="241"/>
      <c r="L783" s="241"/>
      <c r="M783" s="241"/>
      <c r="N783" s="241"/>
      <c r="O783" s="241"/>
      <c r="P783" s="241"/>
      <c r="Q783" s="241"/>
      <c r="R783" s="241"/>
      <c r="S783" s="241"/>
      <c r="T783" s="241"/>
      <c r="U783" s="241"/>
      <c r="V783" s="241"/>
      <c r="W783" s="241"/>
      <c r="X783" s="241"/>
      <c r="Y783" s="241"/>
      <c r="Z783" s="241"/>
    </row>
    <row r="784" spans="1:26" ht="12.75" customHeight="1">
      <c r="A784" s="241"/>
      <c r="B784" s="241"/>
      <c r="C784" s="241"/>
      <c r="D784" s="241"/>
      <c r="E784" s="241"/>
      <c r="F784" s="241"/>
      <c r="G784" s="241"/>
      <c r="H784" s="241"/>
      <c r="I784" s="241"/>
      <c r="J784" s="241"/>
      <c r="K784" s="241"/>
      <c r="L784" s="241"/>
      <c r="M784" s="241"/>
      <c r="N784" s="241"/>
      <c r="O784" s="241"/>
      <c r="P784" s="241"/>
      <c r="Q784" s="241"/>
      <c r="R784" s="241"/>
      <c r="S784" s="241"/>
      <c r="T784" s="241"/>
      <c r="U784" s="241"/>
      <c r="V784" s="241"/>
      <c r="W784" s="241"/>
      <c r="X784" s="241"/>
      <c r="Y784" s="241"/>
      <c r="Z784" s="241"/>
    </row>
    <row r="785" spans="1:26" ht="12.75" customHeight="1">
      <c r="A785" s="241"/>
      <c r="B785" s="241"/>
      <c r="C785" s="241"/>
      <c r="D785" s="241"/>
      <c r="E785" s="241"/>
      <c r="F785" s="241"/>
      <c r="G785" s="241"/>
      <c r="H785" s="241"/>
      <c r="I785" s="241"/>
      <c r="J785" s="241"/>
      <c r="K785" s="241"/>
      <c r="L785" s="241"/>
      <c r="M785" s="241"/>
      <c r="N785" s="241"/>
      <c r="O785" s="241"/>
      <c r="P785" s="241"/>
      <c r="Q785" s="241"/>
      <c r="R785" s="241"/>
      <c r="S785" s="241"/>
      <c r="T785" s="241"/>
      <c r="U785" s="241"/>
      <c r="V785" s="241"/>
      <c r="W785" s="241"/>
      <c r="X785" s="241"/>
      <c r="Y785" s="241"/>
      <c r="Z785" s="241"/>
    </row>
    <row r="786" spans="1:26" ht="12.75" customHeight="1">
      <c r="A786" s="241"/>
      <c r="B786" s="241"/>
      <c r="C786" s="241"/>
      <c r="D786" s="241"/>
      <c r="E786" s="241"/>
      <c r="F786" s="241"/>
      <c r="G786" s="241"/>
      <c r="H786" s="241"/>
      <c r="I786" s="241"/>
      <c r="J786" s="241"/>
      <c r="K786" s="241"/>
      <c r="L786" s="241"/>
      <c r="M786" s="241"/>
      <c r="N786" s="241"/>
      <c r="O786" s="241"/>
      <c r="P786" s="241"/>
      <c r="Q786" s="241"/>
      <c r="R786" s="241"/>
      <c r="S786" s="241"/>
      <c r="T786" s="241"/>
      <c r="U786" s="241"/>
      <c r="V786" s="241"/>
      <c r="W786" s="241"/>
      <c r="X786" s="241"/>
      <c r="Y786" s="241"/>
      <c r="Z786" s="241"/>
    </row>
    <row r="787" spans="1:26" ht="12.75" customHeight="1">
      <c r="A787" s="241"/>
      <c r="B787" s="241"/>
      <c r="C787" s="241"/>
      <c r="D787" s="241"/>
      <c r="E787" s="241"/>
      <c r="F787" s="241"/>
      <c r="G787" s="241"/>
      <c r="H787" s="241"/>
      <c r="I787" s="241"/>
      <c r="J787" s="241"/>
      <c r="K787" s="241"/>
      <c r="L787" s="241"/>
      <c r="M787" s="241"/>
      <c r="N787" s="241"/>
      <c r="O787" s="241"/>
      <c r="P787" s="241"/>
      <c r="Q787" s="241"/>
      <c r="R787" s="241"/>
      <c r="S787" s="241"/>
      <c r="T787" s="241"/>
      <c r="U787" s="241"/>
      <c r="V787" s="241"/>
      <c r="W787" s="241"/>
      <c r="X787" s="241"/>
      <c r="Y787" s="241"/>
      <c r="Z787" s="241"/>
    </row>
    <row r="788" spans="1:26" ht="12.75" customHeight="1">
      <c r="A788" s="241"/>
      <c r="B788" s="241"/>
      <c r="C788" s="241"/>
      <c r="D788" s="241"/>
      <c r="E788" s="241"/>
      <c r="F788" s="241"/>
      <c r="G788" s="241"/>
      <c r="H788" s="241"/>
      <c r="I788" s="241"/>
      <c r="J788" s="241"/>
      <c r="K788" s="241"/>
      <c r="L788" s="241"/>
      <c r="M788" s="241"/>
      <c r="N788" s="241"/>
      <c r="O788" s="241"/>
      <c r="P788" s="241"/>
      <c r="Q788" s="241"/>
      <c r="R788" s="241"/>
      <c r="S788" s="241"/>
      <c r="T788" s="241"/>
      <c r="U788" s="241"/>
      <c r="V788" s="241"/>
      <c r="W788" s="241"/>
      <c r="X788" s="241"/>
      <c r="Y788" s="241"/>
      <c r="Z788" s="241"/>
    </row>
    <row r="789" spans="1:26" ht="12.75" customHeight="1">
      <c r="A789" s="241"/>
      <c r="B789" s="241"/>
      <c r="C789" s="241"/>
      <c r="D789" s="241"/>
      <c r="E789" s="241"/>
      <c r="F789" s="241"/>
      <c r="G789" s="241"/>
      <c r="H789" s="241"/>
      <c r="I789" s="241"/>
      <c r="J789" s="241"/>
      <c r="K789" s="241"/>
      <c r="L789" s="241"/>
      <c r="M789" s="241"/>
      <c r="N789" s="241"/>
      <c r="O789" s="241"/>
      <c r="P789" s="241"/>
      <c r="Q789" s="241"/>
      <c r="R789" s="241"/>
      <c r="S789" s="241"/>
      <c r="T789" s="241"/>
      <c r="U789" s="241"/>
      <c r="V789" s="241"/>
      <c r="W789" s="241"/>
      <c r="X789" s="241"/>
      <c r="Y789" s="241"/>
      <c r="Z789" s="241"/>
    </row>
    <row r="790" spans="1:26" ht="12.75" customHeight="1">
      <c r="A790" s="241"/>
      <c r="B790" s="241"/>
      <c r="C790" s="241"/>
      <c r="D790" s="241"/>
      <c r="E790" s="241"/>
      <c r="F790" s="241"/>
      <c r="G790" s="241"/>
      <c r="H790" s="241"/>
      <c r="I790" s="241"/>
      <c r="J790" s="241"/>
      <c r="K790" s="241"/>
      <c r="L790" s="241"/>
      <c r="M790" s="241"/>
      <c r="N790" s="241"/>
      <c r="O790" s="241"/>
      <c r="P790" s="241"/>
      <c r="Q790" s="241"/>
      <c r="R790" s="241"/>
      <c r="S790" s="241"/>
      <c r="T790" s="241"/>
      <c r="U790" s="241"/>
      <c r="V790" s="241"/>
      <c r="W790" s="241"/>
      <c r="X790" s="241"/>
      <c r="Y790" s="241"/>
      <c r="Z790" s="241"/>
    </row>
    <row r="791" spans="1:26" ht="12.75" customHeight="1">
      <c r="A791" s="241"/>
      <c r="B791" s="241"/>
      <c r="C791" s="241"/>
      <c r="D791" s="241"/>
      <c r="E791" s="241"/>
      <c r="F791" s="241"/>
      <c r="G791" s="241"/>
      <c r="H791" s="241"/>
      <c r="I791" s="241"/>
      <c r="J791" s="241"/>
      <c r="K791" s="241"/>
      <c r="L791" s="241"/>
      <c r="M791" s="241"/>
      <c r="N791" s="241"/>
      <c r="O791" s="241"/>
      <c r="P791" s="241"/>
      <c r="Q791" s="241"/>
      <c r="R791" s="241"/>
      <c r="S791" s="241"/>
      <c r="T791" s="241"/>
      <c r="U791" s="241"/>
      <c r="V791" s="241"/>
      <c r="W791" s="241"/>
      <c r="X791" s="241"/>
      <c r="Y791" s="241"/>
      <c r="Z791" s="241"/>
    </row>
    <row r="792" spans="1:26" ht="12.75" customHeight="1">
      <c r="A792" s="241"/>
      <c r="B792" s="241"/>
      <c r="C792" s="241"/>
      <c r="D792" s="241"/>
      <c r="E792" s="241"/>
      <c r="F792" s="241"/>
      <c r="G792" s="241"/>
      <c r="H792" s="241"/>
      <c r="I792" s="241"/>
      <c r="J792" s="241"/>
      <c r="K792" s="241"/>
      <c r="L792" s="241"/>
      <c r="M792" s="241"/>
      <c r="N792" s="241"/>
      <c r="O792" s="241"/>
      <c r="P792" s="241"/>
      <c r="Q792" s="241"/>
      <c r="R792" s="241"/>
      <c r="S792" s="241"/>
      <c r="T792" s="241"/>
      <c r="U792" s="241"/>
      <c r="V792" s="241"/>
      <c r="W792" s="241"/>
      <c r="X792" s="241"/>
      <c r="Y792" s="241"/>
      <c r="Z792" s="241"/>
    </row>
    <row r="793" spans="1:26" ht="12.75" customHeight="1">
      <c r="A793" s="241"/>
      <c r="B793" s="241"/>
      <c r="C793" s="241"/>
      <c r="D793" s="241"/>
      <c r="E793" s="241"/>
      <c r="F793" s="241"/>
      <c r="G793" s="241"/>
      <c r="H793" s="241"/>
      <c r="I793" s="241"/>
      <c r="J793" s="241"/>
      <c r="K793" s="241"/>
      <c r="L793" s="241"/>
      <c r="M793" s="241"/>
      <c r="N793" s="241"/>
      <c r="O793" s="241"/>
      <c r="P793" s="241"/>
      <c r="Q793" s="241"/>
      <c r="R793" s="241"/>
      <c r="S793" s="241"/>
      <c r="T793" s="241"/>
      <c r="U793" s="241"/>
      <c r="V793" s="241"/>
      <c r="W793" s="241"/>
      <c r="X793" s="241"/>
      <c r="Y793" s="241"/>
      <c r="Z793" s="241"/>
    </row>
    <row r="794" spans="1:26" ht="12.75" customHeight="1">
      <c r="A794" s="241"/>
      <c r="B794" s="241"/>
      <c r="C794" s="241"/>
      <c r="D794" s="241"/>
      <c r="E794" s="241"/>
      <c r="F794" s="241"/>
      <c r="G794" s="241"/>
      <c r="H794" s="241"/>
      <c r="I794" s="241"/>
      <c r="J794" s="241"/>
      <c r="K794" s="241"/>
      <c r="L794" s="241"/>
      <c r="M794" s="241"/>
      <c r="N794" s="241"/>
      <c r="O794" s="241"/>
      <c r="P794" s="241"/>
      <c r="Q794" s="241"/>
      <c r="R794" s="241"/>
      <c r="S794" s="241"/>
      <c r="T794" s="241"/>
      <c r="U794" s="241"/>
      <c r="V794" s="241"/>
      <c r="W794" s="241"/>
      <c r="X794" s="241"/>
      <c r="Y794" s="241"/>
      <c r="Z794" s="241"/>
    </row>
    <row r="795" spans="1:26" ht="12.75" customHeight="1">
      <c r="A795" s="241"/>
      <c r="B795" s="241"/>
      <c r="C795" s="241"/>
      <c r="D795" s="241"/>
      <c r="E795" s="241"/>
      <c r="F795" s="241"/>
      <c r="G795" s="241"/>
      <c r="H795" s="241"/>
      <c r="I795" s="241"/>
      <c r="J795" s="241"/>
      <c r="K795" s="241"/>
      <c r="L795" s="241"/>
      <c r="M795" s="241"/>
      <c r="N795" s="241"/>
      <c r="O795" s="241"/>
      <c r="P795" s="241"/>
      <c r="Q795" s="241"/>
      <c r="R795" s="241"/>
      <c r="S795" s="241"/>
      <c r="T795" s="241"/>
      <c r="U795" s="241"/>
      <c r="V795" s="241"/>
      <c r="W795" s="241"/>
      <c r="X795" s="241"/>
      <c r="Y795" s="241"/>
      <c r="Z795" s="241"/>
    </row>
    <row r="796" spans="1:26" ht="12.75" customHeight="1">
      <c r="A796" s="241"/>
      <c r="B796" s="241"/>
      <c r="C796" s="241"/>
      <c r="D796" s="241"/>
      <c r="E796" s="241"/>
      <c r="F796" s="241"/>
      <c r="G796" s="241"/>
      <c r="H796" s="241"/>
      <c r="I796" s="241"/>
      <c r="J796" s="241"/>
      <c r="K796" s="241"/>
      <c r="L796" s="241"/>
      <c r="M796" s="241"/>
      <c r="N796" s="241"/>
      <c r="O796" s="241"/>
      <c r="P796" s="241"/>
      <c r="Q796" s="241"/>
      <c r="R796" s="241"/>
      <c r="S796" s="241"/>
      <c r="T796" s="241"/>
      <c r="U796" s="241"/>
      <c r="V796" s="241"/>
      <c r="W796" s="241"/>
      <c r="X796" s="241"/>
      <c r="Y796" s="241"/>
      <c r="Z796" s="241"/>
    </row>
    <row r="797" spans="1:26" ht="12.75" customHeight="1">
      <c r="A797" s="241"/>
      <c r="B797" s="241"/>
      <c r="C797" s="241"/>
      <c r="D797" s="241"/>
      <c r="E797" s="241"/>
      <c r="F797" s="241"/>
      <c r="G797" s="241"/>
      <c r="H797" s="241"/>
      <c r="I797" s="241"/>
      <c r="J797" s="241"/>
      <c r="K797" s="241"/>
      <c r="L797" s="241"/>
      <c r="M797" s="241"/>
      <c r="N797" s="241"/>
      <c r="O797" s="241"/>
      <c r="P797" s="241"/>
      <c r="Q797" s="241"/>
      <c r="R797" s="241"/>
      <c r="S797" s="241"/>
      <c r="T797" s="241"/>
      <c r="U797" s="241"/>
      <c r="V797" s="241"/>
      <c r="W797" s="241"/>
      <c r="X797" s="241"/>
      <c r="Y797" s="241"/>
      <c r="Z797" s="241"/>
    </row>
    <row r="798" spans="1:26" ht="12.75" customHeight="1">
      <c r="A798" s="241"/>
      <c r="B798" s="241"/>
      <c r="C798" s="241"/>
      <c r="D798" s="241"/>
      <c r="E798" s="241"/>
      <c r="F798" s="241"/>
      <c r="G798" s="241"/>
      <c r="H798" s="241"/>
      <c r="I798" s="241"/>
      <c r="J798" s="241"/>
      <c r="K798" s="241"/>
      <c r="L798" s="241"/>
      <c r="M798" s="241"/>
      <c r="N798" s="241"/>
      <c r="O798" s="241"/>
      <c r="P798" s="241"/>
      <c r="Q798" s="241"/>
      <c r="R798" s="241"/>
      <c r="S798" s="241"/>
      <c r="T798" s="241"/>
      <c r="U798" s="241"/>
      <c r="V798" s="241"/>
      <c r="W798" s="241"/>
      <c r="X798" s="241"/>
      <c r="Y798" s="241"/>
      <c r="Z798" s="241"/>
    </row>
    <row r="799" spans="1:26" ht="12.75" customHeight="1">
      <c r="A799" s="241"/>
      <c r="B799" s="241"/>
      <c r="C799" s="241"/>
      <c r="D799" s="241"/>
      <c r="E799" s="241"/>
      <c r="F799" s="241"/>
      <c r="G799" s="241"/>
      <c r="H799" s="241"/>
      <c r="I799" s="241"/>
      <c r="J799" s="241"/>
      <c r="K799" s="241"/>
      <c r="L799" s="241"/>
      <c r="M799" s="241"/>
      <c r="N799" s="241"/>
      <c r="O799" s="241"/>
      <c r="P799" s="241"/>
      <c r="Q799" s="241"/>
      <c r="R799" s="241"/>
      <c r="S799" s="241"/>
      <c r="T799" s="241"/>
      <c r="U799" s="241"/>
      <c r="V799" s="241"/>
      <c r="W799" s="241"/>
      <c r="X799" s="241"/>
      <c r="Y799" s="241"/>
      <c r="Z799" s="241"/>
    </row>
    <row r="800" spans="1:26" ht="12.75" customHeight="1">
      <c r="A800" s="241"/>
      <c r="B800" s="241"/>
      <c r="C800" s="241"/>
      <c r="D800" s="241"/>
      <c r="E800" s="241"/>
      <c r="F800" s="241"/>
      <c r="G800" s="241"/>
      <c r="H800" s="241"/>
      <c r="I800" s="241"/>
      <c r="J800" s="241"/>
      <c r="K800" s="241"/>
      <c r="L800" s="241"/>
      <c r="M800" s="241"/>
      <c r="N800" s="241"/>
      <c r="O800" s="241"/>
      <c r="P800" s="241"/>
      <c r="Q800" s="241"/>
      <c r="R800" s="241"/>
      <c r="S800" s="241"/>
      <c r="T800" s="241"/>
      <c r="U800" s="241"/>
      <c r="V800" s="241"/>
      <c r="W800" s="241"/>
      <c r="X800" s="241"/>
      <c r="Y800" s="241"/>
      <c r="Z800" s="241"/>
    </row>
    <row r="801" spans="1:26" ht="12.75" customHeight="1">
      <c r="A801" s="241"/>
      <c r="B801" s="241"/>
      <c r="C801" s="241"/>
      <c r="D801" s="241"/>
      <c r="E801" s="241"/>
      <c r="F801" s="241"/>
      <c r="G801" s="241"/>
      <c r="H801" s="241"/>
      <c r="I801" s="241"/>
      <c r="J801" s="241"/>
      <c r="K801" s="241"/>
      <c r="L801" s="241"/>
      <c r="M801" s="241"/>
      <c r="N801" s="241"/>
      <c r="O801" s="241"/>
      <c r="P801" s="241"/>
      <c r="Q801" s="241"/>
      <c r="R801" s="241"/>
      <c r="S801" s="241"/>
      <c r="T801" s="241"/>
      <c r="U801" s="241"/>
      <c r="V801" s="241"/>
      <c r="W801" s="241"/>
      <c r="X801" s="241"/>
      <c r="Y801" s="241"/>
      <c r="Z801" s="241"/>
    </row>
    <row r="802" spans="1:26" ht="12.75" customHeight="1">
      <c r="A802" s="241"/>
      <c r="B802" s="241"/>
      <c r="C802" s="241"/>
      <c r="D802" s="241"/>
      <c r="E802" s="241"/>
      <c r="F802" s="241"/>
      <c r="G802" s="241"/>
      <c r="H802" s="241"/>
      <c r="I802" s="241"/>
      <c r="J802" s="241"/>
      <c r="K802" s="241"/>
      <c r="L802" s="241"/>
      <c r="M802" s="241"/>
      <c r="N802" s="241"/>
      <c r="O802" s="241"/>
      <c r="P802" s="241"/>
      <c r="Q802" s="241"/>
      <c r="R802" s="241"/>
      <c r="S802" s="241"/>
      <c r="T802" s="241"/>
      <c r="U802" s="241"/>
      <c r="V802" s="241"/>
      <c r="W802" s="241"/>
      <c r="X802" s="241"/>
      <c r="Y802" s="241"/>
      <c r="Z802" s="241"/>
    </row>
    <row r="803" spans="1:26" ht="12.75" customHeight="1">
      <c r="A803" s="241"/>
      <c r="B803" s="241"/>
      <c r="C803" s="241"/>
      <c r="D803" s="241"/>
      <c r="E803" s="241"/>
      <c r="F803" s="241"/>
      <c r="G803" s="241"/>
      <c r="H803" s="241"/>
      <c r="I803" s="241"/>
      <c r="J803" s="241"/>
      <c r="K803" s="241"/>
      <c r="L803" s="241"/>
      <c r="M803" s="241"/>
      <c r="N803" s="241"/>
      <c r="O803" s="241"/>
      <c r="P803" s="241"/>
      <c r="Q803" s="241"/>
      <c r="R803" s="241"/>
      <c r="S803" s="241"/>
      <c r="T803" s="241"/>
      <c r="U803" s="241"/>
      <c r="V803" s="241"/>
      <c r="W803" s="241"/>
      <c r="X803" s="241"/>
      <c r="Y803" s="241"/>
      <c r="Z803" s="241"/>
    </row>
    <row r="804" spans="1:26" ht="12.75" customHeight="1">
      <c r="A804" s="241"/>
      <c r="B804" s="241"/>
      <c r="C804" s="241"/>
      <c r="D804" s="241"/>
      <c r="E804" s="241"/>
      <c r="F804" s="241"/>
      <c r="G804" s="241"/>
      <c r="H804" s="241"/>
      <c r="I804" s="241"/>
      <c r="J804" s="241"/>
      <c r="K804" s="241"/>
      <c r="L804" s="241"/>
      <c r="M804" s="241"/>
      <c r="N804" s="241"/>
      <c r="O804" s="241"/>
      <c r="P804" s="241"/>
      <c r="Q804" s="241"/>
      <c r="R804" s="241"/>
      <c r="S804" s="241"/>
      <c r="T804" s="241"/>
      <c r="U804" s="241"/>
      <c r="V804" s="241"/>
      <c r="W804" s="241"/>
      <c r="X804" s="241"/>
      <c r="Y804" s="241"/>
      <c r="Z804" s="241"/>
    </row>
    <row r="805" spans="1:26" ht="12.75" customHeight="1">
      <c r="A805" s="241"/>
      <c r="B805" s="241"/>
      <c r="C805" s="241"/>
      <c r="D805" s="241"/>
      <c r="E805" s="241"/>
      <c r="F805" s="241"/>
      <c r="G805" s="241"/>
      <c r="H805" s="241"/>
      <c r="I805" s="241"/>
      <c r="J805" s="241"/>
      <c r="K805" s="241"/>
      <c r="L805" s="241"/>
      <c r="M805" s="241"/>
      <c r="N805" s="241"/>
      <c r="O805" s="241"/>
      <c r="P805" s="241"/>
      <c r="Q805" s="241"/>
      <c r="R805" s="241"/>
      <c r="S805" s="241"/>
      <c r="T805" s="241"/>
      <c r="U805" s="241"/>
      <c r="V805" s="241"/>
      <c r="W805" s="241"/>
      <c r="X805" s="241"/>
      <c r="Y805" s="241"/>
      <c r="Z805" s="241"/>
    </row>
    <row r="806" spans="1:26" ht="12.75" customHeight="1">
      <c r="A806" s="241"/>
      <c r="B806" s="241"/>
      <c r="C806" s="241"/>
      <c r="D806" s="241"/>
      <c r="E806" s="241"/>
      <c r="F806" s="241"/>
      <c r="G806" s="241"/>
      <c r="H806" s="241"/>
      <c r="I806" s="241"/>
      <c r="J806" s="241"/>
      <c r="K806" s="241"/>
      <c r="L806" s="241"/>
      <c r="M806" s="241"/>
      <c r="N806" s="241"/>
      <c r="O806" s="241"/>
      <c r="P806" s="241"/>
      <c r="Q806" s="241"/>
      <c r="R806" s="241"/>
      <c r="S806" s="241"/>
      <c r="T806" s="241"/>
      <c r="U806" s="241"/>
      <c r="V806" s="241"/>
      <c r="W806" s="241"/>
      <c r="X806" s="241"/>
      <c r="Y806" s="241"/>
      <c r="Z806" s="241"/>
    </row>
    <row r="807" spans="1:26" ht="12.75" customHeight="1">
      <c r="A807" s="241"/>
      <c r="B807" s="241"/>
      <c r="C807" s="241"/>
      <c r="D807" s="241"/>
      <c r="E807" s="241"/>
      <c r="F807" s="241"/>
      <c r="G807" s="241"/>
      <c r="H807" s="241"/>
      <c r="I807" s="241"/>
      <c r="J807" s="241"/>
      <c r="K807" s="241"/>
      <c r="L807" s="241"/>
      <c r="M807" s="241"/>
      <c r="N807" s="241"/>
      <c r="O807" s="241"/>
      <c r="P807" s="241"/>
      <c r="Q807" s="241"/>
      <c r="R807" s="241"/>
      <c r="S807" s="241"/>
      <c r="T807" s="241"/>
      <c r="U807" s="241"/>
      <c r="V807" s="241"/>
      <c r="W807" s="241"/>
      <c r="X807" s="241"/>
      <c r="Y807" s="241"/>
      <c r="Z807" s="241"/>
    </row>
    <row r="808" spans="1:26" ht="12.75" customHeight="1">
      <c r="A808" s="241"/>
      <c r="B808" s="241"/>
      <c r="C808" s="241"/>
      <c r="D808" s="241"/>
      <c r="E808" s="241"/>
      <c r="F808" s="241"/>
      <c r="G808" s="241"/>
      <c r="H808" s="241"/>
      <c r="I808" s="241"/>
      <c r="J808" s="241"/>
      <c r="K808" s="241"/>
      <c r="L808" s="241"/>
      <c r="M808" s="241"/>
      <c r="N808" s="241"/>
      <c r="O808" s="241"/>
      <c r="P808" s="241"/>
      <c r="Q808" s="241"/>
      <c r="R808" s="241"/>
      <c r="S808" s="241"/>
      <c r="T808" s="241"/>
      <c r="U808" s="241"/>
      <c r="V808" s="241"/>
      <c r="W808" s="241"/>
      <c r="X808" s="241"/>
      <c r="Y808" s="241"/>
      <c r="Z808" s="241"/>
    </row>
    <row r="809" spans="1:26" ht="12.75" customHeight="1">
      <c r="A809" s="241"/>
      <c r="B809" s="241"/>
      <c r="C809" s="241"/>
      <c r="D809" s="241"/>
      <c r="E809" s="241"/>
      <c r="F809" s="241"/>
      <c r="G809" s="241"/>
      <c r="H809" s="241"/>
      <c r="I809" s="241"/>
      <c r="J809" s="241"/>
      <c r="K809" s="241"/>
      <c r="L809" s="241"/>
      <c r="M809" s="241"/>
      <c r="N809" s="241"/>
      <c r="O809" s="241"/>
      <c r="P809" s="241"/>
      <c r="Q809" s="241"/>
      <c r="R809" s="241"/>
      <c r="S809" s="241"/>
      <c r="T809" s="241"/>
      <c r="U809" s="241"/>
      <c r="V809" s="241"/>
      <c r="W809" s="241"/>
      <c r="X809" s="241"/>
      <c r="Y809" s="241"/>
      <c r="Z809" s="241"/>
    </row>
    <row r="810" spans="1:26" ht="12.75" customHeight="1">
      <c r="A810" s="241"/>
      <c r="B810" s="241"/>
      <c r="C810" s="241"/>
      <c r="D810" s="241"/>
      <c r="E810" s="241"/>
      <c r="F810" s="241"/>
      <c r="G810" s="241"/>
      <c r="H810" s="241"/>
      <c r="I810" s="241"/>
      <c r="J810" s="241"/>
      <c r="K810" s="241"/>
      <c r="L810" s="241"/>
      <c r="M810" s="241"/>
      <c r="N810" s="241"/>
      <c r="O810" s="241"/>
      <c r="P810" s="241"/>
      <c r="Q810" s="241"/>
      <c r="R810" s="241"/>
      <c r="S810" s="241"/>
      <c r="T810" s="241"/>
      <c r="U810" s="241"/>
      <c r="V810" s="241"/>
      <c r="W810" s="241"/>
      <c r="X810" s="241"/>
      <c r="Y810" s="241"/>
      <c r="Z810" s="241"/>
    </row>
    <row r="811" spans="1:26" ht="12.75" customHeight="1">
      <c r="A811" s="241"/>
      <c r="B811" s="241"/>
      <c r="C811" s="241"/>
      <c r="D811" s="241"/>
      <c r="E811" s="241"/>
      <c r="F811" s="241"/>
      <c r="G811" s="241"/>
      <c r="H811" s="241"/>
      <c r="I811" s="241"/>
      <c r="J811" s="241"/>
      <c r="K811" s="241"/>
      <c r="L811" s="241"/>
      <c r="M811" s="241"/>
      <c r="N811" s="241"/>
      <c r="O811" s="241"/>
      <c r="P811" s="241"/>
      <c r="Q811" s="241"/>
      <c r="R811" s="241"/>
      <c r="S811" s="241"/>
      <c r="T811" s="241"/>
      <c r="U811" s="241"/>
      <c r="V811" s="241"/>
      <c r="W811" s="241"/>
      <c r="X811" s="241"/>
      <c r="Y811" s="241"/>
      <c r="Z811" s="241"/>
    </row>
    <row r="812" spans="1:26" ht="12.75" customHeight="1">
      <c r="A812" s="241"/>
      <c r="B812" s="241"/>
      <c r="C812" s="241"/>
      <c r="D812" s="241"/>
      <c r="E812" s="241"/>
      <c r="F812" s="241"/>
      <c r="G812" s="241"/>
      <c r="H812" s="241"/>
      <c r="I812" s="241"/>
      <c r="J812" s="241"/>
      <c r="K812" s="241"/>
      <c r="L812" s="241"/>
      <c r="M812" s="241"/>
      <c r="N812" s="241"/>
      <c r="O812" s="241"/>
      <c r="P812" s="241"/>
      <c r="Q812" s="241"/>
      <c r="R812" s="241"/>
      <c r="S812" s="241"/>
      <c r="T812" s="241"/>
      <c r="U812" s="241"/>
      <c r="V812" s="241"/>
      <c r="W812" s="241"/>
      <c r="X812" s="241"/>
      <c r="Y812" s="241"/>
      <c r="Z812" s="241"/>
    </row>
    <row r="813" spans="1:26" ht="12.75" customHeight="1">
      <c r="A813" s="241"/>
      <c r="B813" s="241"/>
      <c r="C813" s="241"/>
      <c r="D813" s="241"/>
      <c r="E813" s="241"/>
      <c r="F813" s="241"/>
      <c r="G813" s="241"/>
      <c r="H813" s="241"/>
      <c r="I813" s="241"/>
      <c r="J813" s="241"/>
      <c r="K813" s="241"/>
      <c r="L813" s="241"/>
      <c r="M813" s="241"/>
      <c r="N813" s="241"/>
      <c r="O813" s="241"/>
      <c r="P813" s="241"/>
      <c r="Q813" s="241"/>
      <c r="R813" s="241"/>
      <c r="S813" s="241"/>
      <c r="T813" s="241"/>
      <c r="U813" s="241"/>
      <c r="V813" s="241"/>
      <c r="W813" s="241"/>
      <c r="X813" s="241"/>
      <c r="Y813" s="241"/>
      <c r="Z813" s="241"/>
    </row>
    <row r="814" spans="1:26" ht="12.75" customHeight="1">
      <c r="A814" s="241"/>
      <c r="B814" s="241"/>
      <c r="C814" s="241"/>
      <c r="D814" s="241"/>
      <c r="E814" s="241"/>
      <c r="F814" s="241"/>
      <c r="G814" s="241"/>
      <c r="H814" s="241"/>
      <c r="I814" s="241"/>
      <c r="J814" s="241"/>
      <c r="K814" s="241"/>
      <c r="L814" s="241"/>
      <c r="M814" s="241"/>
      <c r="N814" s="241"/>
      <c r="O814" s="241"/>
      <c r="P814" s="241"/>
      <c r="Q814" s="241"/>
      <c r="R814" s="241"/>
      <c r="S814" s="241"/>
      <c r="T814" s="241"/>
      <c r="U814" s="241"/>
      <c r="V814" s="241"/>
      <c r="W814" s="241"/>
      <c r="X814" s="241"/>
      <c r="Y814" s="241"/>
      <c r="Z814" s="241"/>
    </row>
    <row r="815" spans="1:26" ht="12.75" customHeight="1">
      <c r="A815" s="241"/>
      <c r="B815" s="241"/>
      <c r="C815" s="241"/>
      <c r="D815" s="241"/>
      <c r="E815" s="241"/>
      <c r="F815" s="241"/>
      <c r="G815" s="241"/>
      <c r="H815" s="241"/>
      <c r="I815" s="241"/>
      <c r="J815" s="241"/>
      <c r="K815" s="241"/>
      <c r="L815" s="241"/>
      <c r="M815" s="241"/>
      <c r="N815" s="241"/>
      <c r="O815" s="241"/>
      <c r="P815" s="241"/>
      <c r="Q815" s="241"/>
      <c r="R815" s="241"/>
      <c r="S815" s="241"/>
      <c r="T815" s="241"/>
      <c r="U815" s="241"/>
      <c r="V815" s="241"/>
      <c r="W815" s="241"/>
      <c r="X815" s="241"/>
      <c r="Y815" s="241"/>
      <c r="Z815" s="241"/>
    </row>
    <row r="816" spans="1:26" ht="12.75" customHeight="1">
      <c r="A816" s="241"/>
      <c r="B816" s="241"/>
      <c r="C816" s="241"/>
      <c r="D816" s="241"/>
      <c r="E816" s="241"/>
      <c r="F816" s="241"/>
      <c r="G816" s="241"/>
      <c r="H816" s="241"/>
      <c r="I816" s="241"/>
      <c r="J816" s="241"/>
      <c r="K816" s="241"/>
      <c r="L816" s="241"/>
      <c r="M816" s="241"/>
      <c r="N816" s="241"/>
      <c r="O816" s="241"/>
      <c r="P816" s="241"/>
      <c r="Q816" s="241"/>
      <c r="R816" s="241"/>
      <c r="S816" s="241"/>
      <c r="T816" s="241"/>
      <c r="U816" s="241"/>
      <c r="V816" s="241"/>
      <c r="W816" s="241"/>
      <c r="X816" s="241"/>
      <c r="Y816" s="241"/>
      <c r="Z816" s="241"/>
    </row>
    <row r="817" spans="1:26" ht="12.75" customHeight="1">
      <c r="A817" s="241"/>
      <c r="B817" s="241"/>
      <c r="C817" s="241"/>
      <c r="D817" s="241"/>
      <c r="E817" s="241"/>
      <c r="F817" s="241"/>
      <c r="G817" s="241"/>
      <c r="H817" s="241"/>
      <c r="I817" s="241"/>
      <c r="J817" s="241"/>
      <c r="K817" s="241"/>
      <c r="L817" s="241"/>
      <c r="M817" s="241"/>
      <c r="N817" s="241"/>
      <c r="O817" s="241"/>
      <c r="P817" s="241"/>
      <c r="Q817" s="241"/>
      <c r="R817" s="241"/>
      <c r="S817" s="241"/>
      <c r="T817" s="241"/>
      <c r="U817" s="241"/>
      <c r="V817" s="241"/>
      <c r="W817" s="241"/>
      <c r="X817" s="241"/>
      <c r="Y817" s="241"/>
      <c r="Z817" s="241"/>
    </row>
    <row r="818" spans="1:26" ht="12.75" customHeight="1">
      <c r="A818" s="241"/>
      <c r="B818" s="241"/>
      <c r="C818" s="241"/>
      <c r="D818" s="241"/>
      <c r="E818" s="241"/>
      <c r="F818" s="241"/>
      <c r="G818" s="241"/>
      <c r="H818" s="241"/>
      <c r="I818" s="241"/>
      <c r="J818" s="241"/>
      <c r="K818" s="241"/>
      <c r="L818" s="241"/>
      <c r="M818" s="241"/>
      <c r="N818" s="241"/>
      <c r="O818" s="241"/>
      <c r="P818" s="241"/>
      <c r="Q818" s="241"/>
      <c r="R818" s="241"/>
      <c r="S818" s="241"/>
      <c r="T818" s="241"/>
      <c r="U818" s="241"/>
      <c r="V818" s="241"/>
      <c r="W818" s="241"/>
      <c r="X818" s="241"/>
      <c r="Y818" s="241"/>
      <c r="Z818" s="241"/>
    </row>
    <row r="819" spans="1:26" ht="12.75" customHeight="1">
      <c r="A819" s="241"/>
      <c r="B819" s="241"/>
      <c r="C819" s="241"/>
      <c r="D819" s="241"/>
      <c r="E819" s="241"/>
      <c r="F819" s="241"/>
      <c r="G819" s="241"/>
      <c r="H819" s="241"/>
      <c r="I819" s="241"/>
      <c r="J819" s="241"/>
      <c r="K819" s="241"/>
      <c r="L819" s="241"/>
      <c r="M819" s="241"/>
      <c r="N819" s="241"/>
      <c r="O819" s="241"/>
      <c r="P819" s="241"/>
      <c r="Q819" s="241"/>
      <c r="R819" s="241"/>
      <c r="S819" s="241"/>
      <c r="T819" s="241"/>
      <c r="U819" s="241"/>
      <c r="V819" s="241"/>
      <c r="W819" s="241"/>
      <c r="X819" s="241"/>
      <c r="Y819" s="241"/>
      <c r="Z819" s="241"/>
    </row>
    <row r="820" spans="1:26" ht="12.75" customHeight="1">
      <c r="A820" s="241"/>
      <c r="B820" s="241"/>
      <c r="C820" s="241"/>
      <c r="D820" s="241"/>
      <c r="E820" s="241"/>
      <c r="F820" s="241"/>
      <c r="G820" s="241"/>
      <c r="H820" s="241"/>
      <c r="I820" s="241"/>
      <c r="J820" s="241"/>
      <c r="K820" s="241"/>
      <c r="L820" s="241"/>
      <c r="M820" s="241"/>
      <c r="N820" s="241"/>
      <c r="O820" s="241"/>
      <c r="P820" s="241"/>
      <c r="Q820" s="241"/>
      <c r="R820" s="241"/>
      <c r="S820" s="241"/>
      <c r="T820" s="241"/>
      <c r="U820" s="241"/>
      <c r="V820" s="241"/>
      <c r="W820" s="241"/>
      <c r="X820" s="241"/>
      <c r="Y820" s="241"/>
      <c r="Z820" s="241"/>
    </row>
    <row r="821" spans="1:26" ht="12.75" customHeight="1">
      <c r="A821" s="241"/>
      <c r="B821" s="241"/>
      <c r="C821" s="241"/>
      <c r="D821" s="241"/>
      <c r="E821" s="241"/>
      <c r="F821" s="241"/>
      <c r="G821" s="241"/>
      <c r="H821" s="241"/>
      <c r="I821" s="241"/>
      <c r="J821" s="241"/>
      <c r="K821" s="241"/>
      <c r="L821" s="241"/>
      <c r="M821" s="241"/>
      <c r="N821" s="241"/>
      <c r="O821" s="241"/>
      <c r="P821" s="241"/>
      <c r="Q821" s="241"/>
      <c r="R821" s="241"/>
      <c r="S821" s="241"/>
      <c r="T821" s="241"/>
      <c r="U821" s="241"/>
      <c r="V821" s="241"/>
      <c r="W821" s="241"/>
      <c r="X821" s="241"/>
      <c r="Y821" s="241"/>
      <c r="Z821" s="241"/>
    </row>
    <row r="822" spans="1:26" ht="12.75" customHeight="1">
      <c r="A822" s="241"/>
      <c r="B822" s="241"/>
      <c r="C822" s="241"/>
      <c r="D822" s="241"/>
      <c r="E822" s="241"/>
      <c r="F822" s="241"/>
      <c r="G822" s="241"/>
      <c r="H822" s="241"/>
      <c r="I822" s="241"/>
      <c r="J822" s="241"/>
      <c r="K822" s="241"/>
      <c r="L822" s="241"/>
      <c r="M822" s="241"/>
      <c r="N822" s="241"/>
      <c r="O822" s="241"/>
      <c r="P822" s="241"/>
      <c r="Q822" s="241"/>
      <c r="R822" s="241"/>
      <c r="S822" s="241"/>
      <c r="T822" s="241"/>
      <c r="U822" s="241"/>
      <c r="V822" s="241"/>
      <c r="W822" s="241"/>
      <c r="X822" s="241"/>
      <c r="Y822" s="241"/>
      <c r="Z822" s="241"/>
    </row>
    <row r="823" spans="1:26" ht="12.75" customHeight="1">
      <c r="A823" s="241"/>
      <c r="B823" s="241"/>
      <c r="C823" s="241"/>
      <c r="D823" s="241"/>
      <c r="E823" s="241"/>
      <c r="F823" s="241"/>
      <c r="G823" s="241"/>
      <c r="H823" s="241"/>
      <c r="I823" s="241"/>
      <c r="J823" s="241"/>
      <c r="K823" s="241"/>
      <c r="L823" s="241"/>
      <c r="M823" s="241"/>
      <c r="N823" s="241"/>
      <c r="O823" s="241"/>
      <c r="P823" s="241"/>
      <c r="Q823" s="241"/>
      <c r="R823" s="241"/>
      <c r="S823" s="241"/>
      <c r="T823" s="241"/>
      <c r="U823" s="241"/>
      <c r="V823" s="241"/>
      <c r="W823" s="241"/>
      <c r="X823" s="241"/>
      <c r="Y823" s="241"/>
      <c r="Z823" s="241"/>
    </row>
    <row r="824" spans="1:26" ht="12.75" customHeight="1">
      <c r="A824" s="241"/>
      <c r="B824" s="241"/>
      <c r="C824" s="241"/>
      <c r="D824" s="241"/>
      <c r="E824" s="241"/>
      <c r="F824" s="241"/>
      <c r="G824" s="241"/>
      <c r="H824" s="241"/>
      <c r="I824" s="241"/>
      <c r="J824" s="241"/>
      <c r="K824" s="241"/>
      <c r="L824" s="241"/>
      <c r="M824" s="241"/>
      <c r="N824" s="241"/>
      <c r="O824" s="241"/>
      <c r="P824" s="241"/>
      <c r="Q824" s="241"/>
      <c r="R824" s="241"/>
      <c r="S824" s="241"/>
      <c r="T824" s="241"/>
      <c r="U824" s="241"/>
      <c r="V824" s="241"/>
      <c r="W824" s="241"/>
      <c r="X824" s="241"/>
      <c r="Y824" s="241"/>
      <c r="Z824" s="241"/>
    </row>
    <row r="825" spans="1:26" ht="12.75" customHeight="1">
      <c r="A825" s="241"/>
      <c r="B825" s="241"/>
      <c r="C825" s="241"/>
      <c r="D825" s="241"/>
      <c r="E825" s="241"/>
      <c r="F825" s="241"/>
      <c r="G825" s="241"/>
      <c r="H825" s="241"/>
      <c r="I825" s="241"/>
      <c r="J825" s="241"/>
      <c r="K825" s="241"/>
      <c r="L825" s="241"/>
      <c r="M825" s="241"/>
      <c r="N825" s="241"/>
      <c r="O825" s="241"/>
      <c r="P825" s="241"/>
      <c r="Q825" s="241"/>
      <c r="R825" s="241"/>
      <c r="S825" s="241"/>
      <c r="T825" s="241"/>
      <c r="U825" s="241"/>
      <c r="V825" s="241"/>
      <c r="W825" s="241"/>
      <c r="X825" s="241"/>
      <c r="Y825" s="241"/>
      <c r="Z825" s="241"/>
    </row>
    <row r="826" spans="1:26" ht="12.75" customHeight="1">
      <c r="A826" s="241"/>
      <c r="B826" s="241"/>
      <c r="C826" s="241"/>
      <c r="D826" s="241"/>
      <c r="E826" s="241"/>
      <c r="F826" s="241"/>
      <c r="G826" s="241"/>
      <c r="H826" s="241"/>
      <c r="I826" s="241"/>
      <c r="J826" s="241"/>
      <c r="K826" s="241"/>
      <c r="L826" s="241"/>
      <c r="M826" s="241"/>
      <c r="N826" s="241"/>
      <c r="O826" s="241"/>
      <c r="P826" s="241"/>
      <c r="Q826" s="241"/>
      <c r="R826" s="241"/>
      <c r="S826" s="241"/>
      <c r="T826" s="241"/>
      <c r="U826" s="241"/>
      <c r="V826" s="241"/>
      <c r="W826" s="241"/>
      <c r="X826" s="241"/>
      <c r="Y826" s="241"/>
      <c r="Z826" s="241"/>
    </row>
    <row r="827" spans="1:26" ht="12.75" customHeight="1">
      <c r="A827" s="241"/>
      <c r="B827" s="241"/>
      <c r="C827" s="241"/>
      <c r="D827" s="241"/>
      <c r="E827" s="241"/>
      <c r="F827" s="241"/>
      <c r="G827" s="241"/>
      <c r="H827" s="241"/>
      <c r="I827" s="241"/>
      <c r="J827" s="241"/>
      <c r="K827" s="241"/>
      <c r="L827" s="241"/>
      <c r="M827" s="241"/>
      <c r="N827" s="241"/>
      <c r="O827" s="241"/>
      <c r="P827" s="241"/>
      <c r="Q827" s="241"/>
      <c r="R827" s="241"/>
      <c r="S827" s="241"/>
      <c r="T827" s="241"/>
      <c r="U827" s="241"/>
      <c r="V827" s="241"/>
      <c r="W827" s="241"/>
      <c r="X827" s="241"/>
      <c r="Y827" s="241"/>
      <c r="Z827" s="241"/>
    </row>
    <row r="828" spans="1:26" ht="12.75" customHeight="1">
      <c r="A828" s="241"/>
      <c r="B828" s="241"/>
      <c r="C828" s="241"/>
      <c r="D828" s="241"/>
      <c r="E828" s="241"/>
      <c r="F828" s="241"/>
      <c r="G828" s="241"/>
      <c r="H828" s="241"/>
      <c r="I828" s="241"/>
      <c r="J828" s="241"/>
      <c r="K828" s="241"/>
      <c r="L828" s="241"/>
      <c r="M828" s="241"/>
      <c r="N828" s="241"/>
      <c r="O828" s="241"/>
      <c r="P828" s="241"/>
      <c r="Q828" s="241"/>
      <c r="R828" s="241"/>
      <c r="S828" s="241"/>
      <c r="T828" s="241"/>
      <c r="U828" s="241"/>
      <c r="V828" s="241"/>
      <c r="W828" s="241"/>
      <c r="X828" s="241"/>
      <c r="Y828" s="241"/>
      <c r="Z828" s="241"/>
    </row>
    <row r="829" spans="1:26" ht="12.75" customHeight="1">
      <c r="A829" s="241"/>
      <c r="B829" s="241"/>
      <c r="C829" s="241"/>
      <c r="D829" s="241"/>
      <c r="E829" s="241"/>
      <c r="F829" s="241"/>
      <c r="G829" s="241"/>
      <c r="H829" s="241"/>
      <c r="I829" s="241"/>
      <c r="J829" s="241"/>
      <c r="K829" s="241"/>
      <c r="L829" s="241"/>
      <c r="M829" s="241"/>
      <c r="N829" s="241"/>
      <c r="O829" s="241"/>
      <c r="P829" s="241"/>
      <c r="Q829" s="241"/>
      <c r="R829" s="241"/>
      <c r="S829" s="241"/>
      <c r="T829" s="241"/>
      <c r="U829" s="241"/>
      <c r="V829" s="241"/>
      <c r="W829" s="241"/>
      <c r="X829" s="241"/>
      <c r="Y829" s="241"/>
      <c r="Z829" s="241"/>
    </row>
    <row r="830" spans="1:26" ht="12.75" customHeight="1">
      <c r="A830" s="241"/>
      <c r="B830" s="241"/>
      <c r="C830" s="241"/>
      <c r="D830" s="241"/>
      <c r="E830" s="241"/>
      <c r="F830" s="241"/>
      <c r="G830" s="241"/>
      <c r="H830" s="241"/>
      <c r="I830" s="241"/>
      <c r="J830" s="241"/>
      <c r="K830" s="241"/>
      <c r="L830" s="241"/>
      <c r="M830" s="241"/>
      <c r="N830" s="241"/>
      <c r="O830" s="241"/>
      <c r="P830" s="241"/>
      <c r="Q830" s="241"/>
      <c r="R830" s="241"/>
      <c r="S830" s="241"/>
      <c r="T830" s="241"/>
      <c r="U830" s="241"/>
      <c r="V830" s="241"/>
      <c r="W830" s="241"/>
      <c r="X830" s="241"/>
      <c r="Y830" s="241"/>
      <c r="Z830" s="241"/>
    </row>
    <row r="831" spans="1:26" ht="12.75" customHeight="1">
      <c r="A831" s="241"/>
      <c r="B831" s="241"/>
      <c r="C831" s="241"/>
      <c r="D831" s="241"/>
      <c r="E831" s="241"/>
      <c r="F831" s="241"/>
      <c r="G831" s="241"/>
      <c r="H831" s="241"/>
      <c r="I831" s="241"/>
      <c r="J831" s="241"/>
      <c r="K831" s="241"/>
      <c r="L831" s="241"/>
      <c r="M831" s="241"/>
      <c r="N831" s="241"/>
      <c r="O831" s="241"/>
      <c r="P831" s="241"/>
      <c r="Q831" s="241"/>
      <c r="R831" s="241"/>
      <c r="S831" s="241"/>
      <c r="T831" s="241"/>
      <c r="U831" s="241"/>
      <c r="V831" s="241"/>
      <c r="W831" s="241"/>
      <c r="X831" s="241"/>
      <c r="Y831" s="241"/>
      <c r="Z831" s="241"/>
    </row>
    <row r="832" spans="1:26" ht="12.75" customHeight="1">
      <c r="A832" s="241"/>
      <c r="B832" s="241"/>
      <c r="C832" s="241"/>
      <c r="D832" s="241"/>
      <c r="E832" s="241"/>
      <c r="F832" s="241"/>
      <c r="G832" s="241"/>
      <c r="H832" s="241"/>
      <c r="I832" s="241"/>
      <c r="J832" s="241"/>
      <c r="K832" s="241"/>
      <c r="L832" s="241"/>
      <c r="M832" s="241"/>
      <c r="N832" s="241"/>
      <c r="O832" s="241"/>
      <c r="P832" s="241"/>
      <c r="Q832" s="241"/>
      <c r="R832" s="241"/>
      <c r="S832" s="241"/>
      <c r="T832" s="241"/>
      <c r="U832" s="241"/>
      <c r="V832" s="241"/>
      <c r="W832" s="241"/>
      <c r="X832" s="241"/>
      <c r="Y832" s="241"/>
      <c r="Z832" s="241"/>
    </row>
    <row r="833" spans="1:26" ht="12.75" customHeight="1">
      <c r="A833" s="241"/>
      <c r="B833" s="241"/>
      <c r="C833" s="241"/>
      <c r="D833" s="241"/>
      <c r="E833" s="241"/>
      <c r="F833" s="241"/>
      <c r="G833" s="241"/>
      <c r="H833" s="241"/>
      <c r="I833" s="241"/>
      <c r="J833" s="241"/>
      <c r="K833" s="241"/>
      <c r="L833" s="241"/>
      <c r="M833" s="241"/>
      <c r="N833" s="241"/>
      <c r="O833" s="241"/>
      <c r="P833" s="241"/>
      <c r="Q833" s="241"/>
      <c r="R833" s="241"/>
      <c r="S833" s="241"/>
      <c r="T833" s="241"/>
      <c r="U833" s="241"/>
      <c r="V833" s="241"/>
      <c r="W833" s="241"/>
      <c r="X833" s="241"/>
      <c r="Y833" s="241"/>
      <c r="Z833" s="241"/>
    </row>
    <row r="834" spans="1:26" ht="12.75" customHeight="1">
      <c r="A834" s="241"/>
      <c r="B834" s="241"/>
      <c r="C834" s="241"/>
      <c r="D834" s="241"/>
      <c r="E834" s="241"/>
      <c r="F834" s="241"/>
      <c r="G834" s="241"/>
      <c r="H834" s="241"/>
      <c r="I834" s="241"/>
      <c r="J834" s="241"/>
      <c r="K834" s="241"/>
      <c r="L834" s="241"/>
      <c r="M834" s="241"/>
      <c r="N834" s="241"/>
      <c r="O834" s="241"/>
      <c r="P834" s="241"/>
      <c r="Q834" s="241"/>
      <c r="R834" s="241"/>
      <c r="S834" s="241"/>
      <c r="T834" s="241"/>
      <c r="U834" s="241"/>
      <c r="V834" s="241"/>
      <c r="W834" s="241"/>
      <c r="X834" s="241"/>
      <c r="Y834" s="241"/>
      <c r="Z834" s="241"/>
    </row>
    <row r="835" spans="1:26" ht="12.75" customHeight="1">
      <c r="A835" s="241"/>
      <c r="B835" s="241"/>
      <c r="C835" s="241"/>
      <c r="D835" s="241"/>
      <c r="E835" s="241"/>
      <c r="F835" s="241"/>
      <c r="G835" s="241"/>
      <c r="H835" s="241"/>
      <c r="I835" s="241"/>
      <c r="J835" s="241"/>
      <c r="K835" s="241"/>
      <c r="L835" s="241"/>
      <c r="M835" s="241"/>
      <c r="N835" s="241"/>
      <c r="O835" s="241"/>
      <c r="P835" s="241"/>
      <c r="Q835" s="241"/>
      <c r="R835" s="241"/>
      <c r="S835" s="241"/>
      <c r="T835" s="241"/>
      <c r="U835" s="241"/>
      <c r="V835" s="241"/>
      <c r="W835" s="241"/>
      <c r="X835" s="241"/>
      <c r="Y835" s="241"/>
      <c r="Z835" s="241"/>
    </row>
    <row r="836" spans="1:26" ht="12.75" customHeight="1">
      <c r="A836" s="241"/>
      <c r="B836" s="241"/>
      <c r="C836" s="241"/>
      <c r="D836" s="241"/>
      <c r="E836" s="241"/>
      <c r="F836" s="241"/>
      <c r="G836" s="241"/>
      <c r="H836" s="241"/>
      <c r="I836" s="241"/>
      <c r="J836" s="241"/>
      <c r="K836" s="241"/>
      <c r="L836" s="241"/>
      <c r="M836" s="241"/>
      <c r="N836" s="241"/>
      <c r="O836" s="241"/>
      <c r="P836" s="241"/>
      <c r="Q836" s="241"/>
      <c r="R836" s="241"/>
      <c r="S836" s="241"/>
      <c r="T836" s="241"/>
      <c r="U836" s="241"/>
      <c r="V836" s="241"/>
      <c r="W836" s="241"/>
      <c r="X836" s="241"/>
      <c r="Y836" s="241"/>
      <c r="Z836" s="241"/>
    </row>
    <row r="837" spans="1:26" ht="12.75" customHeight="1">
      <c r="A837" s="241"/>
      <c r="B837" s="241"/>
      <c r="C837" s="241"/>
      <c r="D837" s="241"/>
      <c r="E837" s="241"/>
      <c r="F837" s="241"/>
      <c r="G837" s="241"/>
      <c r="H837" s="241"/>
      <c r="I837" s="241"/>
      <c r="J837" s="241"/>
      <c r="K837" s="241"/>
      <c r="L837" s="241"/>
      <c r="M837" s="241"/>
      <c r="N837" s="241"/>
      <c r="O837" s="241"/>
      <c r="P837" s="241"/>
      <c r="Q837" s="241"/>
      <c r="R837" s="241"/>
      <c r="S837" s="241"/>
      <c r="T837" s="241"/>
      <c r="U837" s="241"/>
      <c r="V837" s="241"/>
      <c r="W837" s="241"/>
      <c r="X837" s="241"/>
      <c r="Y837" s="241"/>
      <c r="Z837" s="241"/>
    </row>
    <row r="838" spans="1:26" ht="12.75" customHeight="1">
      <c r="A838" s="241"/>
      <c r="B838" s="241"/>
      <c r="C838" s="241"/>
      <c r="D838" s="241"/>
      <c r="E838" s="241"/>
      <c r="F838" s="241"/>
      <c r="G838" s="241"/>
      <c r="H838" s="241"/>
      <c r="I838" s="241"/>
      <c r="J838" s="241"/>
      <c r="K838" s="241"/>
      <c r="L838" s="241"/>
      <c r="M838" s="241"/>
      <c r="N838" s="241"/>
      <c r="O838" s="241"/>
      <c r="P838" s="241"/>
      <c r="Q838" s="241"/>
      <c r="R838" s="241"/>
      <c r="S838" s="241"/>
      <c r="T838" s="241"/>
      <c r="U838" s="241"/>
      <c r="V838" s="241"/>
      <c r="W838" s="241"/>
      <c r="X838" s="241"/>
      <c r="Y838" s="241"/>
      <c r="Z838" s="241"/>
    </row>
    <row r="839" spans="1:26" ht="12.75" customHeight="1">
      <c r="A839" s="241"/>
      <c r="B839" s="241"/>
      <c r="C839" s="241"/>
      <c r="D839" s="241"/>
      <c r="E839" s="241"/>
      <c r="F839" s="241"/>
      <c r="G839" s="241"/>
      <c r="H839" s="241"/>
      <c r="I839" s="241"/>
      <c r="J839" s="241"/>
      <c r="K839" s="241"/>
      <c r="L839" s="241"/>
      <c r="M839" s="241"/>
      <c r="N839" s="241"/>
      <c r="O839" s="241"/>
      <c r="P839" s="241"/>
      <c r="Q839" s="241"/>
      <c r="R839" s="241"/>
      <c r="S839" s="241"/>
      <c r="T839" s="241"/>
      <c r="U839" s="241"/>
      <c r="V839" s="241"/>
      <c r="W839" s="241"/>
      <c r="X839" s="241"/>
      <c r="Y839" s="241"/>
      <c r="Z839" s="241"/>
    </row>
    <row r="840" spans="1:26" ht="12.75" customHeight="1">
      <c r="A840" s="241"/>
      <c r="B840" s="241"/>
      <c r="C840" s="241"/>
      <c r="D840" s="241"/>
      <c r="E840" s="241"/>
      <c r="F840" s="241"/>
      <c r="G840" s="241"/>
      <c r="H840" s="241"/>
      <c r="I840" s="241"/>
      <c r="J840" s="241"/>
      <c r="K840" s="241"/>
      <c r="L840" s="241"/>
      <c r="M840" s="241"/>
      <c r="N840" s="241"/>
      <c r="O840" s="241"/>
      <c r="P840" s="241"/>
      <c r="Q840" s="241"/>
      <c r="R840" s="241"/>
      <c r="S840" s="241"/>
      <c r="T840" s="241"/>
      <c r="U840" s="241"/>
      <c r="V840" s="241"/>
      <c r="W840" s="241"/>
      <c r="X840" s="241"/>
      <c r="Y840" s="241"/>
      <c r="Z840" s="241"/>
    </row>
    <row r="841" spans="1:26" ht="12.75" customHeight="1">
      <c r="A841" s="241"/>
      <c r="B841" s="241"/>
      <c r="C841" s="241"/>
      <c r="D841" s="241"/>
      <c r="E841" s="241"/>
      <c r="F841" s="241"/>
      <c r="G841" s="241"/>
      <c r="H841" s="241"/>
      <c r="I841" s="241"/>
      <c r="J841" s="241"/>
      <c r="K841" s="241"/>
      <c r="L841" s="241"/>
      <c r="M841" s="241"/>
      <c r="N841" s="241"/>
      <c r="O841" s="241"/>
      <c r="P841" s="241"/>
      <c r="Q841" s="241"/>
      <c r="R841" s="241"/>
      <c r="S841" s="241"/>
      <c r="T841" s="241"/>
      <c r="U841" s="241"/>
      <c r="V841" s="241"/>
      <c r="W841" s="241"/>
      <c r="X841" s="241"/>
      <c r="Y841" s="241"/>
      <c r="Z841" s="241"/>
    </row>
    <row r="842" spans="1:26" ht="12.75" customHeight="1">
      <c r="A842" s="241"/>
      <c r="B842" s="241"/>
      <c r="C842" s="241"/>
      <c r="D842" s="241"/>
      <c r="E842" s="241"/>
      <c r="F842" s="241"/>
      <c r="G842" s="241"/>
      <c r="H842" s="241"/>
      <c r="I842" s="241"/>
      <c r="J842" s="241"/>
      <c r="K842" s="241"/>
      <c r="L842" s="241"/>
      <c r="M842" s="241"/>
      <c r="N842" s="241"/>
      <c r="O842" s="241"/>
      <c r="P842" s="241"/>
      <c r="Q842" s="241"/>
      <c r="R842" s="241"/>
      <c r="S842" s="241"/>
      <c r="T842" s="241"/>
      <c r="U842" s="241"/>
      <c r="V842" s="241"/>
      <c r="W842" s="241"/>
      <c r="X842" s="241"/>
      <c r="Y842" s="241"/>
      <c r="Z842" s="241"/>
    </row>
    <row r="843" spans="1:26" ht="12.75" customHeight="1">
      <c r="A843" s="241"/>
      <c r="B843" s="241"/>
      <c r="C843" s="241"/>
      <c r="D843" s="241"/>
      <c r="E843" s="241"/>
      <c r="F843" s="241"/>
      <c r="G843" s="241"/>
      <c r="H843" s="241"/>
      <c r="I843" s="241"/>
      <c r="J843" s="241"/>
      <c r="K843" s="241"/>
      <c r="L843" s="241"/>
      <c r="M843" s="241"/>
      <c r="N843" s="241"/>
      <c r="O843" s="241"/>
      <c r="P843" s="241"/>
      <c r="Q843" s="241"/>
      <c r="R843" s="241"/>
      <c r="S843" s="241"/>
      <c r="T843" s="241"/>
      <c r="U843" s="241"/>
      <c r="V843" s="241"/>
      <c r="W843" s="241"/>
      <c r="X843" s="241"/>
      <c r="Y843" s="241"/>
      <c r="Z843" s="241"/>
    </row>
    <row r="844" spans="1:26" ht="12.75" customHeight="1">
      <c r="A844" s="241"/>
      <c r="B844" s="241"/>
      <c r="C844" s="241"/>
      <c r="D844" s="241"/>
      <c r="E844" s="241"/>
      <c r="F844" s="241"/>
      <c r="G844" s="241"/>
      <c r="H844" s="241"/>
      <c r="I844" s="241"/>
      <c r="J844" s="241"/>
      <c r="K844" s="241"/>
      <c r="L844" s="241"/>
      <c r="M844" s="241"/>
      <c r="N844" s="241"/>
      <c r="O844" s="241"/>
      <c r="P844" s="241"/>
      <c r="Q844" s="241"/>
      <c r="R844" s="241"/>
      <c r="S844" s="241"/>
      <c r="T844" s="241"/>
      <c r="U844" s="241"/>
      <c r="V844" s="241"/>
      <c r="W844" s="241"/>
      <c r="X844" s="241"/>
      <c r="Y844" s="241"/>
      <c r="Z844" s="241"/>
    </row>
    <row r="845" spans="1:26" ht="12.75" customHeight="1">
      <c r="A845" s="241"/>
      <c r="B845" s="241"/>
      <c r="C845" s="241"/>
      <c r="D845" s="241"/>
      <c r="E845" s="241"/>
      <c r="F845" s="241"/>
      <c r="G845" s="241"/>
      <c r="H845" s="241"/>
      <c r="I845" s="241"/>
      <c r="J845" s="241"/>
      <c r="K845" s="241"/>
      <c r="L845" s="241"/>
      <c r="M845" s="241"/>
      <c r="N845" s="241"/>
      <c r="O845" s="241"/>
      <c r="P845" s="241"/>
      <c r="Q845" s="241"/>
      <c r="R845" s="241"/>
      <c r="S845" s="241"/>
      <c r="T845" s="241"/>
      <c r="U845" s="241"/>
      <c r="V845" s="241"/>
      <c r="W845" s="241"/>
      <c r="X845" s="241"/>
      <c r="Y845" s="241"/>
      <c r="Z845" s="241"/>
    </row>
    <row r="846" spans="1:26" ht="12.75" customHeight="1">
      <c r="A846" s="241"/>
      <c r="B846" s="241"/>
      <c r="C846" s="241"/>
      <c r="D846" s="241"/>
      <c r="E846" s="241"/>
      <c r="F846" s="241"/>
      <c r="G846" s="241"/>
      <c r="H846" s="241"/>
      <c r="I846" s="241"/>
      <c r="J846" s="241"/>
      <c r="K846" s="241"/>
      <c r="L846" s="241"/>
      <c r="M846" s="241"/>
      <c r="N846" s="241"/>
      <c r="O846" s="241"/>
      <c r="P846" s="241"/>
      <c r="Q846" s="241"/>
      <c r="R846" s="241"/>
      <c r="S846" s="241"/>
      <c r="T846" s="241"/>
      <c r="U846" s="241"/>
      <c r="V846" s="241"/>
      <c r="W846" s="241"/>
      <c r="X846" s="241"/>
      <c r="Y846" s="241"/>
      <c r="Z846" s="241"/>
    </row>
    <row r="847" spans="1:26" ht="12.75" customHeight="1">
      <c r="A847" s="241"/>
      <c r="B847" s="241"/>
      <c r="C847" s="241"/>
      <c r="D847" s="241"/>
      <c r="E847" s="241"/>
      <c r="F847" s="241"/>
      <c r="G847" s="241"/>
      <c r="H847" s="241"/>
      <c r="I847" s="241"/>
      <c r="J847" s="241"/>
      <c r="K847" s="241"/>
      <c r="L847" s="241"/>
      <c r="M847" s="241"/>
      <c r="N847" s="241"/>
      <c r="O847" s="241"/>
      <c r="P847" s="241"/>
      <c r="Q847" s="241"/>
      <c r="R847" s="241"/>
      <c r="S847" s="241"/>
      <c r="T847" s="241"/>
      <c r="U847" s="241"/>
      <c r="V847" s="241"/>
      <c r="W847" s="241"/>
      <c r="X847" s="241"/>
      <c r="Y847" s="241"/>
      <c r="Z847" s="241"/>
    </row>
    <row r="848" spans="1:26" ht="12.75" customHeight="1">
      <c r="A848" s="241"/>
      <c r="B848" s="241"/>
      <c r="C848" s="241"/>
      <c r="D848" s="241"/>
      <c r="E848" s="241"/>
      <c r="F848" s="241"/>
      <c r="G848" s="241"/>
      <c r="H848" s="241"/>
      <c r="I848" s="241"/>
      <c r="J848" s="241"/>
      <c r="K848" s="241"/>
      <c r="L848" s="241"/>
      <c r="M848" s="241"/>
      <c r="N848" s="241"/>
      <c r="O848" s="241"/>
      <c r="P848" s="241"/>
      <c r="Q848" s="241"/>
      <c r="R848" s="241"/>
      <c r="S848" s="241"/>
      <c r="T848" s="241"/>
      <c r="U848" s="241"/>
      <c r="V848" s="241"/>
      <c r="W848" s="241"/>
      <c r="X848" s="241"/>
      <c r="Y848" s="241"/>
      <c r="Z848" s="241"/>
    </row>
    <row r="849" spans="1:26" ht="12.75" customHeight="1">
      <c r="A849" s="241"/>
      <c r="B849" s="241"/>
      <c r="C849" s="241"/>
      <c r="D849" s="241"/>
      <c r="E849" s="241"/>
      <c r="F849" s="241"/>
      <c r="G849" s="241"/>
      <c r="H849" s="241"/>
      <c r="I849" s="241"/>
      <c r="J849" s="241"/>
      <c r="K849" s="241"/>
      <c r="L849" s="241"/>
      <c r="M849" s="241"/>
      <c r="N849" s="241"/>
      <c r="O849" s="241"/>
      <c r="P849" s="241"/>
      <c r="Q849" s="241"/>
      <c r="R849" s="241"/>
      <c r="S849" s="241"/>
      <c r="T849" s="241"/>
      <c r="U849" s="241"/>
      <c r="V849" s="241"/>
      <c r="W849" s="241"/>
      <c r="X849" s="241"/>
      <c r="Y849" s="241"/>
      <c r="Z849" s="241"/>
    </row>
    <row r="850" spans="1:26" ht="12.75" customHeight="1">
      <c r="A850" s="241"/>
      <c r="B850" s="241"/>
      <c r="C850" s="241"/>
      <c r="D850" s="241"/>
      <c r="E850" s="241"/>
      <c r="F850" s="241"/>
      <c r="G850" s="241"/>
      <c r="H850" s="241"/>
      <c r="I850" s="241"/>
      <c r="J850" s="241"/>
      <c r="K850" s="241"/>
      <c r="L850" s="241"/>
      <c r="M850" s="241"/>
      <c r="N850" s="241"/>
      <c r="O850" s="241"/>
      <c r="P850" s="241"/>
      <c r="Q850" s="241"/>
      <c r="R850" s="241"/>
      <c r="S850" s="241"/>
      <c r="T850" s="241"/>
      <c r="U850" s="241"/>
      <c r="V850" s="241"/>
      <c r="W850" s="241"/>
      <c r="X850" s="241"/>
      <c r="Y850" s="241"/>
      <c r="Z850" s="241"/>
    </row>
    <row r="851" spans="1:26" ht="12.75" customHeight="1">
      <c r="A851" s="241"/>
      <c r="B851" s="241"/>
      <c r="C851" s="241"/>
      <c r="D851" s="241"/>
      <c r="E851" s="241"/>
      <c r="F851" s="241"/>
      <c r="G851" s="241"/>
      <c r="H851" s="241"/>
      <c r="I851" s="241"/>
      <c r="J851" s="241"/>
      <c r="K851" s="241"/>
      <c r="L851" s="241"/>
      <c r="M851" s="241"/>
      <c r="N851" s="241"/>
      <c r="O851" s="241"/>
      <c r="P851" s="241"/>
      <c r="Q851" s="241"/>
      <c r="R851" s="241"/>
      <c r="S851" s="241"/>
      <c r="T851" s="241"/>
      <c r="U851" s="241"/>
      <c r="V851" s="241"/>
      <c r="W851" s="241"/>
      <c r="X851" s="241"/>
      <c r="Y851" s="241"/>
      <c r="Z851" s="241"/>
    </row>
    <row r="852" spans="1:26" ht="12.75" customHeight="1">
      <c r="A852" s="241"/>
      <c r="B852" s="241"/>
      <c r="C852" s="241"/>
      <c r="D852" s="241"/>
      <c r="E852" s="241"/>
      <c r="F852" s="241"/>
      <c r="G852" s="241"/>
      <c r="H852" s="241"/>
      <c r="I852" s="241"/>
      <c r="J852" s="241"/>
      <c r="K852" s="241"/>
      <c r="L852" s="241"/>
      <c r="M852" s="241"/>
      <c r="N852" s="241"/>
      <c r="O852" s="241"/>
      <c r="P852" s="241"/>
      <c r="Q852" s="241"/>
      <c r="R852" s="241"/>
      <c r="S852" s="241"/>
      <c r="T852" s="241"/>
      <c r="U852" s="241"/>
      <c r="V852" s="241"/>
      <c r="W852" s="241"/>
      <c r="X852" s="241"/>
      <c r="Y852" s="241"/>
      <c r="Z852" s="241"/>
    </row>
    <row r="853" spans="1:26" ht="12.75" customHeight="1">
      <c r="A853" s="241"/>
      <c r="B853" s="241"/>
      <c r="C853" s="241"/>
      <c r="D853" s="241"/>
      <c r="E853" s="241"/>
      <c r="F853" s="241"/>
      <c r="G853" s="241"/>
      <c r="H853" s="241"/>
      <c r="I853" s="241"/>
      <c r="J853" s="241"/>
      <c r="K853" s="241"/>
      <c r="L853" s="241"/>
      <c r="M853" s="241"/>
      <c r="N853" s="241"/>
      <c r="O853" s="241"/>
      <c r="P853" s="241"/>
      <c r="Q853" s="241"/>
      <c r="R853" s="241"/>
      <c r="S853" s="241"/>
      <c r="T853" s="241"/>
      <c r="U853" s="241"/>
      <c r="V853" s="241"/>
      <c r="W853" s="241"/>
      <c r="X853" s="241"/>
      <c r="Y853" s="241"/>
      <c r="Z853" s="241"/>
    </row>
    <row r="854" spans="1:26" ht="12.75" customHeight="1">
      <c r="A854" s="241"/>
      <c r="B854" s="241"/>
      <c r="C854" s="241"/>
      <c r="D854" s="241"/>
      <c r="E854" s="241"/>
      <c r="F854" s="241"/>
      <c r="G854" s="241"/>
      <c r="H854" s="241"/>
      <c r="I854" s="241"/>
      <c r="J854" s="241"/>
      <c r="K854" s="241"/>
      <c r="L854" s="241"/>
      <c r="M854" s="241"/>
      <c r="N854" s="241"/>
      <c r="O854" s="241"/>
      <c r="P854" s="241"/>
      <c r="Q854" s="241"/>
      <c r="R854" s="241"/>
      <c r="S854" s="241"/>
      <c r="T854" s="241"/>
      <c r="U854" s="241"/>
      <c r="V854" s="241"/>
      <c r="W854" s="241"/>
      <c r="X854" s="241"/>
      <c r="Y854" s="241"/>
      <c r="Z854" s="241"/>
    </row>
    <row r="855" spans="1:26" ht="12.75" customHeight="1">
      <c r="A855" s="241"/>
      <c r="B855" s="241"/>
      <c r="C855" s="241"/>
      <c r="D855" s="241"/>
      <c r="E855" s="241"/>
      <c r="F855" s="241"/>
      <c r="G855" s="241"/>
      <c r="H855" s="241"/>
      <c r="I855" s="241"/>
      <c r="J855" s="241"/>
      <c r="K855" s="241"/>
      <c r="L855" s="241"/>
      <c r="M855" s="241"/>
      <c r="N855" s="241"/>
      <c r="O855" s="241"/>
      <c r="P855" s="241"/>
      <c r="Q855" s="241"/>
      <c r="R855" s="241"/>
      <c r="S855" s="241"/>
      <c r="T855" s="241"/>
      <c r="U855" s="241"/>
      <c r="V855" s="241"/>
      <c r="W855" s="241"/>
      <c r="X855" s="241"/>
      <c r="Y855" s="241"/>
      <c r="Z855" s="241"/>
    </row>
    <row r="856" spans="1:26" ht="12.75" customHeight="1">
      <c r="A856" s="241"/>
      <c r="B856" s="241"/>
      <c r="C856" s="241"/>
      <c r="D856" s="241"/>
      <c r="E856" s="241"/>
      <c r="F856" s="241"/>
      <c r="G856" s="241"/>
      <c r="H856" s="241"/>
      <c r="I856" s="241"/>
      <c r="J856" s="241"/>
      <c r="K856" s="241"/>
      <c r="L856" s="241"/>
      <c r="M856" s="241"/>
      <c r="N856" s="241"/>
      <c r="O856" s="241"/>
      <c r="P856" s="241"/>
      <c r="Q856" s="241"/>
      <c r="R856" s="241"/>
      <c r="S856" s="241"/>
      <c r="T856" s="241"/>
      <c r="U856" s="241"/>
      <c r="V856" s="241"/>
      <c r="W856" s="241"/>
      <c r="X856" s="241"/>
      <c r="Y856" s="241"/>
      <c r="Z856" s="241"/>
    </row>
    <row r="857" spans="1:26" ht="12.75" customHeight="1">
      <c r="A857" s="241"/>
      <c r="B857" s="241"/>
      <c r="C857" s="241"/>
      <c r="D857" s="241"/>
      <c r="E857" s="241"/>
      <c r="F857" s="241"/>
      <c r="G857" s="241"/>
      <c r="H857" s="241"/>
      <c r="I857" s="241"/>
      <c r="J857" s="241"/>
      <c r="K857" s="241"/>
      <c r="L857" s="241"/>
      <c r="M857" s="241"/>
      <c r="N857" s="241"/>
      <c r="O857" s="241"/>
      <c r="P857" s="241"/>
      <c r="Q857" s="241"/>
      <c r="R857" s="241"/>
      <c r="S857" s="241"/>
      <c r="T857" s="241"/>
      <c r="U857" s="241"/>
      <c r="V857" s="241"/>
      <c r="W857" s="241"/>
      <c r="X857" s="241"/>
      <c r="Y857" s="241"/>
      <c r="Z857" s="241"/>
    </row>
    <row r="858" spans="1:26" ht="12.75" customHeight="1">
      <c r="A858" s="241"/>
      <c r="B858" s="241"/>
      <c r="C858" s="241"/>
      <c r="D858" s="241"/>
      <c r="E858" s="241"/>
      <c r="F858" s="241"/>
      <c r="G858" s="241"/>
      <c r="H858" s="241"/>
      <c r="I858" s="241"/>
      <c r="J858" s="241"/>
      <c r="K858" s="241"/>
      <c r="L858" s="241"/>
      <c r="M858" s="241"/>
      <c r="N858" s="241"/>
      <c r="O858" s="241"/>
      <c r="P858" s="241"/>
      <c r="Q858" s="241"/>
      <c r="R858" s="241"/>
      <c r="S858" s="241"/>
      <c r="T858" s="241"/>
      <c r="U858" s="241"/>
      <c r="V858" s="241"/>
      <c r="W858" s="241"/>
      <c r="X858" s="241"/>
      <c r="Y858" s="241"/>
      <c r="Z858" s="241"/>
    </row>
    <row r="859" spans="1:26" ht="12.75" customHeight="1">
      <c r="A859" s="241"/>
      <c r="B859" s="241"/>
      <c r="C859" s="241"/>
      <c r="D859" s="241"/>
      <c r="E859" s="241"/>
      <c r="F859" s="241"/>
      <c r="G859" s="241"/>
      <c r="H859" s="241"/>
      <c r="I859" s="241"/>
      <c r="J859" s="241"/>
      <c r="K859" s="241"/>
      <c r="L859" s="241"/>
      <c r="M859" s="241"/>
      <c r="N859" s="241"/>
      <c r="O859" s="241"/>
      <c r="P859" s="241"/>
      <c r="Q859" s="241"/>
      <c r="R859" s="241"/>
      <c r="S859" s="241"/>
      <c r="T859" s="241"/>
      <c r="U859" s="241"/>
      <c r="V859" s="241"/>
      <c r="W859" s="241"/>
      <c r="X859" s="241"/>
      <c r="Y859" s="241"/>
      <c r="Z859" s="241"/>
    </row>
    <row r="860" spans="1:26" ht="12.75" customHeight="1">
      <c r="A860" s="241"/>
      <c r="B860" s="241"/>
      <c r="C860" s="241"/>
      <c r="D860" s="241"/>
      <c r="E860" s="241"/>
      <c r="F860" s="241"/>
      <c r="G860" s="241"/>
      <c r="H860" s="241"/>
      <c r="I860" s="241"/>
      <c r="J860" s="241"/>
      <c r="K860" s="241"/>
      <c r="L860" s="241"/>
      <c r="M860" s="241"/>
      <c r="N860" s="241"/>
      <c r="O860" s="241"/>
      <c r="P860" s="241"/>
      <c r="Q860" s="241"/>
      <c r="R860" s="241"/>
      <c r="S860" s="241"/>
      <c r="T860" s="241"/>
      <c r="U860" s="241"/>
      <c r="V860" s="241"/>
      <c r="W860" s="241"/>
      <c r="X860" s="241"/>
      <c r="Y860" s="241"/>
      <c r="Z860" s="241"/>
    </row>
    <row r="861" spans="1:26" ht="12.75" customHeight="1">
      <c r="A861" s="241"/>
      <c r="B861" s="241"/>
      <c r="C861" s="241"/>
      <c r="D861" s="241"/>
      <c r="E861" s="241"/>
      <c r="F861" s="241"/>
      <c r="G861" s="241"/>
      <c r="H861" s="241"/>
      <c r="I861" s="241"/>
      <c r="J861" s="241"/>
      <c r="K861" s="241"/>
      <c r="L861" s="241"/>
      <c r="M861" s="241"/>
      <c r="N861" s="241"/>
      <c r="O861" s="241"/>
      <c r="P861" s="241"/>
      <c r="Q861" s="241"/>
      <c r="R861" s="241"/>
      <c r="S861" s="241"/>
      <c r="T861" s="241"/>
      <c r="U861" s="241"/>
      <c r="V861" s="241"/>
      <c r="W861" s="241"/>
      <c r="X861" s="241"/>
      <c r="Y861" s="241"/>
      <c r="Z861" s="241"/>
    </row>
    <row r="862" spans="1:26" ht="12.75" customHeight="1">
      <c r="A862" s="241"/>
      <c r="B862" s="241"/>
      <c r="C862" s="241"/>
      <c r="D862" s="241"/>
      <c r="E862" s="241"/>
      <c r="F862" s="241"/>
      <c r="G862" s="241"/>
      <c r="H862" s="241"/>
      <c r="I862" s="241"/>
      <c r="J862" s="241"/>
      <c r="K862" s="241"/>
      <c r="L862" s="241"/>
      <c r="M862" s="241"/>
      <c r="N862" s="241"/>
      <c r="O862" s="241"/>
      <c r="P862" s="241"/>
      <c r="Q862" s="241"/>
      <c r="R862" s="241"/>
      <c r="S862" s="241"/>
      <c r="T862" s="241"/>
      <c r="U862" s="241"/>
      <c r="V862" s="241"/>
      <c r="W862" s="241"/>
      <c r="X862" s="241"/>
      <c r="Y862" s="241"/>
      <c r="Z862" s="241"/>
    </row>
    <row r="863" spans="1:26" ht="12.75" customHeight="1">
      <c r="A863" s="241"/>
      <c r="B863" s="241"/>
      <c r="C863" s="241"/>
      <c r="D863" s="241"/>
      <c r="E863" s="241"/>
      <c r="F863" s="241"/>
      <c r="G863" s="241"/>
      <c r="H863" s="241"/>
      <c r="I863" s="241"/>
      <c r="J863" s="241"/>
      <c r="K863" s="241"/>
      <c r="L863" s="241"/>
      <c r="M863" s="241"/>
      <c r="N863" s="241"/>
      <c r="O863" s="241"/>
      <c r="P863" s="241"/>
      <c r="Q863" s="241"/>
      <c r="R863" s="241"/>
      <c r="S863" s="241"/>
      <c r="T863" s="241"/>
      <c r="U863" s="241"/>
      <c r="V863" s="241"/>
      <c r="W863" s="241"/>
      <c r="X863" s="241"/>
      <c r="Y863" s="241"/>
      <c r="Z863" s="241"/>
    </row>
    <row r="864" spans="1:26" ht="12.75" customHeight="1">
      <c r="A864" s="241"/>
      <c r="B864" s="241"/>
      <c r="C864" s="241"/>
      <c r="D864" s="241"/>
      <c r="E864" s="241"/>
      <c r="F864" s="241"/>
      <c r="G864" s="241"/>
      <c r="H864" s="241"/>
      <c r="I864" s="241"/>
      <c r="J864" s="241"/>
      <c r="K864" s="241"/>
      <c r="L864" s="241"/>
      <c r="M864" s="241"/>
      <c r="N864" s="241"/>
      <c r="O864" s="241"/>
      <c r="P864" s="241"/>
      <c r="Q864" s="241"/>
      <c r="R864" s="241"/>
      <c r="S864" s="241"/>
      <c r="T864" s="241"/>
      <c r="U864" s="241"/>
      <c r="V864" s="241"/>
      <c r="W864" s="241"/>
      <c r="X864" s="241"/>
      <c r="Y864" s="241"/>
      <c r="Z864" s="241"/>
    </row>
    <row r="865" spans="1:26" ht="12.75" customHeight="1">
      <c r="A865" s="241"/>
      <c r="B865" s="241"/>
      <c r="C865" s="241"/>
      <c r="D865" s="241"/>
      <c r="E865" s="241"/>
      <c r="F865" s="241"/>
      <c r="G865" s="241"/>
      <c r="H865" s="241"/>
      <c r="I865" s="241"/>
      <c r="J865" s="241"/>
      <c r="K865" s="241"/>
      <c r="L865" s="241"/>
      <c r="M865" s="241"/>
      <c r="N865" s="241"/>
      <c r="O865" s="241"/>
      <c r="P865" s="241"/>
      <c r="Q865" s="241"/>
      <c r="R865" s="241"/>
      <c r="S865" s="241"/>
      <c r="T865" s="241"/>
      <c r="U865" s="241"/>
      <c r="V865" s="241"/>
      <c r="W865" s="241"/>
      <c r="X865" s="241"/>
      <c r="Y865" s="241"/>
      <c r="Z865" s="241"/>
    </row>
    <row r="866" spans="1:26" ht="12.75" customHeight="1">
      <c r="A866" s="241"/>
      <c r="B866" s="241"/>
      <c r="C866" s="241"/>
      <c r="D866" s="241"/>
      <c r="E866" s="241"/>
      <c r="F866" s="241"/>
      <c r="G866" s="241"/>
      <c r="H866" s="241"/>
      <c r="I866" s="241"/>
      <c r="J866" s="241"/>
      <c r="K866" s="241"/>
      <c r="L866" s="241"/>
      <c r="M866" s="241"/>
      <c r="N866" s="241"/>
      <c r="O866" s="241"/>
      <c r="P866" s="241"/>
      <c r="Q866" s="241"/>
      <c r="R866" s="241"/>
      <c r="S866" s="241"/>
      <c r="T866" s="241"/>
      <c r="U866" s="241"/>
      <c r="V866" s="241"/>
      <c r="W866" s="241"/>
      <c r="X866" s="241"/>
      <c r="Y866" s="241"/>
      <c r="Z866" s="241"/>
    </row>
    <row r="867" spans="1:26" ht="12.75" customHeight="1">
      <c r="A867" s="241"/>
      <c r="B867" s="241"/>
      <c r="C867" s="241"/>
      <c r="D867" s="241"/>
      <c r="E867" s="241"/>
      <c r="F867" s="241"/>
      <c r="G867" s="241"/>
      <c r="H867" s="241"/>
      <c r="I867" s="241"/>
      <c r="J867" s="241"/>
      <c r="K867" s="241"/>
      <c r="L867" s="241"/>
      <c r="M867" s="241"/>
      <c r="N867" s="241"/>
      <c r="O867" s="241"/>
      <c r="P867" s="241"/>
      <c r="Q867" s="241"/>
      <c r="R867" s="241"/>
      <c r="S867" s="241"/>
      <c r="T867" s="241"/>
      <c r="U867" s="241"/>
      <c r="V867" s="241"/>
      <c r="W867" s="241"/>
      <c r="X867" s="241"/>
      <c r="Y867" s="241"/>
      <c r="Z867" s="241"/>
    </row>
    <row r="868" spans="1:26" ht="12.75" customHeight="1">
      <c r="A868" s="241"/>
      <c r="B868" s="241"/>
      <c r="C868" s="241"/>
      <c r="D868" s="241"/>
      <c r="E868" s="241"/>
      <c r="F868" s="241"/>
      <c r="G868" s="241"/>
      <c r="H868" s="241"/>
      <c r="I868" s="241"/>
      <c r="J868" s="241"/>
      <c r="K868" s="241"/>
      <c r="L868" s="241"/>
      <c r="M868" s="241"/>
      <c r="N868" s="241"/>
      <c r="O868" s="241"/>
      <c r="P868" s="241"/>
      <c r="Q868" s="241"/>
      <c r="R868" s="241"/>
      <c r="S868" s="241"/>
      <c r="T868" s="241"/>
      <c r="U868" s="241"/>
      <c r="V868" s="241"/>
      <c r="W868" s="241"/>
      <c r="X868" s="241"/>
      <c r="Y868" s="241"/>
      <c r="Z868" s="241"/>
    </row>
    <row r="869" spans="1:26" ht="12.75" customHeight="1">
      <c r="A869" s="241"/>
      <c r="B869" s="241"/>
      <c r="C869" s="241"/>
      <c r="D869" s="241"/>
      <c r="E869" s="241"/>
      <c r="F869" s="241"/>
      <c r="G869" s="241"/>
      <c r="H869" s="241"/>
      <c r="I869" s="241"/>
      <c r="J869" s="241"/>
      <c r="K869" s="241"/>
      <c r="L869" s="241"/>
      <c r="M869" s="241"/>
      <c r="N869" s="241"/>
      <c r="O869" s="241"/>
      <c r="P869" s="241"/>
      <c r="Q869" s="241"/>
      <c r="R869" s="241"/>
      <c r="S869" s="241"/>
      <c r="T869" s="241"/>
      <c r="U869" s="241"/>
      <c r="V869" s="241"/>
      <c r="W869" s="241"/>
      <c r="X869" s="241"/>
      <c r="Y869" s="241"/>
      <c r="Z869" s="241"/>
    </row>
    <row r="870" spans="1:26" ht="12.75" customHeight="1">
      <c r="A870" s="241"/>
      <c r="B870" s="241"/>
      <c r="C870" s="241"/>
      <c r="D870" s="241"/>
      <c r="E870" s="241"/>
      <c r="F870" s="241"/>
      <c r="G870" s="241"/>
      <c r="H870" s="241"/>
      <c r="I870" s="241"/>
      <c r="J870" s="241"/>
      <c r="K870" s="241"/>
      <c r="L870" s="241"/>
      <c r="M870" s="241"/>
      <c r="N870" s="241"/>
      <c r="O870" s="241"/>
      <c r="P870" s="241"/>
      <c r="Q870" s="241"/>
      <c r="R870" s="241"/>
      <c r="S870" s="241"/>
      <c r="T870" s="241"/>
      <c r="U870" s="241"/>
      <c r="V870" s="241"/>
      <c r="W870" s="241"/>
      <c r="X870" s="241"/>
      <c r="Y870" s="241"/>
      <c r="Z870" s="241"/>
    </row>
    <row r="871" spans="1:26" ht="12.75" customHeight="1">
      <c r="A871" s="241"/>
      <c r="B871" s="241"/>
      <c r="C871" s="241"/>
      <c r="D871" s="241"/>
      <c r="E871" s="241"/>
      <c r="F871" s="241"/>
      <c r="G871" s="241"/>
      <c r="H871" s="241"/>
      <c r="I871" s="241"/>
      <c r="J871" s="241"/>
      <c r="K871" s="241"/>
      <c r="L871" s="241"/>
      <c r="M871" s="241"/>
      <c r="N871" s="241"/>
      <c r="O871" s="241"/>
      <c r="P871" s="241"/>
      <c r="Q871" s="241"/>
      <c r="R871" s="241"/>
      <c r="S871" s="241"/>
      <c r="T871" s="241"/>
      <c r="U871" s="241"/>
      <c r="V871" s="241"/>
      <c r="W871" s="241"/>
      <c r="X871" s="241"/>
      <c r="Y871" s="241"/>
      <c r="Z871" s="241"/>
    </row>
    <row r="872" spans="1:26" ht="12.75" customHeight="1">
      <c r="A872" s="241"/>
      <c r="B872" s="241"/>
      <c r="C872" s="241"/>
      <c r="D872" s="241"/>
      <c r="E872" s="241"/>
      <c r="F872" s="241"/>
      <c r="G872" s="241"/>
      <c r="H872" s="241"/>
      <c r="I872" s="241"/>
      <c r="J872" s="241"/>
      <c r="K872" s="241"/>
      <c r="L872" s="241"/>
      <c r="M872" s="241"/>
      <c r="N872" s="241"/>
      <c r="O872" s="241"/>
      <c r="P872" s="241"/>
      <c r="Q872" s="241"/>
      <c r="R872" s="241"/>
      <c r="S872" s="241"/>
      <c r="T872" s="241"/>
      <c r="U872" s="241"/>
      <c r="V872" s="241"/>
      <c r="W872" s="241"/>
      <c r="X872" s="241"/>
      <c r="Y872" s="241"/>
      <c r="Z872" s="241"/>
    </row>
    <row r="873" spans="1:26" ht="12.75" customHeight="1">
      <c r="A873" s="241"/>
      <c r="B873" s="241"/>
      <c r="C873" s="241"/>
      <c r="D873" s="241"/>
      <c r="E873" s="241"/>
      <c r="F873" s="241"/>
      <c r="G873" s="241"/>
      <c r="H873" s="241"/>
      <c r="I873" s="241"/>
      <c r="J873" s="241"/>
      <c r="K873" s="241"/>
      <c r="L873" s="241"/>
      <c r="M873" s="241"/>
      <c r="N873" s="241"/>
      <c r="O873" s="241"/>
      <c r="P873" s="241"/>
      <c r="Q873" s="241"/>
      <c r="R873" s="241"/>
      <c r="S873" s="241"/>
      <c r="T873" s="241"/>
      <c r="U873" s="241"/>
      <c r="V873" s="241"/>
      <c r="W873" s="241"/>
      <c r="X873" s="241"/>
      <c r="Y873" s="241"/>
      <c r="Z873" s="241"/>
    </row>
    <row r="874" spans="1:26" ht="12.75" customHeight="1">
      <c r="A874" s="241"/>
      <c r="B874" s="241"/>
      <c r="C874" s="241"/>
      <c r="D874" s="241"/>
      <c r="E874" s="241"/>
      <c r="F874" s="241"/>
      <c r="G874" s="241"/>
      <c r="H874" s="241"/>
      <c r="I874" s="241"/>
      <c r="J874" s="241"/>
      <c r="K874" s="241"/>
      <c r="L874" s="241"/>
      <c r="M874" s="241"/>
      <c r="N874" s="241"/>
      <c r="O874" s="241"/>
      <c r="P874" s="241"/>
      <c r="Q874" s="241"/>
      <c r="R874" s="241"/>
      <c r="S874" s="241"/>
      <c r="T874" s="241"/>
      <c r="U874" s="241"/>
      <c r="V874" s="241"/>
      <c r="W874" s="241"/>
      <c r="X874" s="241"/>
      <c r="Y874" s="241"/>
      <c r="Z874" s="241"/>
    </row>
    <row r="875" spans="1:26" ht="12.75" customHeight="1">
      <c r="A875" s="241"/>
      <c r="B875" s="241"/>
      <c r="C875" s="241"/>
      <c r="D875" s="241"/>
      <c r="E875" s="241"/>
      <c r="F875" s="241"/>
      <c r="G875" s="241"/>
      <c r="H875" s="241"/>
      <c r="I875" s="241"/>
      <c r="J875" s="241"/>
      <c r="K875" s="241"/>
      <c r="L875" s="241"/>
      <c r="M875" s="241"/>
      <c r="N875" s="241"/>
      <c r="O875" s="241"/>
      <c r="P875" s="241"/>
      <c r="Q875" s="241"/>
      <c r="R875" s="241"/>
      <c r="S875" s="241"/>
      <c r="T875" s="241"/>
      <c r="U875" s="241"/>
      <c r="V875" s="241"/>
      <c r="W875" s="241"/>
      <c r="X875" s="241"/>
      <c r="Y875" s="241"/>
      <c r="Z875" s="241"/>
    </row>
    <row r="876" spans="1:26" ht="12.75" customHeight="1">
      <c r="A876" s="241"/>
      <c r="B876" s="241"/>
      <c r="C876" s="241"/>
      <c r="D876" s="241"/>
      <c r="E876" s="241"/>
      <c r="F876" s="241"/>
      <c r="G876" s="241"/>
      <c r="H876" s="241"/>
      <c r="I876" s="241"/>
      <c r="J876" s="241"/>
      <c r="K876" s="241"/>
      <c r="L876" s="241"/>
      <c r="M876" s="241"/>
      <c r="N876" s="241"/>
      <c r="O876" s="241"/>
      <c r="P876" s="241"/>
      <c r="Q876" s="241"/>
      <c r="R876" s="241"/>
      <c r="S876" s="241"/>
      <c r="T876" s="241"/>
      <c r="U876" s="241"/>
      <c r="V876" s="241"/>
      <c r="W876" s="241"/>
      <c r="X876" s="241"/>
      <c r="Y876" s="241"/>
      <c r="Z876" s="241"/>
    </row>
    <row r="877" spans="1:26" ht="12.75" customHeight="1">
      <c r="A877" s="241"/>
      <c r="B877" s="241"/>
      <c r="C877" s="241"/>
      <c r="D877" s="241"/>
      <c r="E877" s="241"/>
      <c r="F877" s="241"/>
      <c r="G877" s="241"/>
      <c r="H877" s="241"/>
      <c r="I877" s="241"/>
      <c r="J877" s="241"/>
      <c r="K877" s="241"/>
      <c r="L877" s="241"/>
      <c r="M877" s="241"/>
      <c r="N877" s="241"/>
      <c r="O877" s="241"/>
      <c r="P877" s="241"/>
      <c r="Q877" s="241"/>
      <c r="R877" s="241"/>
      <c r="S877" s="241"/>
      <c r="T877" s="241"/>
      <c r="U877" s="241"/>
      <c r="V877" s="241"/>
      <c r="W877" s="241"/>
      <c r="X877" s="241"/>
      <c r="Y877" s="241"/>
      <c r="Z877" s="241"/>
    </row>
    <row r="878" spans="1:26" ht="12.75" customHeight="1">
      <c r="A878" s="241"/>
      <c r="B878" s="241"/>
      <c r="C878" s="241"/>
      <c r="D878" s="241"/>
      <c r="E878" s="241"/>
      <c r="F878" s="241"/>
      <c r="G878" s="241"/>
      <c r="H878" s="241"/>
      <c r="I878" s="241"/>
      <c r="J878" s="241"/>
      <c r="K878" s="241"/>
      <c r="L878" s="241"/>
      <c r="M878" s="241"/>
      <c r="N878" s="241"/>
      <c r="O878" s="241"/>
      <c r="P878" s="241"/>
      <c r="Q878" s="241"/>
      <c r="R878" s="241"/>
      <c r="S878" s="241"/>
      <c r="T878" s="241"/>
      <c r="U878" s="241"/>
      <c r="V878" s="241"/>
      <c r="W878" s="241"/>
      <c r="X878" s="241"/>
      <c r="Y878" s="241"/>
      <c r="Z878" s="241"/>
    </row>
    <row r="879" spans="1:26" ht="12.75" customHeight="1">
      <c r="A879" s="241"/>
      <c r="B879" s="241"/>
      <c r="C879" s="241"/>
      <c r="D879" s="241"/>
      <c r="E879" s="241"/>
      <c r="F879" s="241"/>
      <c r="G879" s="241"/>
      <c r="H879" s="241"/>
      <c r="I879" s="241"/>
      <c r="J879" s="241"/>
      <c r="K879" s="241"/>
      <c r="L879" s="241"/>
      <c r="M879" s="241"/>
      <c r="N879" s="241"/>
      <c r="O879" s="241"/>
      <c r="P879" s="241"/>
      <c r="Q879" s="241"/>
      <c r="R879" s="241"/>
      <c r="S879" s="241"/>
      <c r="T879" s="241"/>
      <c r="U879" s="241"/>
      <c r="V879" s="241"/>
      <c r="W879" s="241"/>
      <c r="X879" s="241"/>
      <c r="Y879" s="241"/>
      <c r="Z879" s="241"/>
    </row>
    <row r="880" spans="1:26" ht="12.75" customHeight="1">
      <c r="A880" s="241"/>
      <c r="B880" s="241"/>
      <c r="C880" s="241"/>
      <c r="D880" s="241"/>
      <c r="E880" s="241"/>
      <c r="F880" s="241"/>
      <c r="G880" s="241"/>
      <c r="H880" s="241"/>
      <c r="I880" s="241"/>
      <c r="J880" s="241"/>
      <c r="K880" s="241"/>
      <c r="L880" s="241"/>
      <c r="M880" s="241"/>
      <c r="N880" s="241"/>
      <c r="O880" s="241"/>
      <c r="P880" s="241"/>
      <c r="Q880" s="241"/>
      <c r="R880" s="241"/>
      <c r="S880" s="241"/>
      <c r="T880" s="241"/>
      <c r="U880" s="241"/>
      <c r="V880" s="241"/>
      <c r="W880" s="241"/>
      <c r="X880" s="241"/>
      <c r="Y880" s="241"/>
      <c r="Z880" s="241"/>
    </row>
    <row r="881" spans="1:26" ht="12.75" customHeight="1">
      <c r="A881" s="241"/>
      <c r="B881" s="241"/>
      <c r="C881" s="241"/>
      <c r="D881" s="241"/>
      <c r="E881" s="241"/>
      <c r="F881" s="241"/>
      <c r="G881" s="241"/>
      <c r="H881" s="241"/>
      <c r="I881" s="241"/>
      <c r="J881" s="241"/>
      <c r="K881" s="241"/>
      <c r="L881" s="241"/>
      <c r="M881" s="241"/>
      <c r="N881" s="241"/>
      <c r="O881" s="241"/>
      <c r="P881" s="241"/>
      <c r="Q881" s="241"/>
      <c r="R881" s="241"/>
      <c r="S881" s="241"/>
      <c r="T881" s="241"/>
      <c r="U881" s="241"/>
      <c r="V881" s="241"/>
      <c r="W881" s="241"/>
      <c r="X881" s="241"/>
      <c r="Y881" s="241"/>
      <c r="Z881" s="241"/>
    </row>
    <row r="882" spans="1:26" ht="12.75" customHeight="1">
      <c r="A882" s="241"/>
      <c r="B882" s="241"/>
      <c r="C882" s="241"/>
      <c r="D882" s="241"/>
      <c r="E882" s="241"/>
      <c r="F882" s="241"/>
      <c r="G882" s="241"/>
      <c r="H882" s="241"/>
      <c r="I882" s="241"/>
      <c r="J882" s="241"/>
      <c r="K882" s="241"/>
      <c r="L882" s="241"/>
      <c r="M882" s="241"/>
      <c r="N882" s="241"/>
      <c r="O882" s="241"/>
      <c r="P882" s="241"/>
      <c r="Q882" s="241"/>
      <c r="R882" s="241"/>
      <c r="S882" s="241"/>
      <c r="T882" s="241"/>
      <c r="U882" s="241"/>
      <c r="V882" s="241"/>
      <c r="W882" s="241"/>
      <c r="X882" s="241"/>
      <c r="Y882" s="241"/>
      <c r="Z882" s="241"/>
    </row>
    <row r="883" spans="1:26" ht="12.75" customHeight="1">
      <c r="A883" s="241"/>
      <c r="B883" s="241"/>
      <c r="C883" s="241"/>
      <c r="D883" s="241"/>
      <c r="E883" s="241"/>
      <c r="F883" s="241"/>
      <c r="G883" s="241"/>
      <c r="H883" s="241"/>
      <c r="I883" s="241"/>
      <c r="J883" s="241"/>
      <c r="K883" s="241"/>
      <c r="L883" s="241"/>
      <c r="M883" s="241"/>
      <c r="N883" s="241"/>
      <c r="O883" s="241"/>
      <c r="P883" s="241"/>
      <c r="Q883" s="241"/>
      <c r="R883" s="241"/>
      <c r="S883" s="241"/>
      <c r="T883" s="241"/>
      <c r="U883" s="241"/>
      <c r="V883" s="241"/>
      <c r="W883" s="241"/>
      <c r="X883" s="241"/>
      <c r="Y883" s="241"/>
      <c r="Z883" s="241"/>
    </row>
    <row r="884" spans="1:26" ht="12.75" customHeight="1">
      <c r="A884" s="241"/>
      <c r="B884" s="241"/>
      <c r="C884" s="241"/>
      <c r="D884" s="241"/>
      <c r="E884" s="241"/>
      <c r="F884" s="241"/>
      <c r="G884" s="241"/>
      <c r="H884" s="241"/>
      <c r="I884" s="241"/>
      <c r="J884" s="241"/>
      <c r="K884" s="241"/>
      <c r="L884" s="241"/>
      <c r="M884" s="241"/>
      <c r="N884" s="241"/>
      <c r="O884" s="241"/>
      <c r="P884" s="241"/>
      <c r="Q884" s="241"/>
      <c r="R884" s="241"/>
      <c r="S884" s="241"/>
      <c r="T884" s="241"/>
      <c r="U884" s="241"/>
      <c r="V884" s="241"/>
      <c r="W884" s="241"/>
      <c r="X884" s="241"/>
      <c r="Y884" s="241"/>
      <c r="Z884" s="241"/>
    </row>
    <row r="885" spans="1:26" ht="12.75" customHeight="1">
      <c r="A885" s="241"/>
      <c r="B885" s="241"/>
      <c r="C885" s="241"/>
      <c r="D885" s="241"/>
      <c r="E885" s="241"/>
      <c r="F885" s="241"/>
      <c r="G885" s="241"/>
      <c r="H885" s="241"/>
      <c r="I885" s="241"/>
      <c r="J885" s="241"/>
      <c r="K885" s="241"/>
      <c r="L885" s="241"/>
      <c r="M885" s="241"/>
      <c r="N885" s="241"/>
      <c r="O885" s="241"/>
      <c r="P885" s="241"/>
      <c r="Q885" s="241"/>
      <c r="R885" s="241"/>
      <c r="S885" s="241"/>
      <c r="T885" s="241"/>
      <c r="U885" s="241"/>
      <c r="V885" s="241"/>
      <c r="W885" s="241"/>
      <c r="X885" s="241"/>
      <c r="Y885" s="241"/>
      <c r="Z885" s="241"/>
    </row>
    <row r="886" spans="1:26" ht="12.75" customHeight="1">
      <c r="A886" s="241"/>
      <c r="B886" s="241"/>
      <c r="C886" s="241"/>
      <c r="D886" s="241"/>
      <c r="E886" s="241"/>
      <c r="F886" s="241"/>
      <c r="G886" s="241"/>
      <c r="H886" s="241"/>
      <c r="I886" s="241"/>
      <c r="J886" s="241"/>
      <c r="K886" s="241"/>
      <c r="L886" s="241"/>
      <c r="M886" s="241"/>
      <c r="N886" s="241"/>
      <c r="O886" s="241"/>
      <c r="P886" s="241"/>
      <c r="Q886" s="241"/>
      <c r="R886" s="241"/>
      <c r="S886" s="241"/>
      <c r="T886" s="241"/>
      <c r="U886" s="241"/>
      <c r="V886" s="241"/>
      <c r="W886" s="241"/>
      <c r="X886" s="241"/>
      <c r="Y886" s="241"/>
      <c r="Z886" s="241"/>
    </row>
    <row r="887" spans="1:26" ht="12.75" customHeight="1">
      <c r="A887" s="241"/>
      <c r="B887" s="241"/>
      <c r="C887" s="241"/>
      <c r="D887" s="241"/>
      <c r="E887" s="241"/>
      <c r="F887" s="241"/>
      <c r="G887" s="241"/>
      <c r="H887" s="241"/>
      <c r="I887" s="241"/>
      <c r="J887" s="241"/>
      <c r="K887" s="241"/>
      <c r="L887" s="241"/>
      <c r="M887" s="241"/>
      <c r="N887" s="241"/>
      <c r="O887" s="241"/>
      <c r="P887" s="241"/>
      <c r="Q887" s="241"/>
      <c r="R887" s="241"/>
      <c r="S887" s="241"/>
      <c r="T887" s="241"/>
      <c r="U887" s="241"/>
      <c r="V887" s="241"/>
      <c r="W887" s="241"/>
      <c r="X887" s="241"/>
      <c r="Y887" s="241"/>
      <c r="Z887" s="241"/>
    </row>
    <row r="888" spans="1:26" ht="12.75" customHeight="1">
      <c r="A888" s="241"/>
      <c r="B888" s="241"/>
      <c r="C888" s="241"/>
      <c r="D888" s="241"/>
      <c r="E888" s="241"/>
      <c r="F888" s="241"/>
      <c r="G888" s="241"/>
      <c r="H888" s="241"/>
      <c r="I888" s="241"/>
      <c r="J888" s="241"/>
      <c r="K888" s="241"/>
      <c r="L888" s="241"/>
      <c r="M888" s="241"/>
      <c r="N888" s="241"/>
      <c r="O888" s="241"/>
      <c r="P888" s="241"/>
      <c r="Q888" s="241"/>
      <c r="R888" s="241"/>
      <c r="S888" s="241"/>
      <c r="T888" s="241"/>
      <c r="U888" s="241"/>
      <c r="V888" s="241"/>
      <c r="W888" s="241"/>
      <c r="X888" s="241"/>
      <c r="Y888" s="241"/>
      <c r="Z888" s="241"/>
    </row>
    <row r="889" spans="1:26" ht="12.75" customHeight="1">
      <c r="A889" s="241"/>
      <c r="B889" s="241"/>
      <c r="C889" s="241"/>
      <c r="D889" s="241"/>
      <c r="E889" s="241"/>
      <c r="F889" s="241"/>
      <c r="G889" s="241"/>
      <c r="H889" s="241"/>
      <c r="I889" s="241"/>
      <c r="J889" s="241"/>
      <c r="K889" s="241"/>
      <c r="L889" s="241"/>
      <c r="M889" s="241"/>
      <c r="N889" s="241"/>
      <c r="O889" s="241"/>
      <c r="P889" s="241"/>
      <c r="Q889" s="241"/>
      <c r="R889" s="241"/>
      <c r="S889" s="241"/>
      <c r="T889" s="241"/>
      <c r="U889" s="241"/>
      <c r="V889" s="241"/>
      <c r="W889" s="241"/>
      <c r="X889" s="241"/>
      <c r="Y889" s="241"/>
      <c r="Z889" s="241"/>
    </row>
    <row r="890" spans="1:26" ht="12.75" customHeight="1">
      <c r="A890" s="241"/>
      <c r="B890" s="241"/>
      <c r="C890" s="241"/>
      <c r="D890" s="241"/>
      <c r="E890" s="241"/>
      <c r="F890" s="241"/>
      <c r="G890" s="241"/>
      <c r="H890" s="241"/>
      <c r="I890" s="241"/>
      <c r="J890" s="241"/>
      <c r="K890" s="241"/>
      <c r="L890" s="241"/>
      <c r="M890" s="241"/>
      <c r="N890" s="241"/>
      <c r="O890" s="241"/>
      <c r="P890" s="241"/>
      <c r="Q890" s="241"/>
      <c r="R890" s="241"/>
      <c r="S890" s="241"/>
      <c r="T890" s="241"/>
      <c r="U890" s="241"/>
      <c r="V890" s="241"/>
      <c r="W890" s="241"/>
      <c r="X890" s="241"/>
      <c r="Y890" s="241"/>
      <c r="Z890" s="241"/>
    </row>
    <row r="891" spans="1:26" ht="12.75" customHeight="1">
      <c r="A891" s="241"/>
      <c r="B891" s="241"/>
      <c r="C891" s="241"/>
      <c r="D891" s="241"/>
      <c r="E891" s="241"/>
      <c r="F891" s="241"/>
      <c r="G891" s="241"/>
      <c r="H891" s="241"/>
      <c r="I891" s="241"/>
      <c r="J891" s="241"/>
      <c r="K891" s="241"/>
      <c r="L891" s="241"/>
      <c r="M891" s="241"/>
      <c r="N891" s="241"/>
      <c r="O891" s="241"/>
      <c r="P891" s="241"/>
      <c r="Q891" s="241"/>
      <c r="R891" s="241"/>
      <c r="S891" s="241"/>
      <c r="T891" s="241"/>
      <c r="U891" s="241"/>
      <c r="V891" s="241"/>
      <c r="W891" s="241"/>
      <c r="X891" s="241"/>
      <c r="Y891" s="241"/>
      <c r="Z891" s="241"/>
    </row>
    <row r="892" spans="1:26" ht="12.75" customHeight="1">
      <c r="A892" s="241"/>
      <c r="B892" s="241"/>
      <c r="C892" s="241"/>
      <c r="D892" s="241"/>
      <c r="E892" s="241"/>
      <c r="F892" s="241"/>
      <c r="G892" s="241"/>
      <c r="H892" s="241"/>
      <c r="I892" s="241"/>
      <c r="J892" s="241"/>
      <c r="K892" s="241"/>
      <c r="L892" s="241"/>
      <c r="M892" s="241"/>
      <c r="N892" s="241"/>
      <c r="O892" s="241"/>
      <c r="P892" s="241"/>
      <c r="Q892" s="241"/>
      <c r="R892" s="241"/>
      <c r="S892" s="241"/>
      <c r="T892" s="241"/>
      <c r="U892" s="241"/>
      <c r="V892" s="241"/>
      <c r="W892" s="241"/>
      <c r="X892" s="241"/>
      <c r="Y892" s="241"/>
      <c r="Z892" s="241"/>
    </row>
    <row r="893" spans="1:26" ht="12.75" customHeight="1">
      <c r="A893" s="241"/>
      <c r="B893" s="241"/>
      <c r="C893" s="241"/>
      <c r="D893" s="241"/>
      <c r="E893" s="241"/>
      <c r="F893" s="241"/>
      <c r="G893" s="241"/>
      <c r="H893" s="241"/>
      <c r="I893" s="241"/>
      <c r="J893" s="241"/>
      <c r="K893" s="241"/>
      <c r="L893" s="241"/>
      <c r="M893" s="241"/>
      <c r="N893" s="241"/>
      <c r="O893" s="241"/>
      <c r="P893" s="241"/>
      <c r="Q893" s="241"/>
      <c r="R893" s="241"/>
      <c r="S893" s="241"/>
      <c r="T893" s="241"/>
      <c r="U893" s="241"/>
      <c r="V893" s="241"/>
      <c r="W893" s="241"/>
      <c r="X893" s="241"/>
      <c r="Y893" s="241"/>
      <c r="Z893" s="241"/>
    </row>
    <row r="894" spans="1:26" ht="12.75" customHeight="1">
      <c r="A894" s="241"/>
      <c r="B894" s="241"/>
      <c r="C894" s="241"/>
      <c r="D894" s="241"/>
      <c r="E894" s="241"/>
      <c r="F894" s="241"/>
      <c r="G894" s="241"/>
      <c r="H894" s="241"/>
      <c r="I894" s="241"/>
      <c r="J894" s="241"/>
      <c r="K894" s="241"/>
      <c r="L894" s="241"/>
      <c r="M894" s="241"/>
      <c r="N894" s="241"/>
      <c r="O894" s="241"/>
      <c r="P894" s="241"/>
      <c r="Q894" s="241"/>
      <c r="R894" s="241"/>
      <c r="S894" s="241"/>
      <c r="T894" s="241"/>
      <c r="U894" s="241"/>
      <c r="V894" s="241"/>
      <c r="W894" s="241"/>
      <c r="X894" s="241"/>
      <c r="Y894" s="241"/>
      <c r="Z894" s="241"/>
    </row>
    <row r="895" spans="1:26" ht="12.75" customHeight="1">
      <c r="A895" s="241"/>
      <c r="B895" s="241"/>
      <c r="C895" s="241"/>
      <c r="D895" s="241"/>
      <c r="E895" s="241"/>
      <c r="F895" s="241"/>
      <c r="G895" s="241"/>
      <c r="H895" s="241"/>
      <c r="I895" s="241"/>
      <c r="J895" s="241"/>
      <c r="K895" s="241"/>
      <c r="L895" s="241"/>
      <c r="M895" s="241"/>
      <c r="N895" s="241"/>
      <c r="O895" s="241"/>
      <c r="P895" s="241"/>
      <c r="Q895" s="241"/>
      <c r="R895" s="241"/>
      <c r="S895" s="241"/>
      <c r="T895" s="241"/>
      <c r="U895" s="241"/>
      <c r="V895" s="241"/>
      <c r="W895" s="241"/>
      <c r="X895" s="241"/>
      <c r="Y895" s="241"/>
      <c r="Z895" s="241"/>
    </row>
    <row r="896" spans="1:26" ht="12.75" customHeight="1">
      <c r="A896" s="241"/>
      <c r="B896" s="241"/>
      <c r="C896" s="241"/>
      <c r="D896" s="241"/>
      <c r="E896" s="241"/>
      <c r="F896" s="241"/>
      <c r="G896" s="241"/>
      <c r="H896" s="241"/>
      <c r="I896" s="241"/>
      <c r="J896" s="241"/>
      <c r="K896" s="241"/>
      <c r="L896" s="241"/>
      <c r="M896" s="241"/>
      <c r="N896" s="241"/>
      <c r="O896" s="241"/>
      <c r="P896" s="241"/>
      <c r="Q896" s="241"/>
      <c r="R896" s="241"/>
      <c r="S896" s="241"/>
      <c r="T896" s="241"/>
      <c r="U896" s="241"/>
      <c r="V896" s="241"/>
      <c r="W896" s="241"/>
      <c r="X896" s="241"/>
      <c r="Y896" s="241"/>
      <c r="Z896" s="241"/>
    </row>
    <row r="897" spans="1:26" ht="12.75" customHeight="1">
      <c r="A897" s="241"/>
      <c r="B897" s="241"/>
      <c r="C897" s="241"/>
      <c r="D897" s="241"/>
      <c r="E897" s="241"/>
      <c r="F897" s="241"/>
      <c r="G897" s="241"/>
      <c r="H897" s="241"/>
      <c r="I897" s="241"/>
      <c r="J897" s="241"/>
      <c r="K897" s="241"/>
      <c r="L897" s="241"/>
      <c r="M897" s="241"/>
      <c r="N897" s="241"/>
      <c r="O897" s="241"/>
      <c r="P897" s="241"/>
      <c r="Q897" s="241"/>
      <c r="R897" s="241"/>
      <c r="S897" s="241"/>
      <c r="T897" s="241"/>
      <c r="U897" s="241"/>
      <c r="V897" s="241"/>
      <c r="W897" s="241"/>
      <c r="X897" s="241"/>
      <c r="Y897" s="241"/>
      <c r="Z897" s="241"/>
    </row>
    <row r="898" spans="1:26" ht="12.75" customHeight="1">
      <c r="A898" s="241"/>
      <c r="B898" s="241"/>
      <c r="C898" s="241"/>
      <c r="D898" s="241"/>
      <c r="E898" s="241"/>
      <c r="F898" s="241"/>
      <c r="G898" s="241"/>
      <c r="H898" s="241"/>
      <c r="I898" s="241"/>
      <c r="J898" s="241"/>
      <c r="K898" s="241"/>
      <c r="L898" s="241"/>
      <c r="M898" s="241"/>
      <c r="N898" s="241"/>
      <c r="O898" s="241"/>
      <c r="P898" s="241"/>
      <c r="Q898" s="241"/>
      <c r="R898" s="241"/>
      <c r="S898" s="241"/>
      <c r="T898" s="241"/>
      <c r="U898" s="241"/>
      <c r="V898" s="241"/>
      <c r="W898" s="241"/>
      <c r="X898" s="241"/>
      <c r="Y898" s="241"/>
      <c r="Z898" s="241"/>
    </row>
    <row r="899" spans="1:26" ht="12.75" customHeight="1">
      <c r="A899" s="241"/>
      <c r="B899" s="241"/>
      <c r="C899" s="241"/>
      <c r="D899" s="241"/>
      <c r="E899" s="241"/>
      <c r="F899" s="241"/>
      <c r="G899" s="241"/>
      <c r="H899" s="241"/>
      <c r="I899" s="241"/>
      <c r="J899" s="241"/>
      <c r="K899" s="241"/>
      <c r="L899" s="241"/>
      <c r="M899" s="241"/>
      <c r="N899" s="241"/>
      <c r="O899" s="241"/>
      <c r="P899" s="241"/>
      <c r="Q899" s="241"/>
      <c r="R899" s="241"/>
      <c r="S899" s="241"/>
      <c r="T899" s="241"/>
      <c r="U899" s="241"/>
      <c r="V899" s="241"/>
      <c r="W899" s="241"/>
      <c r="X899" s="241"/>
      <c r="Y899" s="241"/>
      <c r="Z899" s="241"/>
    </row>
    <row r="900" spans="1:26" ht="12.75" customHeight="1">
      <c r="A900" s="241"/>
      <c r="B900" s="241"/>
      <c r="C900" s="241"/>
      <c r="D900" s="241"/>
      <c r="E900" s="241"/>
      <c r="F900" s="241"/>
      <c r="G900" s="241"/>
      <c r="H900" s="241"/>
      <c r="I900" s="241"/>
      <c r="J900" s="241"/>
      <c r="K900" s="241"/>
      <c r="L900" s="241"/>
      <c r="M900" s="241"/>
      <c r="N900" s="241"/>
      <c r="O900" s="241"/>
      <c r="P900" s="241"/>
      <c r="Q900" s="241"/>
      <c r="R900" s="241"/>
      <c r="S900" s="241"/>
      <c r="T900" s="241"/>
      <c r="U900" s="241"/>
      <c r="V900" s="241"/>
      <c r="W900" s="241"/>
      <c r="X900" s="241"/>
      <c r="Y900" s="241"/>
      <c r="Z900" s="241"/>
    </row>
    <row r="901" spans="1:26" ht="12.75" customHeight="1">
      <c r="A901" s="241"/>
      <c r="B901" s="241"/>
      <c r="C901" s="241"/>
      <c r="D901" s="241"/>
      <c r="E901" s="241"/>
      <c r="F901" s="241"/>
      <c r="G901" s="241"/>
      <c r="H901" s="241"/>
      <c r="I901" s="241"/>
      <c r="J901" s="241"/>
      <c r="K901" s="241"/>
      <c r="L901" s="241"/>
      <c r="M901" s="241"/>
      <c r="N901" s="241"/>
      <c r="O901" s="241"/>
      <c r="P901" s="241"/>
      <c r="Q901" s="241"/>
      <c r="R901" s="241"/>
      <c r="S901" s="241"/>
      <c r="T901" s="241"/>
      <c r="U901" s="241"/>
      <c r="V901" s="241"/>
      <c r="W901" s="241"/>
      <c r="X901" s="241"/>
      <c r="Y901" s="241"/>
      <c r="Z901" s="241"/>
    </row>
    <row r="902" spans="1:26" ht="12.75" customHeight="1">
      <c r="A902" s="241"/>
      <c r="B902" s="241"/>
      <c r="C902" s="241"/>
      <c r="D902" s="241"/>
      <c r="E902" s="241"/>
      <c r="F902" s="241"/>
      <c r="G902" s="241"/>
      <c r="H902" s="241"/>
      <c r="I902" s="241"/>
      <c r="J902" s="241"/>
      <c r="K902" s="241"/>
      <c r="L902" s="241"/>
      <c r="M902" s="241"/>
      <c r="N902" s="241"/>
      <c r="O902" s="241"/>
      <c r="P902" s="241"/>
      <c r="Q902" s="241"/>
      <c r="R902" s="241"/>
      <c r="S902" s="241"/>
      <c r="T902" s="241"/>
      <c r="U902" s="241"/>
      <c r="V902" s="241"/>
      <c r="W902" s="241"/>
      <c r="X902" s="241"/>
      <c r="Y902" s="241"/>
      <c r="Z902" s="241"/>
    </row>
    <row r="903" spans="1:26" ht="12.75" customHeight="1">
      <c r="A903" s="241"/>
      <c r="B903" s="241"/>
      <c r="C903" s="241"/>
      <c r="D903" s="241"/>
      <c r="E903" s="241"/>
      <c r="F903" s="241"/>
      <c r="G903" s="241"/>
      <c r="H903" s="241"/>
      <c r="I903" s="241"/>
      <c r="J903" s="241"/>
      <c r="K903" s="241"/>
      <c r="L903" s="241"/>
      <c r="M903" s="241"/>
      <c r="N903" s="241"/>
      <c r="O903" s="241"/>
      <c r="P903" s="241"/>
      <c r="Q903" s="241"/>
      <c r="R903" s="241"/>
      <c r="S903" s="241"/>
      <c r="T903" s="241"/>
      <c r="U903" s="241"/>
      <c r="V903" s="241"/>
      <c r="W903" s="241"/>
      <c r="X903" s="241"/>
      <c r="Y903" s="241"/>
      <c r="Z903" s="241"/>
    </row>
    <row r="904" spans="1:26" ht="12.75" customHeight="1">
      <c r="A904" s="241"/>
      <c r="B904" s="241"/>
      <c r="C904" s="241"/>
      <c r="D904" s="241"/>
      <c r="E904" s="241"/>
      <c r="F904" s="241"/>
      <c r="G904" s="241"/>
      <c r="H904" s="241"/>
      <c r="I904" s="241"/>
      <c r="J904" s="241"/>
      <c r="K904" s="241"/>
      <c r="L904" s="241"/>
      <c r="M904" s="241"/>
      <c r="N904" s="241"/>
      <c r="O904" s="241"/>
      <c r="P904" s="241"/>
      <c r="Q904" s="241"/>
      <c r="R904" s="241"/>
      <c r="S904" s="241"/>
      <c r="T904" s="241"/>
      <c r="U904" s="241"/>
      <c r="V904" s="241"/>
      <c r="W904" s="241"/>
      <c r="X904" s="241"/>
      <c r="Y904" s="241"/>
      <c r="Z904" s="241"/>
    </row>
    <row r="905" spans="1:26" ht="12.75" customHeight="1">
      <c r="A905" s="241"/>
      <c r="B905" s="241"/>
      <c r="C905" s="241"/>
      <c r="D905" s="241"/>
      <c r="E905" s="241"/>
      <c r="F905" s="241"/>
      <c r="G905" s="241"/>
      <c r="H905" s="241"/>
      <c r="I905" s="241"/>
      <c r="J905" s="241"/>
      <c r="K905" s="241"/>
      <c r="L905" s="241"/>
      <c r="M905" s="241"/>
      <c r="N905" s="241"/>
      <c r="O905" s="241"/>
      <c r="P905" s="241"/>
      <c r="Q905" s="241"/>
      <c r="R905" s="241"/>
      <c r="S905" s="241"/>
      <c r="T905" s="241"/>
      <c r="U905" s="241"/>
      <c r="V905" s="241"/>
      <c r="W905" s="241"/>
      <c r="X905" s="241"/>
      <c r="Y905" s="241"/>
      <c r="Z905" s="241"/>
    </row>
    <row r="906" spans="1:26" ht="12.75" customHeight="1">
      <c r="A906" s="241"/>
      <c r="B906" s="241"/>
      <c r="C906" s="241"/>
      <c r="D906" s="241"/>
      <c r="E906" s="241"/>
      <c r="F906" s="241"/>
      <c r="G906" s="241"/>
      <c r="H906" s="241"/>
      <c r="I906" s="241"/>
      <c r="J906" s="241"/>
      <c r="K906" s="241"/>
      <c r="L906" s="241"/>
      <c r="M906" s="241"/>
      <c r="N906" s="241"/>
      <c r="O906" s="241"/>
      <c r="P906" s="241"/>
      <c r="Q906" s="241"/>
      <c r="R906" s="241"/>
      <c r="S906" s="241"/>
      <c r="T906" s="241"/>
      <c r="U906" s="241"/>
      <c r="V906" s="241"/>
      <c r="W906" s="241"/>
      <c r="X906" s="241"/>
      <c r="Y906" s="241"/>
      <c r="Z906" s="241"/>
    </row>
    <row r="907" spans="1:26" ht="12.75" customHeight="1">
      <c r="A907" s="241"/>
      <c r="B907" s="241"/>
      <c r="C907" s="241"/>
      <c r="D907" s="241"/>
      <c r="E907" s="241"/>
      <c r="F907" s="241"/>
      <c r="G907" s="241"/>
      <c r="H907" s="241"/>
      <c r="I907" s="241"/>
      <c r="J907" s="241"/>
      <c r="K907" s="241"/>
      <c r="L907" s="241"/>
      <c r="M907" s="241"/>
      <c r="N907" s="241"/>
      <c r="O907" s="241"/>
      <c r="P907" s="241"/>
      <c r="Q907" s="241"/>
      <c r="R907" s="241"/>
      <c r="S907" s="241"/>
      <c r="T907" s="241"/>
      <c r="U907" s="241"/>
      <c r="V907" s="241"/>
      <c r="W907" s="241"/>
      <c r="X907" s="241"/>
      <c r="Y907" s="241"/>
      <c r="Z907" s="241"/>
    </row>
    <row r="908" spans="1:26" ht="12.75" customHeight="1">
      <c r="A908" s="241"/>
      <c r="B908" s="241"/>
      <c r="C908" s="241"/>
      <c r="D908" s="241"/>
      <c r="E908" s="241"/>
      <c r="F908" s="241"/>
      <c r="G908" s="241"/>
      <c r="H908" s="241"/>
      <c r="I908" s="241"/>
      <c r="J908" s="241"/>
      <c r="K908" s="241"/>
      <c r="L908" s="241"/>
      <c r="M908" s="241"/>
      <c r="N908" s="241"/>
      <c r="O908" s="241"/>
      <c r="P908" s="241"/>
      <c r="Q908" s="241"/>
      <c r="R908" s="241"/>
      <c r="S908" s="241"/>
      <c r="T908" s="241"/>
      <c r="U908" s="241"/>
      <c r="V908" s="241"/>
      <c r="W908" s="241"/>
      <c r="X908" s="241"/>
      <c r="Y908" s="241"/>
      <c r="Z908" s="241"/>
    </row>
    <row r="909" spans="1:26" ht="12.75" customHeight="1">
      <c r="A909" s="241"/>
      <c r="B909" s="241"/>
      <c r="C909" s="241"/>
      <c r="D909" s="241"/>
      <c r="E909" s="241"/>
      <c r="F909" s="241"/>
      <c r="G909" s="241"/>
      <c r="H909" s="241"/>
      <c r="I909" s="241"/>
      <c r="J909" s="241"/>
      <c r="K909" s="241"/>
      <c r="L909" s="241"/>
      <c r="M909" s="241"/>
      <c r="N909" s="241"/>
      <c r="O909" s="241"/>
      <c r="P909" s="241"/>
      <c r="Q909" s="241"/>
      <c r="R909" s="241"/>
      <c r="S909" s="241"/>
      <c r="T909" s="241"/>
      <c r="U909" s="241"/>
      <c r="V909" s="241"/>
      <c r="W909" s="241"/>
      <c r="X909" s="241"/>
      <c r="Y909" s="241"/>
      <c r="Z909" s="241"/>
    </row>
    <row r="910" spans="1:26" ht="12.75" customHeight="1">
      <c r="A910" s="241"/>
      <c r="B910" s="241"/>
      <c r="C910" s="241"/>
      <c r="D910" s="241"/>
      <c r="E910" s="241"/>
      <c r="F910" s="241"/>
      <c r="G910" s="241"/>
      <c r="H910" s="241"/>
      <c r="I910" s="241"/>
      <c r="J910" s="241"/>
      <c r="K910" s="241"/>
      <c r="L910" s="241"/>
      <c r="M910" s="241"/>
      <c r="N910" s="241"/>
      <c r="O910" s="241"/>
      <c r="P910" s="241"/>
      <c r="Q910" s="241"/>
      <c r="R910" s="241"/>
      <c r="S910" s="241"/>
      <c r="T910" s="241"/>
      <c r="U910" s="241"/>
      <c r="V910" s="241"/>
      <c r="W910" s="241"/>
      <c r="X910" s="241"/>
      <c r="Y910" s="241"/>
      <c r="Z910" s="241"/>
    </row>
    <row r="911" spans="1:26" ht="12.75" customHeight="1">
      <c r="A911" s="241"/>
      <c r="B911" s="241"/>
      <c r="C911" s="241"/>
      <c r="D911" s="241"/>
      <c r="E911" s="241"/>
      <c r="F911" s="241"/>
      <c r="G911" s="241"/>
      <c r="H911" s="241"/>
      <c r="I911" s="241"/>
      <c r="J911" s="241"/>
      <c r="K911" s="241"/>
      <c r="L911" s="241"/>
      <c r="M911" s="241"/>
      <c r="N911" s="241"/>
      <c r="O911" s="241"/>
      <c r="P911" s="241"/>
      <c r="Q911" s="241"/>
      <c r="R911" s="241"/>
      <c r="S911" s="241"/>
      <c r="T911" s="241"/>
      <c r="U911" s="241"/>
      <c r="V911" s="241"/>
      <c r="W911" s="241"/>
      <c r="X911" s="241"/>
      <c r="Y911" s="241"/>
      <c r="Z911" s="241"/>
    </row>
    <row r="912" spans="1:26" ht="12.75" customHeight="1">
      <c r="A912" s="241"/>
      <c r="B912" s="241"/>
      <c r="C912" s="241"/>
      <c r="D912" s="241"/>
      <c r="E912" s="241"/>
      <c r="F912" s="241"/>
      <c r="G912" s="241"/>
      <c r="H912" s="241"/>
      <c r="I912" s="241"/>
      <c r="J912" s="241"/>
      <c r="K912" s="241"/>
      <c r="L912" s="241"/>
      <c r="M912" s="241"/>
      <c r="N912" s="241"/>
      <c r="O912" s="241"/>
      <c r="P912" s="241"/>
      <c r="Q912" s="241"/>
      <c r="R912" s="241"/>
      <c r="S912" s="241"/>
      <c r="T912" s="241"/>
      <c r="U912" s="241"/>
      <c r="V912" s="241"/>
      <c r="W912" s="241"/>
      <c r="X912" s="241"/>
      <c r="Y912" s="241"/>
      <c r="Z912" s="241"/>
    </row>
    <row r="913" spans="1:26" ht="12.75" customHeight="1">
      <c r="A913" s="241"/>
      <c r="B913" s="241"/>
      <c r="C913" s="241"/>
      <c r="D913" s="241"/>
      <c r="E913" s="241"/>
      <c r="F913" s="241"/>
      <c r="G913" s="241"/>
      <c r="H913" s="241"/>
      <c r="I913" s="241"/>
      <c r="J913" s="241"/>
      <c r="K913" s="241"/>
      <c r="L913" s="241"/>
      <c r="M913" s="241"/>
      <c r="N913" s="241"/>
      <c r="O913" s="241"/>
      <c r="P913" s="241"/>
      <c r="Q913" s="241"/>
      <c r="R913" s="241"/>
      <c r="S913" s="241"/>
      <c r="T913" s="241"/>
      <c r="U913" s="241"/>
      <c r="V913" s="241"/>
      <c r="W913" s="241"/>
      <c r="X913" s="241"/>
      <c r="Y913" s="241"/>
      <c r="Z913" s="241"/>
    </row>
    <row r="914" spans="1:26" ht="12.75" customHeight="1">
      <c r="A914" s="241"/>
      <c r="B914" s="241"/>
      <c r="C914" s="241"/>
      <c r="D914" s="241"/>
      <c r="E914" s="241"/>
      <c r="F914" s="241"/>
      <c r="G914" s="241"/>
      <c r="H914" s="241"/>
      <c r="I914" s="241"/>
      <c r="J914" s="241"/>
      <c r="K914" s="241"/>
      <c r="L914" s="241"/>
      <c r="M914" s="241"/>
      <c r="N914" s="241"/>
      <c r="O914" s="241"/>
      <c r="P914" s="241"/>
      <c r="Q914" s="241"/>
      <c r="R914" s="241"/>
      <c r="S914" s="241"/>
      <c r="T914" s="241"/>
      <c r="U914" s="241"/>
      <c r="V914" s="241"/>
      <c r="W914" s="241"/>
      <c r="X914" s="241"/>
      <c r="Y914" s="241"/>
      <c r="Z914" s="241"/>
    </row>
    <row r="915" spans="1:26" ht="12.75" customHeight="1">
      <c r="A915" s="241"/>
      <c r="B915" s="241"/>
      <c r="C915" s="241"/>
      <c r="D915" s="241"/>
      <c r="E915" s="241"/>
      <c r="F915" s="241"/>
      <c r="G915" s="241"/>
      <c r="H915" s="241"/>
      <c r="I915" s="241"/>
      <c r="J915" s="241"/>
      <c r="K915" s="241"/>
      <c r="L915" s="241"/>
      <c r="M915" s="241"/>
      <c r="N915" s="241"/>
      <c r="O915" s="241"/>
      <c r="P915" s="241"/>
      <c r="Q915" s="241"/>
      <c r="R915" s="241"/>
      <c r="S915" s="241"/>
      <c r="T915" s="241"/>
      <c r="U915" s="241"/>
      <c r="V915" s="241"/>
      <c r="W915" s="241"/>
      <c r="X915" s="241"/>
      <c r="Y915" s="241"/>
      <c r="Z915" s="241"/>
    </row>
    <row r="916" spans="1:26" ht="12.75" customHeight="1">
      <c r="A916" s="241"/>
      <c r="B916" s="241"/>
      <c r="C916" s="241"/>
      <c r="D916" s="241"/>
      <c r="E916" s="241"/>
      <c r="F916" s="241"/>
      <c r="G916" s="241"/>
      <c r="H916" s="241"/>
      <c r="I916" s="241"/>
      <c r="J916" s="241"/>
      <c r="K916" s="241"/>
      <c r="L916" s="241"/>
      <c r="M916" s="241"/>
      <c r="N916" s="241"/>
      <c r="O916" s="241"/>
      <c r="P916" s="241"/>
      <c r="Q916" s="241"/>
      <c r="R916" s="241"/>
      <c r="S916" s="241"/>
      <c r="T916" s="241"/>
      <c r="U916" s="241"/>
      <c r="V916" s="241"/>
      <c r="W916" s="241"/>
      <c r="X916" s="241"/>
      <c r="Y916" s="241"/>
      <c r="Z916" s="241"/>
    </row>
    <row r="917" spans="1:26" ht="12.75" customHeight="1">
      <c r="A917" s="241"/>
      <c r="B917" s="241"/>
      <c r="C917" s="241"/>
      <c r="D917" s="241"/>
      <c r="E917" s="241"/>
      <c r="F917" s="241"/>
      <c r="G917" s="241"/>
      <c r="H917" s="241"/>
      <c r="I917" s="241"/>
      <c r="J917" s="241"/>
      <c r="K917" s="241"/>
      <c r="L917" s="241"/>
      <c r="M917" s="241"/>
      <c r="N917" s="241"/>
      <c r="O917" s="241"/>
      <c r="P917" s="241"/>
      <c r="Q917" s="241"/>
      <c r="R917" s="241"/>
      <c r="S917" s="241"/>
      <c r="T917" s="241"/>
      <c r="U917" s="241"/>
      <c r="V917" s="241"/>
      <c r="W917" s="241"/>
      <c r="X917" s="241"/>
      <c r="Y917" s="241"/>
      <c r="Z917" s="241"/>
    </row>
    <row r="918" spans="1:26" ht="12.75" customHeight="1">
      <c r="A918" s="241"/>
      <c r="B918" s="241"/>
      <c r="C918" s="241"/>
      <c r="D918" s="241"/>
      <c r="E918" s="241"/>
      <c r="F918" s="241"/>
      <c r="G918" s="241"/>
      <c r="H918" s="241"/>
      <c r="I918" s="241"/>
      <c r="J918" s="241"/>
      <c r="K918" s="241"/>
      <c r="L918" s="241"/>
      <c r="M918" s="241"/>
      <c r="N918" s="241"/>
      <c r="O918" s="241"/>
      <c r="P918" s="241"/>
      <c r="Q918" s="241"/>
      <c r="R918" s="241"/>
      <c r="S918" s="241"/>
      <c r="T918" s="241"/>
      <c r="U918" s="241"/>
      <c r="V918" s="241"/>
      <c r="W918" s="241"/>
      <c r="X918" s="241"/>
      <c r="Y918" s="241"/>
      <c r="Z918" s="241"/>
    </row>
    <row r="919" spans="1:26" ht="12.75" customHeight="1">
      <c r="A919" s="241"/>
      <c r="B919" s="241"/>
      <c r="C919" s="241"/>
      <c r="D919" s="241"/>
      <c r="E919" s="241"/>
      <c r="F919" s="241"/>
      <c r="G919" s="241"/>
      <c r="H919" s="241"/>
      <c r="I919" s="241"/>
      <c r="J919" s="241"/>
      <c r="K919" s="241"/>
      <c r="L919" s="241"/>
      <c r="M919" s="241"/>
      <c r="N919" s="241"/>
      <c r="O919" s="241"/>
      <c r="P919" s="241"/>
      <c r="Q919" s="241"/>
      <c r="R919" s="241"/>
      <c r="S919" s="241"/>
      <c r="T919" s="241"/>
      <c r="U919" s="241"/>
      <c r="V919" s="241"/>
      <c r="W919" s="241"/>
      <c r="X919" s="241"/>
      <c r="Y919" s="241"/>
      <c r="Z919" s="241"/>
    </row>
    <row r="920" spans="1:26" ht="12.75" customHeight="1">
      <c r="A920" s="241"/>
      <c r="B920" s="241"/>
      <c r="C920" s="241"/>
      <c r="D920" s="241"/>
      <c r="E920" s="241"/>
      <c r="F920" s="241"/>
      <c r="G920" s="241"/>
      <c r="H920" s="241"/>
      <c r="I920" s="241"/>
      <c r="J920" s="241"/>
      <c r="K920" s="241"/>
      <c r="L920" s="241"/>
      <c r="M920" s="241"/>
      <c r="N920" s="241"/>
      <c r="O920" s="241"/>
      <c r="P920" s="241"/>
      <c r="Q920" s="241"/>
      <c r="R920" s="241"/>
      <c r="S920" s="241"/>
      <c r="T920" s="241"/>
      <c r="U920" s="241"/>
      <c r="V920" s="241"/>
      <c r="W920" s="241"/>
      <c r="X920" s="241"/>
      <c r="Y920" s="241"/>
      <c r="Z920" s="241"/>
    </row>
    <row r="921" spans="1:26" ht="12.75" customHeight="1">
      <c r="A921" s="241"/>
      <c r="B921" s="241"/>
      <c r="C921" s="241"/>
      <c r="D921" s="241"/>
      <c r="E921" s="241"/>
      <c r="F921" s="241"/>
      <c r="G921" s="241"/>
      <c r="H921" s="241"/>
      <c r="I921" s="241"/>
      <c r="J921" s="241"/>
      <c r="K921" s="241"/>
      <c r="L921" s="241"/>
      <c r="M921" s="241"/>
      <c r="N921" s="241"/>
      <c r="O921" s="241"/>
      <c r="P921" s="241"/>
      <c r="Q921" s="241"/>
      <c r="R921" s="241"/>
      <c r="S921" s="241"/>
      <c r="T921" s="241"/>
      <c r="U921" s="241"/>
      <c r="V921" s="241"/>
      <c r="W921" s="241"/>
      <c r="X921" s="241"/>
      <c r="Y921" s="241"/>
      <c r="Z921" s="241"/>
    </row>
    <row r="922" spans="1:26" ht="12.75" customHeight="1">
      <c r="A922" s="241"/>
      <c r="B922" s="241"/>
      <c r="C922" s="241"/>
      <c r="D922" s="241"/>
      <c r="E922" s="241"/>
      <c r="F922" s="241"/>
      <c r="G922" s="241"/>
      <c r="H922" s="241"/>
      <c r="I922" s="241"/>
      <c r="J922" s="241"/>
      <c r="K922" s="241"/>
      <c r="L922" s="241"/>
      <c r="M922" s="241"/>
      <c r="N922" s="241"/>
      <c r="O922" s="241"/>
      <c r="P922" s="241"/>
      <c r="Q922" s="241"/>
      <c r="R922" s="241"/>
      <c r="S922" s="241"/>
      <c r="T922" s="241"/>
      <c r="U922" s="241"/>
      <c r="V922" s="241"/>
      <c r="W922" s="241"/>
      <c r="X922" s="241"/>
      <c r="Y922" s="241"/>
      <c r="Z922" s="241"/>
    </row>
    <row r="923" spans="1:26" ht="12.75" customHeight="1">
      <c r="A923" s="241"/>
      <c r="B923" s="241"/>
      <c r="C923" s="241"/>
      <c r="D923" s="241"/>
      <c r="E923" s="241"/>
      <c r="F923" s="241"/>
      <c r="G923" s="241"/>
      <c r="H923" s="241"/>
      <c r="I923" s="241"/>
      <c r="J923" s="241"/>
      <c r="K923" s="241"/>
      <c r="L923" s="241"/>
      <c r="M923" s="241"/>
      <c r="N923" s="241"/>
      <c r="O923" s="241"/>
      <c r="P923" s="241"/>
      <c r="Q923" s="241"/>
      <c r="R923" s="241"/>
      <c r="S923" s="241"/>
      <c r="T923" s="241"/>
      <c r="U923" s="241"/>
      <c r="V923" s="241"/>
      <c r="W923" s="241"/>
      <c r="X923" s="241"/>
      <c r="Y923" s="241"/>
      <c r="Z923" s="241"/>
    </row>
    <row r="924" spans="1:26" ht="12.75" customHeight="1">
      <c r="A924" s="241"/>
      <c r="B924" s="241"/>
      <c r="C924" s="241"/>
      <c r="D924" s="241"/>
      <c r="E924" s="241"/>
      <c r="F924" s="241"/>
      <c r="G924" s="241"/>
      <c r="H924" s="241"/>
      <c r="I924" s="241"/>
      <c r="J924" s="241"/>
      <c r="K924" s="241"/>
      <c r="L924" s="241"/>
      <c r="M924" s="241"/>
      <c r="N924" s="241"/>
      <c r="O924" s="241"/>
      <c r="P924" s="241"/>
      <c r="Q924" s="241"/>
      <c r="R924" s="241"/>
      <c r="S924" s="241"/>
      <c r="T924" s="241"/>
      <c r="U924" s="241"/>
      <c r="V924" s="241"/>
      <c r="W924" s="241"/>
      <c r="X924" s="241"/>
      <c r="Y924" s="241"/>
      <c r="Z924" s="241"/>
    </row>
    <row r="925" spans="1:26" ht="12.75" customHeight="1">
      <c r="A925" s="241"/>
      <c r="B925" s="241"/>
      <c r="C925" s="241"/>
      <c r="D925" s="241"/>
      <c r="E925" s="241"/>
      <c r="F925" s="241"/>
      <c r="G925" s="241"/>
      <c r="H925" s="241"/>
      <c r="I925" s="241"/>
      <c r="J925" s="241"/>
      <c r="K925" s="241"/>
      <c r="L925" s="241"/>
      <c r="M925" s="241"/>
      <c r="N925" s="241"/>
      <c r="O925" s="241"/>
      <c r="P925" s="241"/>
      <c r="Q925" s="241"/>
      <c r="R925" s="241"/>
      <c r="S925" s="241"/>
      <c r="T925" s="241"/>
      <c r="U925" s="241"/>
      <c r="V925" s="241"/>
      <c r="W925" s="241"/>
      <c r="X925" s="241"/>
      <c r="Y925" s="241"/>
      <c r="Z925" s="241"/>
    </row>
    <row r="926" spans="1:26" ht="12.75" customHeight="1">
      <c r="A926" s="241"/>
      <c r="B926" s="241"/>
      <c r="C926" s="241"/>
      <c r="D926" s="241"/>
      <c r="E926" s="241"/>
      <c r="F926" s="241"/>
      <c r="G926" s="241"/>
      <c r="H926" s="241"/>
      <c r="I926" s="241"/>
      <c r="J926" s="241"/>
      <c r="K926" s="241"/>
      <c r="L926" s="241"/>
      <c r="M926" s="241"/>
      <c r="N926" s="241"/>
      <c r="O926" s="241"/>
      <c r="P926" s="241"/>
      <c r="Q926" s="241"/>
      <c r="R926" s="241"/>
      <c r="S926" s="241"/>
      <c r="T926" s="241"/>
      <c r="U926" s="241"/>
      <c r="V926" s="241"/>
      <c r="W926" s="241"/>
      <c r="X926" s="241"/>
      <c r="Y926" s="241"/>
      <c r="Z926" s="241"/>
    </row>
    <row r="927" spans="1:26" ht="12.75" customHeight="1">
      <c r="A927" s="241"/>
      <c r="B927" s="241"/>
      <c r="C927" s="241"/>
      <c r="D927" s="241"/>
      <c r="E927" s="241"/>
      <c r="F927" s="241"/>
      <c r="G927" s="241"/>
      <c r="H927" s="241"/>
      <c r="I927" s="241"/>
      <c r="J927" s="241"/>
      <c r="K927" s="241"/>
      <c r="L927" s="241"/>
      <c r="M927" s="241"/>
      <c r="N927" s="241"/>
      <c r="O927" s="241"/>
      <c r="P927" s="241"/>
      <c r="Q927" s="241"/>
      <c r="R927" s="241"/>
      <c r="S927" s="241"/>
      <c r="T927" s="241"/>
      <c r="U927" s="241"/>
      <c r="V927" s="241"/>
      <c r="W927" s="241"/>
      <c r="X927" s="241"/>
      <c r="Y927" s="241"/>
      <c r="Z927" s="241"/>
    </row>
    <row r="928" spans="1:26" ht="12.75" customHeight="1">
      <c r="A928" s="241"/>
      <c r="B928" s="241"/>
      <c r="C928" s="241"/>
      <c r="D928" s="241"/>
      <c r="E928" s="241"/>
      <c r="F928" s="241"/>
      <c r="G928" s="241"/>
      <c r="H928" s="241"/>
      <c r="I928" s="241"/>
      <c r="J928" s="241"/>
      <c r="K928" s="241"/>
      <c r="L928" s="241"/>
      <c r="M928" s="241"/>
      <c r="N928" s="241"/>
      <c r="O928" s="241"/>
      <c r="P928" s="241"/>
      <c r="Q928" s="241"/>
      <c r="R928" s="241"/>
      <c r="S928" s="241"/>
      <c r="T928" s="241"/>
      <c r="U928" s="241"/>
      <c r="V928" s="241"/>
      <c r="W928" s="241"/>
      <c r="X928" s="241"/>
      <c r="Y928" s="241"/>
      <c r="Z928" s="241"/>
    </row>
    <row r="929" spans="1:26" ht="12.75" customHeight="1">
      <c r="A929" s="241"/>
      <c r="B929" s="241"/>
      <c r="C929" s="241"/>
      <c r="D929" s="241"/>
      <c r="E929" s="241"/>
      <c r="F929" s="241"/>
      <c r="G929" s="241"/>
      <c r="H929" s="241"/>
      <c r="I929" s="241"/>
      <c r="J929" s="241"/>
      <c r="K929" s="241"/>
      <c r="L929" s="241"/>
      <c r="M929" s="241"/>
      <c r="N929" s="241"/>
      <c r="O929" s="241"/>
      <c r="P929" s="241"/>
      <c r="Q929" s="241"/>
      <c r="R929" s="241"/>
      <c r="S929" s="241"/>
      <c r="T929" s="241"/>
      <c r="U929" s="241"/>
      <c r="V929" s="241"/>
      <c r="W929" s="241"/>
      <c r="X929" s="241"/>
      <c r="Y929" s="241"/>
      <c r="Z929" s="241"/>
    </row>
    <row r="930" spans="1:26" ht="12.75" customHeight="1">
      <c r="A930" s="241"/>
      <c r="B930" s="241"/>
      <c r="C930" s="241"/>
      <c r="D930" s="241"/>
      <c r="E930" s="241"/>
      <c r="F930" s="241"/>
      <c r="G930" s="241"/>
      <c r="H930" s="241"/>
      <c r="I930" s="241"/>
      <c r="J930" s="241"/>
      <c r="K930" s="241"/>
      <c r="L930" s="241"/>
      <c r="M930" s="241"/>
      <c r="N930" s="241"/>
      <c r="O930" s="241"/>
      <c r="P930" s="241"/>
      <c r="Q930" s="241"/>
      <c r="R930" s="241"/>
      <c r="S930" s="241"/>
      <c r="T930" s="241"/>
      <c r="U930" s="241"/>
      <c r="V930" s="241"/>
      <c r="W930" s="241"/>
      <c r="X930" s="241"/>
      <c r="Y930" s="241"/>
      <c r="Z930" s="241"/>
    </row>
    <row r="931" spans="1:26" ht="12.75" customHeight="1">
      <c r="A931" s="241"/>
      <c r="B931" s="241"/>
      <c r="C931" s="241"/>
      <c r="D931" s="241"/>
      <c r="E931" s="241"/>
      <c r="F931" s="241"/>
      <c r="G931" s="241"/>
      <c r="H931" s="241"/>
      <c r="I931" s="241"/>
      <c r="J931" s="241"/>
      <c r="K931" s="241"/>
      <c r="L931" s="241"/>
      <c r="M931" s="241"/>
      <c r="N931" s="241"/>
      <c r="O931" s="241"/>
      <c r="P931" s="241"/>
      <c r="Q931" s="241"/>
      <c r="R931" s="241"/>
      <c r="S931" s="241"/>
      <c r="T931" s="241"/>
      <c r="U931" s="241"/>
      <c r="V931" s="241"/>
      <c r="W931" s="241"/>
      <c r="X931" s="241"/>
      <c r="Y931" s="241"/>
      <c r="Z931" s="241"/>
    </row>
    <row r="932" spans="1:26" ht="12.75" customHeight="1">
      <c r="A932" s="241"/>
      <c r="B932" s="241"/>
      <c r="C932" s="241"/>
      <c r="D932" s="241"/>
      <c r="E932" s="241"/>
      <c r="F932" s="241"/>
      <c r="G932" s="241"/>
      <c r="H932" s="241"/>
      <c r="I932" s="241"/>
      <c r="J932" s="241"/>
      <c r="K932" s="241"/>
      <c r="L932" s="241"/>
      <c r="M932" s="241"/>
      <c r="N932" s="241"/>
      <c r="O932" s="241"/>
      <c r="P932" s="241"/>
      <c r="Q932" s="241"/>
      <c r="R932" s="241"/>
      <c r="S932" s="241"/>
      <c r="T932" s="241"/>
      <c r="U932" s="241"/>
      <c r="V932" s="241"/>
      <c r="W932" s="241"/>
      <c r="X932" s="241"/>
      <c r="Y932" s="241"/>
      <c r="Z932" s="241"/>
    </row>
    <row r="933" spans="1:26" ht="12.75" customHeight="1">
      <c r="A933" s="241"/>
      <c r="B933" s="241"/>
      <c r="C933" s="241"/>
      <c r="D933" s="241"/>
      <c r="E933" s="241"/>
      <c r="F933" s="241"/>
      <c r="G933" s="241"/>
      <c r="H933" s="241"/>
      <c r="I933" s="241"/>
      <c r="J933" s="241"/>
      <c r="K933" s="241"/>
      <c r="L933" s="241"/>
      <c r="M933" s="241"/>
      <c r="N933" s="241"/>
      <c r="O933" s="241"/>
      <c r="P933" s="241"/>
      <c r="Q933" s="241"/>
      <c r="R933" s="241"/>
      <c r="S933" s="241"/>
      <c r="T933" s="241"/>
      <c r="U933" s="241"/>
      <c r="V933" s="241"/>
      <c r="W933" s="241"/>
      <c r="X933" s="241"/>
      <c r="Y933" s="241"/>
      <c r="Z933" s="241"/>
    </row>
    <row r="934" spans="1:26" ht="12.75" customHeight="1">
      <c r="A934" s="241"/>
      <c r="B934" s="241"/>
      <c r="C934" s="241"/>
      <c r="D934" s="241"/>
      <c r="E934" s="241"/>
      <c r="F934" s="241"/>
      <c r="G934" s="241"/>
      <c r="H934" s="241"/>
      <c r="I934" s="241"/>
      <c r="J934" s="241"/>
      <c r="K934" s="241"/>
      <c r="L934" s="241"/>
      <c r="M934" s="241"/>
      <c r="N934" s="241"/>
      <c r="O934" s="241"/>
      <c r="P934" s="241"/>
      <c r="Q934" s="241"/>
      <c r="R934" s="241"/>
      <c r="S934" s="241"/>
      <c r="T934" s="241"/>
      <c r="U934" s="241"/>
      <c r="V934" s="241"/>
      <c r="W934" s="241"/>
      <c r="X934" s="241"/>
      <c r="Y934" s="241"/>
      <c r="Z934" s="241"/>
    </row>
    <row r="935" spans="1:26" ht="12.75" customHeight="1">
      <c r="A935" s="241"/>
      <c r="B935" s="241"/>
      <c r="C935" s="241"/>
      <c r="D935" s="241"/>
      <c r="E935" s="241"/>
      <c r="F935" s="241"/>
      <c r="G935" s="241"/>
      <c r="H935" s="241"/>
      <c r="I935" s="241"/>
      <c r="J935" s="241"/>
      <c r="K935" s="241"/>
      <c r="L935" s="241"/>
      <c r="M935" s="241"/>
      <c r="N935" s="241"/>
      <c r="O935" s="241"/>
      <c r="P935" s="241"/>
      <c r="Q935" s="241"/>
      <c r="R935" s="241"/>
      <c r="S935" s="241"/>
      <c r="T935" s="241"/>
      <c r="U935" s="241"/>
      <c r="V935" s="241"/>
      <c r="W935" s="241"/>
      <c r="X935" s="241"/>
      <c r="Y935" s="241"/>
      <c r="Z935" s="241"/>
    </row>
    <row r="936" spans="1:26" ht="12.75" customHeight="1">
      <c r="A936" s="241"/>
      <c r="B936" s="241"/>
      <c r="C936" s="241"/>
      <c r="D936" s="241"/>
      <c r="E936" s="241"/>
      <c r="F936" s="241"/>
      <c r="G936" s="241"/>
      <c r="H936" s="241"/>
      <c r="I936" s="241"/>
      <c r="J936" s="241"/>
      <c r="K936" s="241"/>
      <c r="L936" s="241"/>
      <c r="M936" s="241"/>
      <c r="N936" s="241"/>
      <c r="O936" s="241"/>
      <c r="P936" s="241"/>
      <c r="Q936" s="241"/>
      <c r="R936" s="241"/>
      <c r="S936" s="241"/>
      <c r="T936" s="241"/>
      <c r="U936" s="241"/>
      <c r="V936" s="241"/>
      <c r="W936" s="241"/>
      <c r="X936" s="241"/>
      <c r="Y936" s="241"/>
      <c r="Z936" s="241"/>
    </row>
    <row r="937" spans="1:26" ht="12.75" customHeight="1">
      <c r="A937" s="241"/>
      <c r="B937" s="241"/>
      <c r="C937" s="241"/>
      <c r="D937" s="241"/>
      <c r="E937" s="241"/>
      <c r="F937" s="241"/>
      <c r="G937" s="241"/>
      <c r="H937" s="241"/>
      <c r="I937" s="241"/>
      <c r="J937" s="241"/>
      <c r="K937" s="241"/>
      <c r="L937" s="241"/>
      <c r="M937" s="241"/>
      <c r="N937" s="241"/>
      <c r="O937" s="241"/>
      <c r="P937" s="241"/>
      <c r="Q937" s="241"/>
      <c r="R937" s="241"/>
      <c r="S937" s="241"/>
      <c r="T937" s="241"/>
      <c r="U937" s="241"/>
      <c r="V937" s="241"/>
      <c r="W937" s="241"/>
      <c r="X937" s="241"/>
      <c r="Y937" s="241"/>
      <c r="Z937" s="241"/>
    </row>
    <row r="938" spans="1:26" ht="12.75" customHeight="1">
      <c r="A938" s="241"/>
      <c r="B938" s="241"/>
      <c r="C938" s="241"/>
      <c r="D938" s="241"/>
      <c r="E938" s="241"/>
      <c r="F938" s="241"/>
      <c r="G938" s="241"/>
      <c r="H938" s="241"/>
      <c r="I938" s="241"/>
      <c r="J938" s="241"/>
      <c r="K938" s="241"/>
      <c r="L938" s="241"/>
      <c r="M938" s="241"/>
      <c r="N938" s="241"/>
      <c r="O938" s="241"/>
      <c r="P938" s="241"/>
      <c r="Q938" s="241"/>
      <c r="R938" s="241"/>
      <c r="S938" s="241"/>
      <c r="T938" s="241"/>
      <c r="U938" s="241"/>
      <c r="V938" s="241"/>
      <c r="W938" s="241"/>
      <c r="X938" s="241"/>
      <c r="Y938" s="241"/>
      <c r="Z938" s="241"/>
    </row>
    <row r="939" spans="1:26" ht="12.75" customHeight="1">
      <c r="A939" s="241"/>
      <c r="B939" s="241"/>
      <c r="C939" s="241"/>
      <c r="D939" s="241"/>
      <c r="E939" s="241"/>
      <c r="F939" s="241"/>
      <c r="G939" s="241"/>
      <c r="H939" s="241"/>
      <c r="I939" s="241"/>
      <c r="J939" s="241"/>
      <c r="K939" s="241"/>
      <c r="L939" s="241"/>
      <c r="M939" s="241"/>
      <c r="N939" s="241"/>
      <c r="O939" s="241"/>
      <c r="P939" s="241"/>
      <c r="Q939" s="241"/>
      <c r="R939" s="241"/>
      <c r="S939" s="241"/>
      <c r="T939" s="241"/>
      <c r="U939" s="241"/>
      <c r="V939" s="241"/>
      <c r="W939" s="241"/>
      <c r="X939" s="241"/>
      <c r="Y939" s="241"/>
      <c r="Z939" s="241"/>
    </row>
    <row r="940" spans="1:26" ht="12.75" customHeight="1">
      <c r="A940" s="241"/>
      <c r="B940" s="241"/>
      <c r="C940" s="241"/>
      <c r="D940" s="241"/>
      <c r="E940" s="241"/>
      <c r="F940" s="241"/>
      <c r="G940" s="241"/>
      <c r="H940" s="241"/>
      <c r="I940" s="241"/>
      <c r="J940" s="241"/>
      <c r="K940" s="241"/>
      <c r="L940" s="241"/>
      <c r="M940" s="241"/>
      <c r="N940" s="241"/>
      <c r="O940" s="241"/>
      <c r="P940" s="241"/>
      <c r="Q940" s="241"/>
      <c r="R940" s="241"/>
      <c r="S940" s="241"/>
      <c r="T940" s="241"/>
      <c r="U940" s="241"/>
      <c r="V940" s="241"/>
      <c r="W940" s="241"/>
      <c r="X940" s="241"/>
      <c r="Y940" s="241"/>
      <c r="Z940" s="241"/>
    </row>
    <row r="941" spans="1:26" ht="12.75" customHeight="1">
      <c r="A941" s="241"/>
      <c r="B941" s="241"/>
      <c r="C941" s="241"/>
      <c r="D941" s="241"/>
      <c r="E941" s="241"/>
      <c r="F941" s="241"/>
      <c r="G941" s="241"/>
      <c r="H941" s="241"/>
      <c r="I941" s="241"/>
      <c r="J941" s="241"/>
      <c r="K941" s="241"/>
      <c r="L941" s="241"/>
      <c r="M941" s="241"/>
      <c r="N941" s="241"/>
      <c r="O941" s="241"/>
      <c r="P941" s="241"/>
      <c r="Q941" s="241"/>
      <c r="R941" s="241"/>
      <c r="S941" s="241"/>
      <c r="T941" s="241"/>
      <c r="U941" s="241"/>
      <c r="V941" s="241"/>
      <c r="W941" s="241"/>
      <c r="X941" s="241"/>
      <c r="Y941" s="241"/>
      <c r="Z941" s="241"/>
    </row>
    <row r="942" spans="1:26" ht="12.75" customHeight="1">
      <c r="A942" s="241"/>
      <c r="B942" s="241"/>
      <c r="C942" s="241"/>
      <c r="D942" s="241"/>
      <c r="E942" s="241"/>
      <c r="F942" s="241"/>
      <c r="G942" s="241"/>
      <c r="H942" s="241"/>
      <c r="I942" s="241"/>
      <c r="J942" s="241"/>
      <c r="K942" s="241"/>
      <c r="L942" s="241"/>
      <c r="M942" s="241"/>
      <c r="N942" s="241"/>
      <c r="O942" s="241"/>
      <c r="P942" s="241"/>
      <c r="Q942" s="241"/>
      <c r="R942" s="241"/>
      <c r="S942" s="241"/>
      <c r="T942" s="241"/>
      <c r="U942" s="241"/>
      <c r="V942" s="241"/>
      <c r="W942" s="241"/>
      <c r="X942" s="241"/>
      <c r="Y942" s="241"/>
      <c r="Z942" s="241"/>
    </row>
    <row r="943" spans="1:26" ht="12.75" customHeight="1">
      <c r="A943" s="241"/>
      <c r="B943" s="241"/>
      <c r="C943" s="241"/>
      <c r="D943" s="241"/>
      <c r="E943" s="241"/>
      <c r="F943" s="241"/>
      <c r="G943" s="241"/>
      <c r="H943" s="241"/>
      <c r="I943" s="241"/>
      <c r="J943" s="241"/>
      <c r="K943" s="241"/>
      <c r="L943" s="241"/>
      <c r="M943" s="241"/>
      <c r="N943" s="241"/>
      <c r="O943" s="241"/>
      <c r="P943" s="241"/>
      <c r="Q943" s="241"/>
      <c r="R943" s="241"/>
      <c r="S943" s="241"/>
      <c r="T943" s="241"/>
      <c r="U943" s="241"/>
      <c r="V943" s="241"/>
      <c r="W943" s="241"/>
      <c r="X943" s="241"/>
      <c r="Y943" s="241"/>
      <c r="Z943" s="241"/>
    </row>
    <row r="944" spans="1:26" ht="12.75" customHeight="1">
      <c r="A944" s="241"/>
      <c r="B944" s="241"/>
      <c r="C944" s="241"/>
      <c r="D944" s="241"/>
      <c r="E944" s="241"/>
      <c r="F944" s="241"/>
      <c r="G944" s="241"/>
      <c r="H944" s="241"/>
      <c r="I944" s="241"/>
      <c r="J944" s="241"/>
      <c r="K944" s="241"/>
      <c r="L944" s="241"/>
      <c r="M944" s="241"/>
      <c r="N944" s="241"/>
      <c r="O944" s="241"/>
      <c r="P944" s="241"/>
      <c r="Q944" s="241"/>
      <c r="R944" s="241"/>
      <c r="S944" s="241"/>
      <c r="T944" s="241"/>
      <c r="U944" s="241"/>
      <c r="V944" s="241"/>
      <c r="W944" s="241"/>
      <c r="X944" s="241"/>
      <c r="Y944" s="241"/>
      <c r="Z944" s="241"/>
    </row>
    <row r="945" spans="1:26" ht="12.75" customHeight="1">
      <c r="A945" s="241"/>
      <c r="B945" s="241"/>
      <c r="C945" s="241"/>
      <c r="D945" s="241"/>
      <c r="E945" s="241"/>
      <c r="F945" s="241"/>
      <c r="G945" s="241"/>
      <c r="H945" s="241"/>
      <c r="I945" s="241"/>
      <c r="J945" s="241"/>
      <c r="K945" s="241"/>
      <c r="L945" s="241"/>
      <c r="M945" s="241"/>
      <c r="N945" s="241"/>
      <c r="O945" s="241"/>
      <c r="P945" s="241"/>
      <c r="Q945" s="241"/>
      <c r="R945" s="241"/>
      <c r="S945" s="241"/>
      <c r="T945" s="241"/>
      <c r="U945" s="241"/>
      <c r="V945" s="241"/>
      <c r="W945" s="241"/>
      <c r="X945" s="241"/>
      <c r="Y945" s="241"/>
      <c r="Z945" s="241"/>
    </row>
    <row r="946" spans="1:26" ht="12.75" customHeight="1">
      <c r="A946" s="241"/>
      <c r="B946" s="241"/>
      <c r="C946" s="241"/>
      <c r="D946" s="241"/>
      <c r="E946" s="241"/>
      <c r="F946" s="241"/>
      <c r="G946" s="241"/>
      <c r="H946" s="241"/>
      <c r="I946" s="241"/>
      <c r="J946" s="241"/>
      <c r="K946" s="241"/>
      <c r="L946" s="241"/>
      <c r="M946" s="241"/>
      <c r="N946" s="241"/>
      <c r="O946" s="241"/>
      <c r="P946" s="241"/>
      <c r="Q946" s="241"/>
      <c r="R946" s="241"/>
      <c r="S946" s="241"/>
      <c r="T946" s="241"/>
      <c r="U946" s="241"/>
      <c r="V946" s="241"/>
      <c r="W946" s="241"/>
      <c r="X946" s="241"/>
      <c r="Y946" s="241"/>
      <c r="Z946" s="241"/>
    </row>
    <row r="947" spans="1:26" ht="12.75" customHeight="1">
      <c r="A947" s="241"/>
      <c r="B947" s="241"/>
      <c r="C947" s="241"/>
      <c r="D947" s="241"/>
      <c r="E947" s="241"/>
      <c r="F947" s="241"/>
      <c r="G947" s="241"/>
      <c r="H947" s="241"/>
      <c r="I947" s="241"/>
      <c r="J947" s="241"/>
      <c r="K947" s="241"/>
      <c r="L947" s="241"/>
      <c r="M947" s="241"/>
      <c r="N947" s="241"/>
      <c r="O947" s="241"/>
      <c r="P947" s="241"/>
      <c r="Q947" s="241"/>
      <c r="R947" s="241"/>
      <c r="S947" s="241"/>
      <c r="T947" s="241"/>
      <c r="U947" s="241"/>
      <c r="V947" s="241"/>
      <c r="W947" s="241"/>
      <c r="X947" s="241"/>
      <c r="Y947" s="241"/>
      <c r="Z947" s="241"/>
    </row>
    <row r="948" spans="1:26" ht="12.75" customHeight="1">
      <c r="A948" s="241"/>
      <c r="B948" s="241"/>
      <c r="C948" s="241"/>
      <c r="D948" s="241"/>
      <c r="E948" s="241"/>
      <c r="F948" s="241"/>
      <c r="G948" s="241"/>
      <c r="H948" s="241"/>
      <c r="I948" s="241"/>
      <c r="J948" s="241"/>
      <c r="K948" s="241"/>
      <c r="L948" s="241"/>
      <c r="M948" s="241"/>
      <c r="N948" s="241"/>
      <c r="O948" s="241"/>
      <c r="P948" s="241"/>
      <c r="Q948" s="241"/>
      <c r="R948" s="241"/>
      <c r="S948" s="241"/>
      <c r="T948" s="241"/>
      <c r="U948" s="241"/>
      <c r="V948" s="241"/>
      <c r="W948" s="241"/>
      <c r="X948" s="241"/>
      <c r="Y948" s="241"/>
      <c r="Z948" s="241"/>
    </row>
    <row r="949" spans="1:26" ht="12.75" customHeight="1">
      <c r="A949" s="241"/>
      <c r="B949" s="241"/>
      <c r="C949" s="241"/>
      <c r="D949" s="241"/>
      <c r="E949" s="241"/>
      <c r="F949" s="241"/>
      <c r="G949" s="241"/>
      <c r="H949" s="241"/>
      <c r="I949" s="241"/>
      <c r="J949" s="241"/>
      <c r="K949" s="241"/>
      <c r="L949" s="241"/>
      <c r="M949" s="241"/>
      <c r="N949" s="241"/>
      <c r="O949" s="241"/>
      <c r="P949" s="241"/>
      <c r="Q949" s="241"/>
      <c r="R949" s="241"/>
      <c r="S949" s="241"/>
      <c r="T949" s="241"/>
      <c r="U949" s="241"/>
      <c r="V949" s="241"/>
      <c r="W949" s="241"/>
      <c r="X949" s="241"/>
      <c r="Y949" s="241"/>
      <c r="Z949" s="241"/>
    </row>
    <row r="950" spans="1:26" ht="12.75" customHeight="1">
      <c r="A950" s="241"/>
      <c r="B950" s="241"/>
      <c r="C950" s="241"/>
      <c r="D950" s="241"/>
      <c r="E950" s="241"/>
      <c r="F950" s="241"/>
      <c r="G950" s="241"/>
      <c r="H950" s="241"/>
      <c r="I950" s="241"/>
      <c r="J950" s="241"/>
      <c r="K950" s="241"/>
      <c r="L950" s="241"/>
      <c r="M950" s="241"/>
      <c r="N950" s="241"/>
      <c r="O950" s="241"/>
      <c r="P950" s="241"/>
      <c r="Q950" s="241"/>
      <c r="R950" s="241"/>
      <c r="S950" s="241"/>
      <c r="T950" s="241"/>
      <c r="U950" s="241"/>
      <c r="V950" s="241"/>
      <c r="W950" s="241"/>
      <c r="X950" s="241"/>
      <c r="Y950" s="241"/>
      <c r="Z950" s="241"/>
    </row>
    <row r="951" spans="1:26" ht="12.75" customHeight="1">
      <c r="A951" s="241"/>
      <c r="B951" s="241"/>
      <c r="C951" s="241"/>
      <c r="D951" s="241"/>
      <c r="E951" s="241"/>
      <c r="F951" s="241"/>
      <c r="G951" s="241"/>
      <c r="H951" s="241"/>
      <c r="I951" s="241"/>
      <c r="J951" s="241"/>
      <c r="K951" s="241"/>
      <c r="L951" s="241"/>
      <c r="M951" s="241"/>
      <c r="N951" s="241"/>
      <c r="O951" s="241"/>
      <c r="P951" s="241"/>
      <c r="Q951" s="241"/>
      <c r="R951" s="241"/>
      <c r="S951" s="241"/>
      <c r="T951" s="241"/>
      <c r="U951" s="241"/>
      <c r="V951" s="241"/>
      <c r="W951" s="241"/>
      <c r="X951" s="241"/>
      <c r="Y951" s="241"/>
      <c r="Z951" s="241"/>
    </row>
    <row r="952" spans="1:26" ht="12.75" customHeight="1">
      <c r="A952" s="241"/>
      <c r="B952" s="241"/>
      <c r="C952" s="241"/>
      <c r="D952" s="241"/>
      <c r="E952" s="241"/>
      <c r="F952" s="241"/>
      <c r="G952" s="241"/>
      <c r="H952" s="241"/>
      <c r="I952" s="241"/>
      <c r="J952" s="241"/>
      <c r="K952" s="241"/>
      <c r="L952" s="241"/>
      <c r="M952" s="241"/>
      <c r="N952" s="241"/>
      <c r="O952" s="241"/>
      <c r="P952" s="241"/>
      <c r="Q952" s="241"/>
      <c r="R952" s="241"/>
      <c r="S952" s="241"/>
      <c r="T952" s="241"/>
      <c r="U952" s="241"/>
      <c r="V952" s="241"/>
      <c r="W952" s="241"/>
      <c r="X952" s="241"/>
      <c r="Y952" s="241"/>
      <c r="Z952" s="241"/>
    </row>
    <row r="953" spans="1:26" ht="12.75" customHeight="1">
      <c r="A953" s="241"/>
      <c r="B953" s="241"/>
      <c r="C953" s="241"/>
      <c r="D953" s="241"/>
      <c r="E953" s="241"/>
      <c r="F953" s="241"/>
      <c r="G953" s="241"/>
      <c r="H953" s="241"/>
      <c r="I953" s="241"/>
      <c r="J953" s="241"/>
      <c r="K953" s="241"/>
      <c r="L953" s="241"/>
      <c r="M953" s="241"/>
      <c r="N953" s="241"/>
      <c r="O953" s="241"/>
      <c r="P953" s="241"/>
      <c r="Q953" s="241"/>
      <c r="R953" s="241"/>
      <c r="S953" s="241"/>
      <c r="T953" s="241"/>
      <c r="U953" s="241"/>
      <c r="V953" s="241"/>
      <c r="W953" s="241"/>
      <c r="X953" s="241"/>
      <c r="Y953" s="241"/>
      <c r="Z953" s="241"/>
    </row>
    <row r="954" spans="1:26" ht="12.75" customHeight="1">
      <c r="A954" s="241"/>
      <c r="B954" s="241"/>
      <c r="C954" s="241"/>
      <c r="D954" s="241"/>
      <c r="E954" s="241"/>
      <c r="F954" s="241"/>
      <c r="G954" s="241"/>
      <c r="H954" s="241"/>
      <c r="I954" s="241"/>
      <c r="J954" s="241"/>
      <c r="K954" s="241"/>
      <c r="L954" s="241"/>
      <c r="M954" s="241"/>
      <c r="N954" s="241"/>
      <c r="O954" s="241"/>
      <c r="P954" s="241"/>
      <c r="Q954" s="241"/>
      <c r="R954" s="241"/>
      <c r="S954" s="241"/>
      <c r="T954" s="241"/>
      <c r="U954" s="241"/>
      <c r="V954" s="241"/>
      <c r="W954" s="241"/>
      <c r="X954" s="241"/>
      <c r="Y954" s="241"/>
      <c r="Z954" s="241"/>
    </row>
    <row r="955" spans="1:26" ht="12.75" customHeight="1">
      <c r="A955" s="241"/>
      <c r="B955" s="241"/>
      <c r="C955" s="241"/>
      <c r="D955" s="241"/>
      <c r="E955" s="241"/>
      <c r="F955" s="241"/>
      <c r="G955" s="241"/>
      <c r="H955" s="241"/>
      <c r="I955" s="241"/>
      <c r="J955" s="241"/>
      <c r="K955" s="241"/>
      <c r="L955" s="241"/>
      <c r="M955" s="241"/>
      <c r="N955" s="241"/>
      <c r="O955" s="241"/>
      <c r="P955" s="241"/>
      <c r="Q955" s="241"/>
      <c r="R955" s="241"/>
      <c r="S955" s="241"/>
      <c r="T955" s="241"/>
      <c r="U955" s="241"/>
      <c r="V955" s="241"/>
      <c r="W955" s="241"/>
      <c r="X955" s="241"/>
      <c r="Y955" s="241"/>
      <c r="Z955" s="241"/>
    </row>
    <row r="956" spans="1:26" ht="12.75" customHeight="1">
      <c r="A956" s="241"/>
      <c r="B956" s="241"/>
      <c r="C956" s="241"/>
      <c r="D956" s="241"/>
      <c r="E956" s="241"/>
      <c r="F956" s="241"/>
      <c r="G956" s="241"/>
      <c r="H956" s="241"/>
      <c r="I956" s="241"/>
      <c r="J956" s="241"/>
      <c r="K956" s="241"/>
      <c r="L956" s="241"/>
      <c r="M956" s="241"/>
      <c r="N956" s="241"/>
      <c r="O956" s="241"/>
      <c r="P956" s="241"/>
      <c r="Q956" s="241"/>
      <c r="R956" s="241"/>
      <c r="S956" s="241"/>
      <c r="T956" s="241"/>
      <c r="U956" s="241"/>
      <c r="V956" s="241"/>
      <c r="W956" s="241"/>
      <c r="X956" s="241"/>
      <c r="Y956" s="241"/>
      <c r="Z956" s="241"/>
    </row>
    <row r="957" spans="1:26" ht="12.75" customHeight="1">
      <c r="A957" s="241"/>
      <c r="B957" s="241"/>
      <c r="C957" s="241"/>
      <c r="D957" s="241"/>
      <c r="E957" s="241"/>
      <c r="F957" s="241"/>
      <c r="G957" s="241"/>
      <c r="H957" s="241"/>
      <c r="I957" s="241"/>
      <c r="J957" s="241"/>
      <c r="K957" s="241"/>
      <c r="L957" s="241"/>
      <c r="M957" s="241"/>
      <c r="N957" s="241"/>
      <c r="O957" s="241"/>
      <c r="P957" s="241"/>
      <c r="Q957" s="241"/>
      <c r="R957" s="241"/>
      <c r="S957" s="241"/>
      <c r="T957" s="241"/>
      <c r="U957" s="241"/>
      <c r="V957" s="241"/>
      <c r="W957" s="241"/>
      <c r="X957" s="241"/>
      <c r="Y957" s="241"/>
      <c r="Z957" s="241"/>
    </row>
    <row r="958" spans="1:26" ht="12.75" customHeight="1">
      <c r="A958" s="241"/>
      <c r="B958" s="241"/>
      <c r="C958" s="241"/>
      <c r="D958" s="241"/>
      <c r="E958" s="241"/>
      <c r="F958" s="241"/>
      <c r="G958" s="241"/>
      <c r="H958" s="241"/>
      <c r="I958" s="241"/>
      <c r="J958" s="241"/>
      <c r="K958" s="241"/>
      <c r="L958" s="241"/>
      <c r="M958" s="241"/>
      <c r="N958" s="241"/>
      <c r="O958" s="241"/>
      <c r="P958" s="241"/>
      <c r="Q958" s="241"/>
      <c r="R958" s="241"/>
      <c r="S958" s="241"/>
      <c r="T958" s="241"/>
      <c r="U958" s="241"/>
      <c r="V958" s="241"/>
      <c r="W958" s="241"/>
      <c r="X958" s="241"/>
      <c r="Y958" s="241"/>
      <c r="Z958" s="241"/>
    </row>
    <row r="959" spans="1:26" ht="12.75" customHeight="1">
      <c r="A959" s="241"/>
      <c r="B959" s="241"/>
      <c r="C959" s="241"/>
      <c r="D959" s="241"/>
      <c r="E959" s="241"/>
      <c r="F959" s="241"/>
      <c r="G959" s="241"/>
      <c r="H959" s="241"/>
      <c r="I959" s="241"/>
      <c r="J959" s="241"/>
      <c r="K959" s="241"/>
      <c r="L959" s="241"/>
      <c r="M959" s="241"/>
      <c r="N959" s="241"/>
      <c r="O959" s="241"/>
      <c r="P959" s="241"/>
      <c r="Q959" s="241"/>
      <c r="R959" s="241"/>
      <c r="S959" s="241"/>
      <c r="T959" s="241"/>
      <c r="U959" s="241"/>
      <c r="V959" s="241"/>
      <c r="W959" s="241"/>
      <c r="X959" s="241"/>
      <c r="Y959" s="241"/>
      <c r="Z959" s="241"/>
    </row>
    <row r="960" spans="1:26" ht="12.75" customHeight="1">
      <c r="A960" s="241"/>
      <c r="B960" s="241"/>
      <c r="C960" s="241"/>
      <c r="D960" s="241"/>
      <c r="E960" s="241"/>
      <c r="F960" s="241"/>
      <c r="G960" s="241"/>
      <c r="H960" s="241"/>
      <c r="I960" s="241"/>
      <c r="J960" s="241"/>
      <c r="K960" s="241"/>
      <c r="L960" s="241"/>
      <c r="M960" s="241"/>
      <c r="N960" s="241"/>
      <c r="O960" s="241"/>
      <c r="P960" s="241"/>
      <c r="Q960" s="241"/>
      <c r="R960" s="241"/>
      <c r="S960" s="241"/>
      <c r="T960" s="241"/>
      <c r="U960" s="241"/>
      <c r="V960" s="241"/>
      <c r="W960" s="241"/>
      <c r="X960" s="241"/>
      <c r="Y960" s="241"/>
      <c r="Z960" s="241"/>
    </row>
    <row r="961" spans="1:26" ht="12.75" customHeight="1">
      <c r="A961" s="241"/>
      <c r="B961" s="241"/>
      <c r="C961" s="241"/>
      <c r="D961" s="241"/>
      <c r="E961" s="241"/>
      <c r="F961" s="241"/>
      <c r="G961" s="241"/>
      <c r="H961" s="241"/>
      <c r="I961" s="241"/>
      <c r="J961" s="241"/>
      <c r="K961" s="241"/>
      <c r="L961" s="241"/>
      <c r="M961" s="241"/>
      <c r="N961" s="241"/>
      <c r="O961" s="241"/>
      <c r="P961" s="241"/>
      <c r="Q961" s="241"/>
      <c r="R961" s="241"/>
      <c r="S961" s="241"/>
      <c r="T961" s="241"/>
      <c r="U961" s="241"/>
      <c r="V961" s="241"/>
      <c r="W961" s="241"/>
      <c r="X961" s="241"/>
      <c r="Y961" s="241"/>
      <c r="Z961" s="241"/>
    </row>
    <row r="962" spans="1:26" ht="12.75" customHeight="1">
      <c r="A962" s="241"/>
      <c r="B962" s="241"/>
      <c r="C962" s="241"/>
      <c r="D962" s="241"/>
      <c r="E962" s="241"/>
      <c r="F962" s="241"/>
      <c r="G962" s="241"/>
      <c r="H962" s="241"/>
      <c r="I962" s="241"/>
      <c r="J962" s="241"/>
      <c r="K962" s="241"/>
      <c r="L962" s="241"/>
      <c r="M962" s="241"/>
      <c r="N962" s="241"/>
      <c r="O962" s="241"/>
      <c r="P962" s="241"/>
      <c r="Q962" s="241"/>
      <c r="R962" s="241"/>
      <c r="S962" s="241"/>
      <c r="T962" s="241"/>
      <c r="U962" s="241"/>
      <c r="V962" s="241"/>
      <c r="W962" s="241"/>
      <c r="X962" s="241"/>
      <c r="Y962" s="241"/>
      <c r="Z962" s="241"/>
    </row>
    <row r="963" spans="1:26" ht="12.75" customHeight="1">
      <c r="A963" s="241"/>
      <c r="B963" s="241"/>
      <c r="C963" s="241"/>
      <c r="D963" s="241"/>
      <c r="E963" s="241"/>
      <c r="F963" s="241"/>
      <c r="G963" s="241"/>
      <c r="H963" s="241"/>
      <c r="I963" s="241"/>
      <c r="J963" s="241"/>
      <c r="K963" s="241"/>
      <c r="L963" s="241"/>
      <c r="M963" s="241"/>
      <c r="N963" s="241"/>
      <c r="O963" s="241"/>
      <c r="P963" s="241"/>
      <c r="Q963" s="241"/>
      <c r="R963" s="241"/>
      <c r="S963" s="241"/>
      <c r="T963" s="241"/>
      <c r="U963" s="241"/>
      <c r="V963" s="241"/>
      <c r="W963" s="241"/>
      <c r="X963" s="241"/>
      <c r="Y963" s="241"/>
      <c r="Z963" s="241"/>
    </row>
    <row r="964" spans="1:26" ht="12.75" customHeight="1">
      <c r="A964" s="241"/>
      <c r="B964" s="241"/>
      <c r="C964" s="241"/>
      <c r="D964" s="241"/>
      <c r="E964" s="241"/>
      <c r="F964" s="241"/>
      <c r="G964" s="241"/>
      <c r="H964" s="241"/>
      <c r="I964" s="241"/>
      <c r="J964" s="241"/>
      <c r="K964" s="241"/>
      <c r="L964" s="241"/>
      <c r="M964" s="241"/>
      <c r="N964" s="241"/>
      <c r="O964" s="241"/>
      <c r="P964" s="241"/>
      <c r="Q964" s="241"/>
      <c r="R964" s="241"/>
      <c r="S964" s="241"/>
      <c r="T964" s="241"/>
      <c r="U964" s="241"/>
      <c r="V964" s="241"/>
      <c r="W964" s="241"/>
      <c r="X964" s="241"/>
      <c r="Y964" s="241"/>
      <c r="Z964" s="241"/>
    </row>
    <row r="965" spans="1:26" ht="12.75" customHeight="1">
      <c r="A965" s="241"/>
      <c r="B965" s="241"/>
      <c r="C965" s="241"/>
      <c r="D965" s="241"/>
      <c r="E965" s="241"/>
      <c r="F965" s="241"/>
      <c r="G965" s="241"/>
      <c r="H965" s="241"/>
      <c r="I965" s="241"/>
      <c r="J965" s="241"/>
      <c r="K965" s="241"/>
      <c r="L965" s="241"/>
      <c r="M965" s="241"/>
      <c r="N965" s="241"/>
      <c r="O965" s="241"/>
      <c r="P965" s="241"/>
      <c r="Q965" s="241"/>
      <c r="R965" s="241"/>
      <c r="S965" s="241"/>
      <c r="T965" s="241"/>
      <c r="U965" s="241"/>
      <c r="V965" s="241"/>
      <c r="W965" s="241"/>
      <c r="X965" s="241"/>
      <c r="Y965" s="241"/>
      <c r="Z965" s="241"/>
    </row>
    <row r="966" spans="1:26" ht="12.75" customHeight="1">
      <c r="A966" s="241"/>
      <c r="B966" s="241"/>
      <c r="C966" s="241"/>
      <c r="D966" s="241"/>
      <c r="E966" s="241"/>
      <c r="F966" s="241"/>
      <c r="G966" s="241"/>
      <c r="H966" s="241"/>
      <c r="I966" s="241"/>
      <c r="J966" s="241"/>
      <c r="K966" s="241"/>
      <c r="L966" s="241"/>
      <c r="M966" s="241"/>
      <c r="N966" s="241"/>
      <c r="O966" s="241"/>
      <c r="P966" s="241"/>
      <c r="Q966" s="241"/>
      <c r="R966" s="241"/>
      <c r="S966" s="241"/>
      <c r="T966" s="241"/>
      <c r="U966" s="241"/>
      <c r="V966" s="241"/>
      <c r="W966" s="241"/>
      <c r="X966" s="241"/>
      <c r="Y966" s="241"/>
      <c r="Z966" s="241"/>
    </row>
    <row r="967" spans="1:26" ht="12.75" customHeight="1">
      <c r="A967" s="241"/>
      <c r="B967" s="241"/>
      <c r="C967" s="241"/>
      <c r="D967" s="241"/>
      <c r="E967" s="241"/>
      <c r="F967" s="241"/>
      <c r="G967" s="241"/>
      <c r="H967" s="241"/>
      <c r="I967" s="241"/>
      <c r="J967" s="241"/>
      <c r="K967" s="241"/>
      <c r="L967" s="241"/>
      <c r="M967" s="241"/>
      <c r="N967" s="241"/>
      <c r="O967" s="241"/>
      <c r="P967" s="241"/>
      <c r="Q967" s="241"/>
      <c r="R967" s="241"/>
      <c r="S967" s="241"/>
      <c r="T967" s="241"/>
      <c r="U967" s="241"/>
      <c r="V967" s="241"/>
      <c r="W967" s="241"/>
      <c r="X967" s="241"/>
      <c r="Y967" s="241"/>
      <c r="Z967" s="241"/>
    </row>
    <row r="968" spans="1:26" ht="12.75" customHeight="1">
      <c r="A968" s="241"/>
      <c r="B968" s="241"/>
      <c r="C968" s="241"/>
      <c r="D968" s="241"/>
      <c r="E968" s="241"/>
      <c r="F968" s="241"/>
      <c r="G968" s="241"/>
      <c r="H968" s="241"/>
      <c r="I968" s="241"/>
      <c r="J968" s="241"/>
      <c r="K968" s="241"/>
      <c r="L968" s="241"/>
      <c r="M968" s="241"/>
      <c r="N968" s="241"/>
      <c r="O968" s="241"/>
      <c r="P968" s="241"/>
      <c r="Q968" s="241"/>
      <c r="R968" s="241"/>
      <c r="S968" s="241"/>
      <c r="T968" s="241"/>
      <c r="U968" s="241"/>
      <c r="V968" s="241"/>
      <c r="W968" s="241"/>
      <c r="X968" s="241"/>
      <c r="Y968" s="241"/>
      <c r="Z968" s="241"/>
    </row>
    <row r="969" spans="1:26" ht="12.75" customHeight="1">
      <c r="A969" s="241"/>
      <c r="B969" s="241"/>
      <c r="C969" s="241"/>
      <c r="D969" s="241"/>
      <c r="E969" s="241"/>
      <c r="F969" s="241"/>
      <c r="G969" s="241"/>
      <c r="H969" s="241"/>
      <c r="I969" s="241"/>
      <c r="J969" s="241"/>
      <c r="K969" s="241"/>
      <c r="L969" s="241"/>
      <c r="M969" s="241"/>
      <c r="N969" s="241"/>
      <c r="O969" s="241"/>
      <c r="P969" s="241"/>
      <c r="Q969" s="241"/>
      <c r="R969" s="241"/>
      <c r="S969" s="241"/>
      <c r="T969" s="241"/>
      <c r="U969" s="241"/>
      <c r="V969" s="241"/>
      <c r="W969" s="241"/>
      <c r="X969" s="241"/>
      <c r="Y969" s="241"/>
      <c r="Z969" s="241"/>
    </row>
    <row r="970" spans="1:26" ht="12.75" customHeight="1">
      <c r="A970" s="241"/>
      <c r="B970" s="241"/>
      <c r="C970" s="241"/>
      <c r="D970" s="241"/>
      <c r="E970" s="241"/>
      <c r="F970" s="241"/>
      <c r="G970" s="241"/>
      <c r="H970" s="241"/>
      <c r="I970" s="241"/>
      <c r="J970" s="241"/>
      <c r="K970" s="241"/>
      <c r="L970" s="241"/>
      <c r="M970" s="241"/>
      <c r="N970" s="241"/>
      <c r="O970" s="241"/>
      <c r="P970" s="241"/>
      <c r="Q970" s="241"/>
      <c r="R970" s="241"/>
      <c r="S970" s="241"/>
      <c r="T970" s="241"/>
      <c r="U970" s="241"/>
      <c r="V970" s="241"/>
      <c r="W970" s="241"/>
      <c r="X970" s="241"/>
      <c r="Y970" s="241"/>
      <c r="Z970" s="241"/>
    </row>
    <row r="971" spans="1:26" ht="12.75" customHeight="1">
      <c r="A971" s="241"/>
      <c r="B971" s="241"/>
      <c r="C971" s="241"/>
      <c r="D971" s="241"/>
      <c r="E971" s="241"/>
      <c r="F971" s="241"/>
      <c r="G971" s="241"/>
      <c r="H971" s="241"/>
      <c r="I971" s="241"/>
      <c r="J971" s="241"/>
      <c r="K971" s="241"/>
      <c r="L971" s="241"/>
      <c r="M971" s="241"/>
      <c r="N971" s="241"/>
      <c r="O971" s="241"/>
      <c r="P971" s="241"/>
      <c r="Q971" s="241"/>
      <c r="R971" s="241"/>
      <c r="S971" s="241"/>
      <c r="T971" s="241"/>
      <c r="U971" s="241"/>
      <c r="V971" s="241"/>
      <c r="W971" s="241"/>
      <c r="X971" s="241"/>
      <c r="Y971" s="241"/>
      <c r="Z971" s="241"/>
    </row>
    <row r="972" spans="1:26" ht="12.75" customHeight="1">
      <c r="A972" s="241"/>
      <c r="B972" s="241"/>
      <c r="C972" s="241"/>
      <c r="D972" s="241"/>
      <c r="E972" s="241"/>
      <c r="F972" s="241"/>
      <c r="G972" s="241"/>
      <c r="H972" s="241"/>
      <c r="I972" s="241"/>
      <c r="J972" s="241"/>
      <c r="K972" s="241"/>
      <c r="L972" s="241"/>
      <c r="M972" s="241"/>
      <c r="N972" s="241"/>
      <c r="O972" s="241"/>
      <c r="P972" s="241"/>
      <c r="Q972" s="241"/>
      <c r="R972" s="241"/>
      <c r="S972" s="241"/>
      <c r="T972" s="241"/>
      <c r="U972" s="241"/>
      <c r="V972" s="241"/>
      <c r="W972" s="241"/>
      <c r="X972" s="241"/>
      <c r="Y972" s="241"/>
      <c r="Z972" s="241"/>
    </row>
    <row r="973" spans="1:26" ht="12.75" customHeight="1">
      <c r="A973" s="241"/>
      <c r="B973" s="241"/>
      <c r="C973" s="241"/>
      <c r="D973" s="241"/>
      <c r="E973" s="241"/>
      <c r="F973" s="241"/>
      <c r="G973" s="241"/>
      <c r="H973" s="241"/>
      <c r="I973" s="241"/>
      <c r="J973" s="241"/>
      <c r="K973" s="241"/>
      <c r="L973" s="241"/>
      <c r="M973" s="241"/>
      <c r="N973" s="241"/>
      <c r="O973" s="241"/>
      <c r="P973" s="241"/>
      <c r="Q973" s="241"/>
      <c r="R973" s="241"/>
      <c r="S973" s="241"/>
      <c r="T973" s="241"/>
      <c r="U973" s="241"/>
      <c r="V973" s="241"/>
      <c r="W973" s="241"/>
      <c r="X973" s="241"/>
      <c r="Y973" s="241"/>
      <c r="Z973" s="241"/>
    </row>
    <row r="974" spans="1:26" ht="12.75" customHeight="1">
      <c r="A974" s="241"/>
      <c r="B974" s="241"/>
      <c r="C974" s="241"/>
      <c r="D974" s="241"/>
      <c r="E974" s="241"/>
      <c r="F974" s="241"/>
      <c r="G974" s="241"/>
      <c r="H974" s="241"/>
      <c r="I974" s="241"/>
      <c r="J974" s="241"/>
      <c r="K974" s="241"/>
      <c r="L974" s="241"/>
      <c r="M974" s="241"/>
      <c r="N974" s="241"/>
      <c r="O974" s="241"/>
      <c r="P974" s="241"/>
      <c r="Q974" s="241"/>
      <c r="R974" s="241"/>
      <c r="S974" s="241"/>
      <c r="T974" s="241"/>
      <c r="U974" s="241"/>
      <c r="V974" s="241"/>
      <c r="W974" s="241"/>
      <c r="X974" s="241"/>
      <c r="Y974" s="241"/>
      <c r="Z974" s="241"/>
    </row>
    <row r="975" spans="1:26" ht="12.75" customHeight="1">
      <c r="A975" s="241"/>
      <c r="B975" s="241"/>
      <c r="C975" s="241"/>
      <c r="D975" s="241"/>
      <c r="E975" s="241"/>
      <c r="F975" s="241"/>
      <c r="G975" s="241"/>
      <c r="H975" s="241"/>
      <c r="I975" s="241"/>
      <c r="J975" s="241"/>
      <c r="K975" s="241"/>
      <c r="L975" s="241"/>
      <c r="M975" s="241"/>
      <c r="N975" s="241"/>
      <c r="O975" s="241"/>
      <c r="P975" s="241"/>
      <c r="Q975" s="241"/>
      <c r="R975" s="241"/>
      <c r="S975" s="241"/>
      <c r="T975" s="241"/>
      <c r="U975" s="241"/>
      <c r="V975" s="241"/>
      <c r="W975" s="241"/>
      <c r="X975" s="241"/>
      <c r="Y975" s="241"/>
      <c r="Z975" s="241"/>
    </row>
    <row r="976" spans="1:26" ht="12.75" customHeight="1">
      <c r="A976" s="241"/>
      <c r="B976" s="241"/>
      <c r="C976" s="241"/>
      <c r="D976" s="241"/>
      <c r="E976" s="241"/>
      <c r="F976" s="241"/>
      <c r="G976" s="241"/>
      <c r="H976" s="241"/>
      <c r="I976" s="241"/>
      <c r="J976" s="241"/>
      <c r="K976" s="241"/>
      <c r="L976" s="241"/>
      <c r="M976" s="241"/>
      <c r="N976" s="241"/>
      <c r="O976" s="241"/>
      <c r="P976" s="241"/>
      <c r="Q976" s="241"/>
      <c r="R976" s="241"/>
      <c r="S976" s="241"/>
      <c r="T976" s="241"/>
      <c r="U976" s="241"/>
      <c r="V976" s="241"/>
      <c r="W976" s="241"/>
      <c r="X976" s="241"/>
      <c r="Y976" s="241"/>
      <c r="Z976" s="241"/>
    </row>
    <row r="977" spans="1:26" ht="12.75" customHeight="1">
      <c r="A977" s="241"/>
      <c r="B977" s="241"/>
      <c r="C977" s="241"/>
      <c r="D977" s="241"/>
      <c r="E977" s="241"/>
      <c r="F977" s="241"/>
      <c r="G977" s="241"/>
      <c r="H977" s="241"/>
      <c r="I977" s="241"/>
      <c r="J977" s="241"/>
      <c r="K977" s="241"/>
      <c r="L977" s="241"/>
      <c r="M977" s="241"/>
      <c r="N977" s="241"/>
      <c r="O977" s="241"/>
      <c r="P977" s="241"/>
      <c r="Q977" s="241"/>
      <c r="R977" s="241"/>
      <c r="S977" s="241"/>
      <c r="T977" s="241"/>
      <c r="U977" s="241"/>
      <c r="V977" s="241"/>
      <c r="W977" s="241"/>
      <c r="X977" s="241"/>
      <c r="Y977" s="241"/>
      <c r="Z977" s="241"/>
    </row>
    <row r="978" spans="1:26" ht="12.75" customHeight="1">
      <c r="A978" s="241"/>
      <c r="B978" s="241"/>
      <c r="C978" s="241"/>
      <c r="D978" s="241"/>
      <c r="E978" s="241"/>
      <c r="F978" s="241"/>
      <c r="G978" s="241"/>
      <c r="H978" s="241"/>
      <c r="I978" s="241"/>
      <c r="J978" s="241"/>
      <c r="K978" s="241"/>
      <c r="L978" s="241"/>
      <c r="M978" s="241"/>
      <c r="N978" s="241"/>
      <c r="O978" s="241"/>
      <c r="P978" s="241"/>
      <c r="Q978" s="241"/>
      <c r="R978" s="241"/>
      <c r="S978" s="241"/>
      <c r="T978" s="241"/>
      <c r="U978" s="241"/>
      <c r="V978" s="241"/>
      <c r="W978" s="241"/>
      <c r="X978" s="241"/>
      <c r="Y978" s="241"/>
      <c r="Z978" s="241"/>
    </row>
    <row r="979" spans="1:26" ht="12.75" customHeight="1">
      <c r="A979" s="241"/>
      <c r="B979" s="241"/>
      <c r="C979" s="241"/>
      <c r="D979" s="241"/>
      <c r="E979" s="241"/>
      <c r="F979" s="241"/>
      <c r="G979" s="241"/>
      <c r="H979" s="241"/>
      <c r="I979" s="241"/>
      <c r="J979" s="241"/>
      <c r="K979" s="241"/>
      <c r="L979" s="241"/>
      <c r="M979" s="241"/>
      <c r="N979" s="241"/>
      <c r="O979" s="241"/>
      <c r="P979" s="241"/>
      <c r="Q979" s="241"/>
      <c r="R979" s="241"/>
      <c r="S979" s="241"/>
      <c r="T979" s="241"/>
      <c r="U979" s="241"/>
      <c r="V979" s="241"/>
      <c r="W979" s="241"/>
      <c r="X979" s="241"/>
      <c r="Y979" s="241"/>
      <c r="Z979" s="241"/>
    </row>
    <row r="980" spans="1:26" ht="12.75" customHeight="1">
      <c r="A980" s="241"/>
      <c r="B980" s="241"/>
      <c r="C980" s="241"/>
      <c r="D980" s="241"/>
      <c r="E980" s="241"/>
      <c r="F980" s="241"/>
      <c r="G980" s="241"/>
      <c r="H980" s="241"/>
      <c r="I980" s="241"/>
      <c r="J980" s="241"/>
      <c r="K980" s="241"/>
      <c r="L980" s="241"/>
      <c r="M980" s="241"/>
      <c r="N980" s="241"/>
      <c r="O980" s="241"/>
      <c r="P980" s="241"/>
      <c r="Q980" s="241"/>
      <c r="R980" s="241"/>
      <c r="S980" s="241"/>
      <c r="T980" s="241"/>
      <c r="U980" s="241"/>
      <c r="V980" s="241"/>
      <c r="W980" s="241"/>
      <c r="X980" s="241"/>
      <c r="Y980" s="241"/>
      <c r="Z980" s="241"/>
    </row>
    <row r="981" spans="1:26" ht="12.75" customHeight="1">
      <c r="A981" s="241"/>
      <c r="B981" s="241"/>
      <c r="C981" s="241"/>
      <c r="D981" s="241"/>
      <c r="E981" s="241"/>
      <c r="F981" s="241"/>
      <c r="G981" s="241"/>
      <c r="H981" s="241"/>
      <c r="I981" s="241"/>
      <c r="J981" s="241"/>
      <c r="K981" s="241"/>
      <c r="L981" s="241"/>
      <c r="M981" s="241"/>
      <c r="N981" s="241"/>
      <c r="O981" s="241"/>
      <c r="P981" s="241"/>
      <c r="Q981" s="241"/>
      <c r="R981" s="241"/>
      <c r="S981" s="241"/>
      <c r="T981" s="241"/>
      <c r="U981" s="241"/>
      <c r="V981" s="241"/>
      <c r="W981" s="241"/>
      <c r="X981" s="241"/>
      <c r="Y981" s="241"/>
      <c r="Z981" s="241"/>
    </row>
    <row r="982" spans="1:26" ht="12.75" customHeight="1">
      <c r="A982" s="241"/>
      <c r="B982" s="241"/>
      <c r="C982" s="241"/>
      <c r="D982" s="241"/>
      <c r="E982" s="241"/>
      <c r="F982" s="241"/>
      <c r="G982" s="241"/>
      <c r="H982" s="241"/>
      <c r="I982" s="241"/>
      <c r="J982" s="241"/>
      <c r="K982" s="241"/>
      <c r="L982" s="241"/>
      <c r="M982" s="241"/>
      <c r="N982" s="241"/>
      <c r="O982" s="241"/>
      <c r="P982" s="241"/>
      <c r="Q982" s="241"/>
      <c r="R982" s="241"/>
      <c r="S982" s="241"/>
      <c r="T982" s="241"/>
      <c r="U982" s="241"/>
      <c r="V982" s="241"/>
      <c r="W982" s="241"/>
      <c r="X982" s="241"/>
      <c r="Y982" s="241"/>
      <c r="Z982" s="241"/>
    </row>
    <row r="983" spans="1:26" ht="12.75" customHeight="1">
      <c r="A983" s="241"/>
      <c r="B983" s="241"/>
      <c r="C983" s="241"/>
      <c r="D983" s="241"/>
      <c r="E983" s="241"/>
      <c r="F983" s="241"/>
      <c r="G983" s="241"/>
      <c r="H983" s="241"/>
      <c r="I983" s="241"/>
      <c r="J983" s="241"/>
      <c r="K983" s="241"/>
      <c r="L983" s="241"/>
      <c r="M983" s="241"/>
      <c r="N983" s="241"/>
      <c r="O983" s="241"/>
      <c r="P983" s="241"/>
      <c r="Q983" s="241"/>
      <c r="R983" s="241"/>
      <c r="S983" s="241"/>
      <c r="T983" s="241"/>
      <c r="U983" s="241"/>
      <c r="V983" s="241"/>
      <c r="W983" s="241"/>
      <c r="X983" s="241"/>
      <c r="Y983" s="241"/>
      <c r="Z983" s="241"/>
    </row>
    <row r="984" spans="1:26" ht="12.75" customHeight="1">
      <c r="A984" s="241"/>
      <c r="B984" s="241"/>
      <c r="C984" s="241"/>
      <c r="D984" s="241"/>
      <c r="E984" s="241"/>
      <c r="F984" s="241"/>
      <c r="G984" s="241"/>
      <c r="H984" s="241"/>
      <c r="I984" s="241"/>
      <c r="J984" s="241"/>
      <c r="K984" s="241"/>
      <c r="L984" s="241"/>
      <c r="M984" s="241"/>
      <c r="N984" s="241"/>
      <c r="O984" s="241"/>
      <c r="P984" s="241"/>
      <c r="Q984" s="241"/>
      <c r="R984" s="241"/>
      <c r="S984" s="241"/>
      <c r="T984" s="241"/>
      <c r="U984" s="241"/>
      <c r="V984" s="241"/>
      <c r="W984" s="241"/>
      <c r="X984" s="241"/>
      <c r="Y984" s="241"/>
      <c r="Z984" s="241"/>
    </row>
    <row r="985" spans="1:26" ht="12.75" customHeight="1">
      <c r="A985" s="241"/>
      <c r="B985" s="241"/>
      <c r="C985" s="241"/>
      <c r="D985" s="241"/>
      <c r="E985" s="241"/>
      <c r="F985" s="241"/>
      <c r="G985" s="241"/>
      <c r="H985" s="241"/>
      <c r="I985" s="241"/>
      <c r="J985" s="241"/>
      <c r="K985" s="241"/>
      <c r="L985" s="241"/>
      <c r="M985" s="241"/>
      <c r="N985" s="241"/>
      <c r="O985" s="241"/>
      <c r="P985" s="241"/>
      <c r="Q985" s="241"/>
      <c r="R985" s="241"/>
      <c r="S985" s="241"/>
      <c r="T985" s="241"/>
      <c r="U985" s="241"/>
      <c r="V985" s="241"/>
      <c r="W985" s="241"/>
      <c r="X985" s="241"/>
      <c r="Y985" s="241"/>
      <c r="Z985" s="241"/>
    </row>
    <row r="986" spans="1:26" ht="12.75" customHeight="1">
      <c r="A986" s="241"/>
      <c r="B986" s="241"/>
      <c r="C986" s="241"/>
      <c r="D986" s="241"/>
      <c r="E986" s="241"/>
      <c r="F986" s="241"/>
      <c r="G986" s="241"/>
      <c r="H986" s="241"/>
      <c r="I986" s="241"/>
      <c r="J986" s="241"/>
      <c r="K986" s="241"/>
      <c r="L986" s="241"/>
      <c r="M986" s="241"/>
      <c r="N986" s="241"/>
      <c r="O986" s="241"/>
      <c r="P986" s="241"/>
      <c r="Q986" s="241"/>
      <c r="R986" s="241"/>
      <c r="S986" s="241"/>
      <c r="T986" s="241"/>
      <c r="U986" s="241"/>
      <c r="V986" s="241"/>
      <c r="W986" s="241"/>
      <c r="X986" s="241"/>
      <c r="Y986" s="241"/>
      <c r="Z986" s="241"/>
    </row>
    <row r="987" spans="1:26" ht="12.75" customHeight="1">
      <c r="A987" s="241"/>
      <c r="B987" s="241"/>
      <c r="C987" s="241"/>
      <c r="D987" s="241"/>
      <c r="E987" s="241"/>
      <c r="F987" s="241"/>
      <c r="G987" s="241"/>
      <c r="H987" s="241"/>
      <c r="I987" s="241"/>
      <c r="J987" s="241"/>
      <c r="K987" s="241"/>
      <c r="L987" s="241"/>
      <c r="M987" s="241"/>
      <c r="N987" s="241"/>
      <c r="O987" s="241"/>
      <c r="P987" s="241"/>
      <c r="Q987" s="241"/>
      <c r="R987" s="241"/>
      <c r="S987" s="241"/>
      <c r="T987" s="241"/>
      <c r="U987" s="241"/>
      <c r="V987" s="241"/>
      <c r="W987" s="241"/>
      <c r="X987" s="241"/>
      <c r="Y987" s="241"/>
      <c r="Z987" s="241"/>
    </row>
    <row r="988" spans="1:26" ht="12.75" customHeight="1">
      <c r="A988" s="241"/>
      <c r="B988" s="241"/>
      <c r="C988" s="241"/>
      <c r="D988" s="241"/>
      <c r="E988" s="241"/>
      <c r="F988" s="241"/>
      <c r="G988" s="241"/>
      <c r="H988" s="241"/>
      <c r="I988" s="241"/>
      <c r="J988" s="241"/>
      <c r="K988" s="241"/>
      <c r="L988" s="241"/>
      <c r="M988" s="241"/>
      <c r="N988" s="241"/>
      <c r="O988" s="241"/>
      <c r="P988" s="241"/>
      <c r="Q988" s="241"/>
      <c r="R988" s="241"/>
      <c r="S988" s="241"/>
      <c r="T988" s="241"/>
      <c r="U988" s="241"/>
      <c r="V988" s="241"/>
      <c r="W988" s="241"/>
      <c r="X988" s="241"/>
      <c r="Y988" s="241"/>
      <c r="Z988" s="241"/>
    </row>
    <row r="989" spans="1:26" ht="12.75" customHeight="1">
      <c r="A989" s="241"/>
      <c r="B989" s="241"/>
      <c r="C989" s="241"/>
      <c r="D989" s="241"/>
      <c r="E989" s="241"/>
      <c r="F989" s="241"/>
      <c r="G989" s="241"/>
      <c r="H989" s="241"/>
      <c r="I989" s="241"/>
      <c r="J989" s="241"/>
      <c r="K989" s="241"/>
      <c r="L989" s="241"/>
      <c r="M989" s="241"/>
      <c r="N989" s="241"/>
      <c r="O989" s="241"/>
      <c r="P989" s="241"/>
      <c r="Q989" s="241"/>
      <c r="R989" s="241"/>
      <c r="S989" s="241"/>
      <c r="T989" s="241"/>
      <c r="U989" s="241"/>
      <c r="V989" s="241"/>
      <c r="W989" s="241"/>
      <c r="X989" s="241"/>
      <c r="Y989" s="241"/>
      <c r="Z989" s="241"/>
    </row>
    <row r="990" spans="1:26" ht="12.75" customHeight="1">
      <c r="A990" s="241"/>
      <c r="B990" s="241"/>
      <c r="C990" s="241"/>
      <c r="D990" s="241"/>
      <c r="E990" s="241"/>
      <c r="F990" s="241"/>
      <c r="G990" s="241"/>
      <c r="H990" s="241"/>
      <c r="I990" s="241"/>
      <c r="J990" s="241"/>
      <c r="K990" s="241"/>
      <c r="L990" s="241"/>
      <c r="M990" s="241"/>
      <c r="N990" s="241"/>
      <c r="O990" s="241"/>
      <c r="P990" s="241"/>
      <c r="Q990" s="241"/>
      <c r="R990" s="241"/>
      <c r="S990" s="241"/>
      <c r="T990" s="241"/>
      <c r="U990" s="241"/>
      <c r="V990" s="241"/>
      <c r="W990" s="241"/>
      <c r="X990" s="241"/>
      <c r="Y990" s="241"/>
      <c r="Z990" s="241"/>
    </row>
    <row r="991" spans="1:26" ht="12.75" customHeight="1">
      <c r="A991" s="241"/>
      <c r="B991" s="241"/>
      <c r="C991" s="241"/>
      <c r="D991" s="241"/>
      <c r="E991" s="241"/>
      <c r="F991" s="241"/>
      <c r="G991" s="241"/>
      <c r="H991" s="241"/>
      <c r="I991" s="241"/>
      <c r="J991" s="241"/>
      <c r="K991" s="241"/>
      <c r="L991" s="241"/>
      <c r="M991" s="241"/>
      <c r="N991" s="241"/>
      <c r="O991" s="241"/>
      <c r="P991" s="241"/>
      <c r="Q991" s="241"/>
      <c r="R991" s="241"/>
      <c r="S991" s="241"/>
      <c r="T991" s="241"/>
      <c r="U991" s="241"/>
      <c r="V991" s="241"/>
      <c r="W991" s="241"/>
      <c r="X991" s="241"/>
      <c r="Y991" s="241"/>
      <c r="Z991" s="241"/>
    </row>
    <row r="992" spans="1:26" ht="12.75" customHeight="1">
      <c r="A992" s="241"/>
      <c r="B992" s="241"/>
      <c r="C992" s="241"/>
      <c r="D992" s="241"/>
      <c r="E992" s="241"/>
      <c r="F992" s="241"/>
      <c r="G992" s="241"/>
      <c r="H992" s="241"/>
      <c r="I992" s="241"/>
      <c r="J992" s="241"/>
      <c r="K992" s="241"/>
      <c r="L992" s="241"/>
      <c r="M992" s="241"/>
      <c r="N992" s="241"/>
      <c r="O992" s="241"/>
      <c r="P992" s="241"/>
      <c r="Q992" s="241"/>
      <c r="R992" s="241"/>
      <c r="S992" s="241"/>
      <c r="T992" s="241"/>
      <c r="U992" s="241"/>
      <c r="V992" s="241"/>
      <c r="W992" s="241"/>
      <c r="X992" s="241"/>
      <c r="Y992" s="241"/>
      <c r="Z992" s="241"/>
    </row>
    <row r="993" spans="1:26" ht="12.75" customHeight="1">
      <c r="A993" s="241"/>
      <c r="B993" s="241"/>
      <c r="C993" s="241"/>
      <c r="D993" s="241"/>
      <c r="E993" s="241"/>
      <c r="F993" s="241"/>
      <c r="G993" s="241"/>
      <c r="H993" s="241"/>
      <c r="I993" s="241"/>
      <c r="J993" s="241"/>
      <c r="K993" s="241"/>
      <c r="L993" s="241"/>
      <c r="M993" s="241"/>
      <c r="N993" s="241"/>
      <c r="O993" s="241"/>
      <c r="P993" s="241"/>
      <c r="Q993" s="241"/>
      <c r="R993" s="241"/>
      <c r="S993" s="241"/>
      <c r="T993" s="241"/>
      <c r="U993" s="241"/>
      <c r="V993" s="241"/>
      <c r="W993" s="241"/>
      <c r="X993" s="241"/>
      <c r="Y993" s="241"/>
      <c r="Z993" s="241"/>
    </row>
    <row r="994" spans="1:26" ht="12.75" customHeight="1">
      <c r="A994" s="241"/>
      <c r="B994" s="241"/>
      <c r="C994" s="241"/>
      <c r="D994" s="241"/>
      <c r="E994" s="241"/>
      <c r="F994" s="241"/>
      <c r="G994" s="241"/>
      <c r="H994" s="241"/>
      <c r="I994" s="241"/>
      <c r="J994" s="241"/>
      <c r="K994" s="241"/>
      <c r="L994" s="241"/>
      <c r="M994" s="241"/>
      <c r="N994" s="241"/>
      <c r="O994" s="241"/>
      <c r="P994" s="241"/>
      <c r="Q994" s="241"/>
      <c r="R994" s="241"/>
      <c r="S994" s="241"/>
      <c r="T994" s="241"/>
      <c r="U994" s="241"/>
      <c r="V994" s="241"/>
      <c r="W994" s="241"/>
      <c r="X994" s="241"/>
      <c r="Y994" s="241"/>
      <c r="Z994" s="241"/>
    </row>
    <row r="995" spans="1:26" ht="12.75" customHeight="1">
      <c r="A995" s="241"/>
      <c r="B995" s="241"/>
      <c r="C995" s="241"/>
      <c r="D995" s="241"/>
      <c r="E995" s="241"/>
      <c r="F995" s="241"/>
      <c r="G995" s="241"/>
      <c r="H995" s="241"/>
      <c r="I995" s="241"/>
      <c r="J995" s="241"/>
      <c r="K995" s="241"/>
      <c r="L995" s="241"/>
      <c r="M995" s="241"/>
      <c r="N995" s="241"/>
      <c r="O995" s="241"/>
      <c r="P995" s="241"/>
      <c r="Q995" s="241"/>
      <c r="R995" s="241"/>
      <c r="S995" s="241"/>
      <c r="T995" s="241"/>
      <c r="U995" s="241"/>
      <c r="V995" s="241"/>
      <c r="W995" s="241"/>
      <c r="X995" s="241"/>
      <c r="Y995" s="241"/>
      <c r="Z995" s="241"/>
    </row>
    <row r="996" spans="1:26" ht="12.75" customHeight="1">
      <c r="A996" s="241"/>
      <c r="B996" s="241"/>
      <c r="C996" s="241"/>
      <c r="D996" s="241"/>
      <c r="E996" s="241"/>
      <c r="F996" s="241"/>
      <c r="G996" s="241"/>
      <c r="H996" s="241"/>
      <c r="I996" s="241"/>
      <c r="J996" s="241"/>
      <c r="K996" s="241"/>
      <c r="L996" s="241"/>
      <c r="M996" s="241"/>
      <c r="N996" s="241"/>
      <c r="O996" s="241"/>
      <c r="P996" s="241"/>
      <c r="Q996" s="241"/>
      <c r="R996" s="241"/>
      <c r="S996" s="241"/>
      <c r="T996" s="241"/>
      <c r="U996" s="241"/>
      <c r="V996" s="241"/>
      <c r="W996" s="241"/>
      <c r="X996" s="241"/>
      <c r="Y996" s="241"/>
      <c r="Z996" s="241"/>
    </row>
    <row r="997" spans="1:26" ht="12.75" customHeight="1">
      <c r="A997" s="241"/>
      <c r="B997" s="241"/>
      <c r="C997" s="241"/>
      <c r="D997" s="241"/>
      <c r="E997" s="241"/>
      <c r="F997" s="241"/>
      <c r="G997" s="241"/>
      <c r="H997" s="241"/>
      <c r="I997" s="241"/>
      <c r="J997" s="241"/>
      <c r="K997" s="241"/>
      <c r="L997" s="241"/>
      <c r="M997" s="241"/>
      <c r="N997" s="241"/>
      <c r="O997" s="241"/>
      <c r="P997" s="241"/>
      <c r="Q997" s="241"/>
      <c r="R997" s="241"/>
      <c r="S997" s="241"/>
      <c r="T997" s="241"/>
      <c r="U997" s="241"/>
      <c r="V997" s="241"/>
      <c r="W997" s="241"/>
      <c r="X997" s="241"/>
      <c r="Y997" s="241"/>
      <c r="Z997" s="241"/>
    </row>
    <row r="998" spans="1:26" ht="12.75" customHeight="1">
      <c r="A998" s="241"/>
      <c r="B998" s="241"/>
      <c r="C998" s="241"/>
      <c r="D998" s="241"/>
      <c r="E998" s="241"/>
      <c r="F998" s="241"/>
      <c r="G998" s="241"/>
      <c r="H998" s="241"/>
      <c r="I998" s="241"/>
      <c r="J998" s="241"/>
      <c r="K998" s="241"/>
      <c r="L998" s="241"/>
      <c r="M998" s="241"/>
      <c r="N998" s="241"/>
      <c r="O998" s="241"/>
      <c r="P998" s="241"/>
      <c r="Q998" s="241"/>
      <c r="R998" s="241"/>
      <c r="S998" s="241"/>
      <c r="T998" s="241"/>
      <c r="U998" s="241"/>
      <c r="V998" s="241"/>
      <c r="W998" s="241"/>
      <c r="X998" s="241"/>
      <c r="Y998" s="241"/>
      <c r="Z998" s="241"/>
    </row>
    <row r="999" spans="1:26" ht="12.75" customHeight="1">
      <c r="A999" s="241"/>
      <c r="B999" s="241"/>
      <c r="C999" s="241"/>
      <c r="D999" s="241"/>
      <c r="E999" s="241"/>
      <c r="F999" s="241"/>
      <c r="G999" s="241"/>
      <c r="H999" s="241"/>
      <c r="I999" s="241"/>
      <c r="J999" s="241"/>
      <c r="K999" s="241"/>
      <c r="L999" s="241"/>
      <c r="M999" s="241"/>
      <c r="N999" s="241"/>
      <c r="O999" s="241"/>
      <c r="P999" s="241"/>
      <c r="Q999" s="241"/>
      <c r="R999" s="241"/>
      <c r="S999" s="241"/>
      <c r="T999" s="241"/>
      <c r="U999" s="241"/>
      <c r="V999" s="241"/>
      <c r="W999" s="241"/>
      <c r="X999" s="241"/>
      <c r="Y999" s="241"/>
      <c r="Z999" s="241"/>
    </row>
    <row r="1000" spans="1:26" ht="12.75" customHeight="1">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c r="V1000" s="241"/>
      <c r="W1000" s="241"/>
      <c r="X1000" s="241"/>
      <c r="Y1000" s="241"/>
      <c r="Z1000" s="24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Mapa Corrupcion</vt:lpstr>
      <vt:lpstr>Tabla Valoración controles</vt:lpstr>
      <vt:lpstr>Impacto Ri Inhe</vt:lpstr>
      <vt:lpstr>AUTO_LA_FT</vt:lpstr>
      <vt:lpstr>CONTROLES</vt:lpstr>
      <vt:lpstr>FORMULAS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Pedro Ignacio Sagado Rodriguez</cp:lastModifiedBy>
  <cp:lastPrinted>2025-01-16T22:00:28Z</cp:lastPrinted>
  <dcterms:created xsi:type="dcterms:W3CDTF">2020-03-24T23:12:47Z</dcterms:created>
  <dcterms:modified xsi:type="dcterms:W3CDTF">2025-01-16T22:30:36Z</dcterms:modified>
</cp:coreProperties>
</file>