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0.216.160.201\control interno\2021\19.04 INF.  DE GESTIÓN\PAAC\01. I Seg 2021\02. Informe\"/>
    </mc:Choice>
  </mc:AlternateContent>
  <bookViews>
    <workbookView xWindow="0" yWindow="0" windowWidth="23040" windowHeight="8328" firstSheet="1" activeTab="1"/>
  </bookViews>
  <sheets>
    <sheet name="BD" sheetId="2" state="hidden" r:id="rId1"/>
    <sheet name="ÍNDICE" sheetId="21" r:id="rId2"/>
    <sheet name="1. GESTIÓN RIESGO CORRUPCIÓN" sheetId="20" r:id="rId3"/>
    <sheet name="2. RACIONALIZACIÓN DE TRÁMITES " sheetId="12" r:id="rId4"/>
    <sheet name="3. RENDICIÓN DE CUENTAS" sheetId="13" r:id="rId5"/>
    <sheet name="4. MECANISMO ATENCIÓN CIUDADANO" sheetId="14" r:id="rId6"/>
    <sheet name="5. TRANSPARENCIA" sheetId="15" r:id="rId7"/>
    <sheet name="6. INICIATIVAS ADICIONALES" sheetId="16" r:id="rId8"/>
    <sheet name="7. GESTIÓN DE INTEGRIDAD" sheetId="17" r:id="rId9"/>
    <sheet name="CONTROL DE CAMBIOS" sheetId="19" r:id="rId10"/>
    <sheet name="Resultados PAAC" sheetId="22" r:id="rId11"/>
  </sheets>
  <externalReferences>
    <externalReference r:id="rId12"/>
  </externalReferences>
  <definedNames>
    <definedName name="_xlnm._FilterDatabase" localSheetId="2" hidden="1">'1. GESTIÓN RIESGO CORRUPCIÓN'!$A$8:$AT$29</definedName>
    <definedName name="_xlnm._FilterDatabase" localSheetId="4" hidden="1">'3. RENDICIÓN DE CUENTAS'!$A$8:$AU$35</definedName>
    <definedName name="_xlnm._FilterDatabase" localSheetId="5" hidden="1">'4. MECANISMO ATENCIÓN CIUDADANO'!$A$8:$AT$8</definedName>
    <definedName name="_xlnm._FilterDatabase" localSheetId="6" hidden="1">'5. TRANSPARENCIA'!$A$8:$AU$41</definedName>
    <definedName name="_xlnm._FilterDatabase" localSheetId="7" hidden="1">'6. INICIATIVAS ADICIONALES'!$A$8:$AT$15</definedName>
    <definedName name="_xlnm._FilterDatabase" localSheetId="8" hidden="1">'7. GESTIÓN DE INTEGRIDAD'!$A$9:$AT$9</definedName>
    <definedName name="Alcance">BD!$B$4:$F$4</definedName>
    <definedName name="_xlnm.Print_Area" localSheetId="2">'1. GESTIÓN RIESGO CORRUPCIÓN'!$A$1:$U$4</definedName>
    <definedName name="Clasificacion" localSheetId="2">#REF!</definedName>
    <definedName name="Clasificacion">#REF!</definedName>
    <definedName name="Condiciones">BD!$B$14:$F$14</definedName>
    <definedName name="CONTROL">BD!$I$44:$J$46</definedName>
    <definedName name="Costo">BD!$B$2:$F$2</definedName>
    <definedName name="CRITERIORC">BD!$D$57:$E$71</definedName>
    <definedName name="DI" localSheetId="2">[1]INFORMACIÓN!#REF!</definedName>
    <definedName name="DI">[1]INFORMACIÓN!#REF!</definedName>
    <definedName name="Frecuencia" localSheetId="2">[1]Hoja1!$C$2:$C$8</definedName>
    <definedName name="Frecuencia" localSheetId="3">[1]Hoja1!$C$2:$C$8</definedName>
    <definedName name="Frecuencia" localSheetId="4">[1]Hoja1!$C$2:$C$8</definedName>
    <definedName name="Frecuencia" localSheetId="5">[1]Hoja1!$C$2:$C$8</definedName>
    <definedName name="Frecuencia" localSheetId="6">[1]Hoja1!$C$2:$C$8</definedName>
    <definedName name="Frecuencia" localSheetId="7">[1]Hoja1!$C$2:$C$8</definedName>
    <definedName name="Frecuencia" localSheetId="8">[1]Hoja1!$C$2:$C$8</definedName>
    <definedName name="Frecuencia" localSheetId="9">[1]Hoja1!$C$2:$C$8</definedName>
    <definedName name="Frecuencia">BD!$B$13:$F$13</definedName>
    <definedName name="GSST">BD!$B$7:$F$7</definedName>
    <definedName name="Herramienta">[1]Hoja1!$E$2:$E$10</definedName>
    <definedName name="Ocurrencia">BD!$B$12:$F$12</definedName>
    <definedName name="Operatividad">BD!$B$5:$F$5</definedName>
    <definedName name="Procesos" localSheetId="2">#REF!</definedName>
    <definedName name="Procesos">#REF!</definedName>
    <definedName name="RCVR">BD!$D$57:$F$71</definedName>
    <definedName name="RCVRI">BD!$F$57:$G$71</definedName>
    <definedName name="SGA">BD!$B$6:$F$6</definedName>
    <definedName name="Tendencia">[1]Hoja1!$D$2:$D$4</definedName>
    <definedName name="Tiempo">BD!$B$3:$F$3</definedName>
    <definedName name="Tipo" localSheetId="2">[1]Hoja1!$A$2:$A$8</definedName>
    <definedName name="Tipo" localSheetId="3">[1]Hoja1!$A$2:$A$8</definedName>
    <definedName name="Tipo" localSheetId="4">[1]Hoja1!$A$2:$A$8</definedName>
    <definedName name="Tipo" localSheetId="5">[1]Hoja1!$A$2:$A$8</definedName>
    <definedName name="Tipo" localSheetId="6">[1]Hoja1!$A$2:$A$8</definedName>
    <definedName name="Tipo" localSheetId="7">[1]Hoja1!$A$2:$A$8</definedName>
    <definedName name="Tipo" localSheetId="8">[1]Hoja1!$A$2:$A$8</definedName>
    <definedName name="Tipo" localSheetId="9">[1]Hoja1!$A$2:$A$8</definedName>
    <definedName name="TIPO">BD!$A$28:$A$34</definedName>
    <definedName name="_xlnm.Print_Titles" localSheetId="2">'1. GESTIÓN RIESGO CORRUPCIÓN'!#REF!</definedName>
    <definedName name="Trazabilidad">BD!$B$15:$F$15</definedName>
    <definedName name="VALOR">BD!$D$25:$E$49</definedName>
    <definedName name="VR">BD!$D$25:$F$49</definedName>
    <definedName name="VRI">BD!$F$25:$G$49</definedName>
  </definedNames>
  <calcPr calcId="162913"/>
</workbook>
</file>

<file path=xl/calcChain.xml><?xml version="1.0" encoding="utf-8"?>
<calcChain xmlns="http://schemas.openxmlformats.org/spreadsheetml/2006/main">
  <c r="C9" i="22" l="1"/>
  <c r="D9" i="22"/>
  <c r="B9" i="22"/>
  <c r="J18" i="15" l="1"/>
  <c r="I29" i="20" l="1"/>
  <c r="I28" i="20"/>
  <c r="I27" i="20"/>
  <c r="I25" i="20"/>
  <c r="I24" i="20"/>
  <c r="J19" i="15"/>
  <c r="B11" i="20" l="1"/>
  <c r="B12" i="20" s="1"/>
  <c r="B13" i="20" s="1"/>
  <c r="B14" i="20" s="1"/>
  <c r="B15" i="20" s="1"/>
  <c r="B16" i="20" s="1"/>
  <c r="B17" i="20" s="1"/>
  <c r="B18" i="20" s="1"/>
  <c r="B19" i="20" s="1"/>
  <c r="B20" i="20" s="1"/>
  <c r="B21" i="20" s="1"/>
  <c r="B22" i="20" s="1"/>
  <c r="B23" i="20" s="1"/>
  <c r="B24" i="20" s="1"/>
  <c r="B25" i="20" s="1"/>
  <c r="B26" i="20" s="1"/>
  <c r="B27" i="20" s="1"/>
  <c r="B28" i="20" s="1"/>
  <c r="B29" i="20" s="1"/>
  <c r="A23" i="13"/>
  <c r="A24" i="13" s="1"/>
  <c r="A25" i="13" s="1"/>
  <c r="A26" i="13" s="1"/>
  <c r="A27" i="13" s="1"/>
  <c r="A28" i="13" s="1"/>
  <c r="A29" i="13" s="1"/>
  <c r="A30" i="13" s="1"/>
  <c r="A31" i="13" s="1"/>
  <c r="A32" i="13" s="1"/>
  <c r="M67" i="2"/>
  <c r="N67" i="2"/>
  <c r="M68" i="2"/>
  <c r="N68" i="2"/>
  <c r="M69" i="2"/>
  <c r="N69" i="2"/>
  <c r="M70" i="2"/>
  <c r="N70" i="2"/>
  <c r="M71" i="2"/>
  <c r="N71" i="2"/>
  <c r="L68" i="2"/>
  <c r="L69" i="2"/>
  <c r="L70" i="2"/>
  <c r="L71" i="2"/>
  <c r="L67" i="2"/>
  <c r="G26" i="2" l="1"/>
  <c r="G27" i="2"/>
  <c r="G28" i="2"/>
  <c r="G29" i="2"/>
  <c r="G30" i="2"/>
  <c r="G31" i="2"/>
  <c r="G32" i="2"/>
  <c r="G33" i="2"/>
  <c r="G34" i="2"/>
  <c r="G35" i="2"/>
  <c r="G36" i="2"/>
  <c r="G37" i="2"/>
  <c r="G38" i="2"/>
  <c r="G39" i="2"/>
  <c r="G40" i="2"/>
  <c r="G41" i="2"/>
  <c r="G42" i="2"/>
  <c r="G43" i="2"/>
  <c r="G44" i="2"/>
  <c r="G45" i="2"/>
  <c r="G46" i="2"/>
  <c r="G47" i="2"/>
  <c r="G48" i="2"/>
  <c r="G49" i="2"/>
  <c r="G25" i="2"/>
  <c r="K24" i="2"/>
  <c r="L24" i="2"/>
  <c r="M24" i="2"/>
  <c r="N24" i="2"/>
  <c r="K25" i="2"/>
  <c r="L25" i="2"/>
  <c r="M25" i="2"/>
  <c r="N25" i="2"/>
  <c r="K26" i="2"/>
  <c r="L26" i="2"/>
  <c r="M26" i="2"/>
  <c r="N26" i="2"/>
  <c r="K27" i="2"/>
  <c r="L27" i="2"/>
  <c r="M27" i="2"/>
  <c r="N27" i="2"/>
  <c r="K28" i="2"/>
  <c r="L28" i="2"/>
  <c r="M28" i="2"/>
  <c r="N28" i="2"/>
  <c r="J25" i="2"/>
  <c r="J26" i="2"/>
  <c r="J27" i="2"/>
  <c r="J28" i="2"/>
  <c r="J24" i="2"/>
</calcChain>
</file>

<file path=xl/sharedStrings.xml><?xml version="1.0" encoding="utf-8"?>
<sst xmlns="http://schemas.openxmlformats.org/spreadsheetml/2006/main" count="2398" uniqueCount="1074">
  <si>
    <t>Costo</t>
  </si>
  <si>
    <t>Tiempo</t>
  </si>
  <si>
    <t>Alcance</t>
  </si>
  <si>
    <t xml:space="preserve">Operatividad </t>
  </si>
  <si>
    <t>La materialización del riesgo no conlleva a pérdidas económicas.</t>
  </si>
  <si>
    <t>GSST</t>
  </si>
  <si>
    <t>El riesgo tiene una afectación puntual en el procedimiento, no afecta otras tareas desarrolladas en el proceso evaluado.</t>
  </si>
  <si>
    <t>En caso de materializarse el riesgo afectaría los tiempos de operación en periodos inferiores a cuatro horas.</t>
  </si>
  <si>
    <t>De materializarse el riesgo no conlleva a afectaciones en la seguridad o la salud del personal.</t>
  </si>
  <si>
    <t>De materializarse el riesgo no conlleva a afectaciones ambientales.</t>
  </si>
  <si>
    <t>La materialización del riesgo conlleva a pérdidas económicas mínimas que para su atención no requieren modificaciones en términos presupuestales</t>
  </si>
  <si>
    <t xml:space="preserve">La materialización del riesgo conlleva a pérdidas económicas considerables y modifica los presupuestos del o de los proyectos de inversión con que tenga relación. </t>
  </si>
  <si>
    <t xml:space="preserve">La materialización del riesgo conlleva a pérdidas económicas significativas que afectan directamente el cumplimiento de los objetivos del o de los proyectos de inversión con que tenga relación. </t>
  </si>
  <si>
    <t>En caso de materializarse el riesgo afectaría los tiempos de operación entre uno y dos días.</t>
  </si>
  <si>
    <t>En caso de materializarse el riesgo afectaría los tiempos de operación en más de dos y hasta tres días.</t>
  </si>
  <si>
    <t>En caso de materializarse el riesgo afectaría los tiempos de operación en más de tres y hasta cuatro días.</t>
  </si>
  <si>
    <t>En caso de materializarse el riesgo afectaría los tiempos de operación en periodos superiores a cuatro días.</t>
  </si>
  <si>
    <t>De materializarse el riesgo conlleva a un impacto ambiental no significativo.</t>
  </si>
  <si>
    <t>De materializarse el riesgo conlleva a un impacto ambiental significativo con control operacional.</t>
  </si>
  <si>
    <t>De materializarse el riesgo conlleva a un impacto ambiental significativo que aún no contempla un control operacional.</t>
  </si>
  <si>
    <t>La materialización del riesgo conlleva a pérdidas económicas mínimas que implican modificaciones leves a los presupuestos de los proyectos de inversión relacionados.</t>
  </si>
  <si>
    <t>De materializarse el riesgo conlleva a afectaciones ambientales mínimas que no son consideradas en una matriz ambiental.</t>
  </si>
  <si>
    <t>De materializarse el riesgo conlleva a afectaciones en que implica ausentismo del personal.</t>
  </si>
  <si>
    <t>De materializarse el riesgo puede comprometer la salud o la vida de los colaboradores</t>
  </si>
  <si>
    <t>El riesgo tiene una afectación local y tiene impacto sobre el proceso evaluado.</t>
  </si>
  <si>
    <t>El riesgo tiene una afectación extensa y afecta varios procesos además del proceso evaluado.</t>
  </si>
  <si>
    <t>El riesgo tiene una afectación extensa y afecta otro proceso además del proceso evaluado.</t>
  </si>
  <si>
    <t>El riesgo tiene una afectación en el procedimiento y afecta algunos procedimeintos  del proceso evaluado.</t>
  </si>
  <si>
    <t>La materialización del riesgo afectaría levemente la operación normal del proceso.</t>
  </si>
  <si>
    <t>La materialización del riesgo afectaría por completo la operación normal del proceso.</t>
  </si>
  <si>
    <t>La materialización del riesgo afectaría la operación normal del proceso.</t>
  </si>
  <si>
    <t>La materialización del riesgo afectaría la operación normal del proceso, desplazando varios recursos para su atención.</t>
  </si>
  <si>
    <t>De materializarse el riesgo conlleva a afectaciones mínimas en términos de la salud del personal.</t>
  </si>
  <si>
    <t>De materializarse el riesgo conlleva a afectaciones mínimas en términos de la seguridad para el personal.</t>
  </si>
  <si>
    <t xml:space="preserve">La materialización del riesgo afectaría la operación normal del proceso e implica el despliegue de una contingencia </t>
  </si>
  <si>
    <t>SGA</t>
  </si>
  <si>
    <t>No ha ocurrido en la entidad</t>
  </si>
  <si>
    <t>Ha ocurrido más de una vez en la entidad en el último año</t>
  </si>
  <si>
    <t>Ha ocurrido una vez en la Entidad en el último año</t>
  </si>
  <si>
    <t>Ha ocurrido una vez en los últimos cinco años en la Entidad</t>
  </si>
  <si>
    <t>Ha ocurrido una vez en los  últimos dos años en la Entidad</t>
  </si>
  <si>
    <t>Ocurrencia</t>
  </si>
  <si>
    <t xml:space="preserve">La actividad desarrollada que posibilita la materialización del riesgo tiene una frecuencia de ejecución diaria  </t>
  </si>
  <si>
    <t xml:space="preserve">La actividad desarrollada que posibilita la materialización del riesgo tiene una frecuencia de ejecución semanal </t>
  </si>
  <si>
    <t>La actividad desarrollada que posibilita la materialización del riesgo tiene una frecuencia de ejecución mensual</t>
  </si>
  <si>
    <t>La actividad desarrollada que posibilita la materialización del riesgo tiene una frecuencia de ejecución semestral</t>
  </si>
  <si>
    <t>La actividad desarrollada que posibilita la materialización del riesgo tiene una frecuencia de ejecución Anual</t>
  </si>
  <si>
    <t>Frecuencia</t>
  </si>
  <si>
    <t>Las condiciones actuales hacen que la materialización del riesgo sea un evento improbable</t>
  </si>
  <si>
    <t>Las condiciones actuales hacen que la materialización del riesgo sea un evento con una probabilidad moderada</t>
  </si>
  <si>
    <t>Las condiciones actuales hacen que la materialización del riesgo sea un evento con una baja probabilidad de ocurrencia</t>
  </si>
  <si>
    <t>Las condiciones actuales hacen que la materialización del riesgo sea un evento casi certero</t>
  </si>
  <si>
    <t>Las condiciones actuales hacen que la materialización del riesgo sea un evento con una alta probabilidad de ocurrencia</t>
  </si>
  <si>
    <t>Trazabilidad</t>
  </si>
  <si>
    <t>Existen algunos registros de información relacionada, pero estos datos no están inmediatamente disponibles</t>
  </si>
  <si>
    <t>Existen datos que pueden brindar información frente a la ocurrencia de un evento, pero esta información debe ser reconstruida</t>
  </si>
  <si>
    <t>Condiciones</t>
  </si>
  <si>
    <t>Tanto la probabilidad de ocurrencia como el impacto del riesgo</t>
  </si>
  <si>
    <t>Mitigar</t>
  </si>
  <si>
    <t>Prevenir</t>
  </si>
  <si>
    <t>Dispersar</t>
  </si>
  <si>
    <t>Transferir</t>
  </si>
  <si>
    <t>Asumir</t>
  </si>
  <si>
    <t>Acciones</t>
  </si>
  <si>
    <t>Insignificante</t>
  </si>
  <si>
    <t>Menor</t>
  </si>
  <si>
    <t>Moderado</t>
  </si>
  <si>
    <t>Mayor</t>
  </si>
  <si>
    <t>Catastrofico</t>
  </si>
  <si>
    <t>Bajo</t>
  </si>
  <si>
    <t>Medio</t>
  </si>
  <si>
    <t>Alto</t>
  </si>
  <si>
    <t>Extremo</t>
  </si>
  <si>
    <t>ExcepcionalInsignificante</t>
  </si>
  <si>
    <t>ExcepcionalMenor</t>
  </si>
  <si>
    <t>ExcepcionalModerado</t>
  </si>
  <si>
    <t>ExcepcionalMayor</t>
  </si>
  <si>
    <t>ExcepcionalCatastrofico</t>
  </si>
  <si>
    <t>ImprobableInsignificante</t>
  </si>
  <si>
    <t>ImprobableMenor</t>
  </si>
  <si>
    <t>ImprobableModerado</t>
  </si>
  <si>
    <t>ImprobableMayor</t>
  </si>
  <si>
    <t>ImprobableCatastrofico</t>
  </si>
  <si>
    <t>PosibleInsignificante</t>
  </si>
  <si>
    <t>PosibleMenor</t>
  </si>
  <si>
    <t>PosibleModerado</t>
  </si>
  <si>
    <t>PosibleMayor</t>
  </si>
  <si>
    <t>PosibleCatastrofico</t>
  </si>
  <si>
    <t>ProbableInsignificante</t>
  </si>
  <si>
    <t>ProbableMenor</t>
  </si>
  <si>
    <t>ProbableModerado</t>
  </si>
  <si>
    <t>ProbableMayor</t>
  </si>
  <si>
    <t>ProbableCatastrofico</t>
  </si>
  <si>
    <t>Casi SeguroInsignificante</t>
  </si>
  <si>
    <t>Casi SeguroMenor</t>
  </si>
  <si>
    <t>Casi SeguroModerado</t>
  </si>
  <si>
    <t>Casi SeguroMayor</t>
  </si>
  <si>
    <t>Casi SeguroCatastrofico</t>
  </si>
  <si>
    <t>Excepcional</t>
  </si>
  <si>
    <t>Improbable</t>
  </si>
  <si>
    <t>Posible</t>
  </si>
  <si>
    <t>Probable</t>
  </si>
  <si>
    <t>Casi Seguro</t>
  </si>
  <si>
    <t>La probabilidad de la ocurrencia del evento</t>
  </si>
  <si>
    <t>El impacto que pueda generar el evento</t>
  </si>
  <si>
    <t>X</t>
  </si>
  <si>
    <t>Y</t>
  </si>
  <si>
    <t>XY</t>
  </si>
  <si>
    <t>Ponderación</t>
  </si>
  <si>
    <t>Moderada</t>
  </si>
  <si>
    <t>Baja</t>
  </si>
  <si>
    <t>Alta</t>
  </si>
  <si>
    <t>Extrema</t>
  </si>
  <si>
    <t>Tipo</t>
  </si>
  <si>
    <t>Estratégico</t>
  </si>
  <si>
    <t>Operacional</t>
  </si>
  <si>
    <t>Financiero</t>
  </si>
  <si>
    <t>Tecnológico</t>
  </si>
  <si>
    <t>Otro</t>
  </si>
  <si>
    <t>Cumplimiento</t>
  </si>
  <si>
    <t xml:space="preserve">Se cuenta con registros históricos que permitan llevar la trazabilidad de la ocurrencia de eventos relacionados </t>
  </si>
  <si>
    <t>Se cuenta con registros históricos que posibilitan el análisis de situaciones similares y que permitan analizar eventos similares</t>
  </si>
  <si>
    <t xml:space="preserve">No se cuenta con registros históricos que permitan llevar la trazabilidad de la ocurrencia de eventos relacionados </t>
  </si>
  <si>
    <t>Nº</t>
  </si>
  <si>
    <t>ACCIÓN</t>
  </si>
  <si>
    <t>RESPONSABLE</t>
  </si>
  <si>
    <t>FECHA INICIO</t>
  </si>
  <si>
    <t>FECHA FINAL</t>
  </si>
  <si>
    <t>PRODUCTO</t>
  </si>
  <si>
    <t>EVIDENCIA</t>
  </si>
  <si>
    <t>IMPLEMENTACIÓN Y DESARROLLO DE LA ESTRATEGIA</t>
  </si>
  <si>
    <t>EVALUACIÓN A LA RENDICIÓN DE CUENTAS</t>
  </si>
  <si>
    <t>ESTRUCTURA ADMINISTRATIVA Y DIRECCIONAMIENTO ESTRATÉGICO</t>
  </si>
  <si>
    <t>FORTALECIMIENTO DE LOS CANALES DE ATENCIÓN</t>
  </si>
  <si>
    <t>TALENTO HUMANO</t>
  </si>
  <si>
    <t>NORMATIVO Y PROCIDEMENTAL</t>
  </si>
  <si>
    <t>RELACIONAMIENTO CON EL CIUDADANO</t>
  </si>
  <si>
    <t>PETICIONES, QUEJAS, RECLAMOS, SUGERENCIAS Y DENUNCIAS</t>
  </si>
  <si>
    <t>INDICADOR</t>
  </si>
  <si>
    <t>LINEAMIENTO DE TRANSPARENCIA ACTIVA</t>
  </si>
  <si>
    <t>LINEAMIENTOS DE TRANSPARENCIA PASIVA</t>
  </si>
  <si>
    <t>ELABORACIÓN DE LOS INSTRUMENTOS DE GESTIÓN DE LA INFORMACIÓN</t>
  </si>
  <si>
    <t>CRITERIO DIFERENCIAL DE ACCESIBILIDAD</t>
  </si>
  <si>
    <t>MONITOREO DEL ACCESO A LA INFORMACIÓN PÚBLICA</t>
  </si>
  <si>
    <t>SUBCOMPONENTE
ETAPA / FASE</t>
  </si>
  <si>
    <t>ACTIVIDAD</t>
  </si>
  <si>
    <t>META O
PRODUCTO</t>
  </si>
  <si>
    <t>FECHA DE REALIZACIÓN</t>
  </si>
  <si>
    <t>FECHA</t>
  </si>
  <si>
    <t>CAMBIO REALIZADO</t>
  </si>
  <si>
    <t xml:space="preserve">CAJA DE LA VIVIENDA POPULAR </t>
  </si>
  <si>
    <t xml:space="preserve">ACTIVIDAD </t>
  </si>
  <si>
    <t>EVIDENCIAS</t>
  </si>
  <si>
    <t>ANÁLISIS DEL ESTADO DEL PROCESO DE RENDICIÓN DE CUENTAS</t>
  </si>
  <si>
    <t>ESTRATEGIA DE RENDICIÓN DE CUENTAS</t>
  </si>
  <si>
    <t>SUBCOMPONENTES</t>
  </si>
  <si>
    <t>SUBCOMPONENTE</t>
  </si>
  <si>
    <t>Código: 208-PLA-Ft-05</t>
  </si>
  <si>
    <t>PLAN ANTICORRUPCIÓN Y DE ATENCIÓN AL CIUDADANO</t>
  </si>
  <si>
    <t>COMPONENTE No. 3 : RENDICIÓN DE CUENTAS</t>
  </si>
  <si>
    <t>COMPONENTE No. 6 :  INICIATIVAS ADICIONALES</t>
  </si>
  <si>
    <t xml:space="preserve">COMPONENTE No. 2 : RACIONALIZACIÓN DE TRÁMITES </t>
  </si>
  <si>
    <t>COMPONENTE No. 5 : MECANISMOS PARA LA TRANSPARENCIA Y ACCESO A LA INFORMACIÓN</t>
  </si>
  <si>
    <t>LINEAMIENTOS DE TRANSPARENCIA ACTIVA</t>
  </si>
  <si>
    <t xml:space="preserve">COMPONENTE NO. 2. RACIONALIZACIÓN DE TRÁMITES </t>
  </si>
  <si>
    <t>COMPONENTE NO. 4. MECANISMOS PARA MEJORAR LA ATENCIÓN AL CIUDADANO</t>
  </si>
  <si>
    <t>COMPONENTE NO. 5. MECANISMOS PARA LA TRANSPARENCIA Y ACCESO A LA INFORMACIÓN</t>
  </si>
  <si>
    <t>COMPONENTE NO. 6. INICIATIVAS ADICIONALES</t>
  </si>
  <si>
    <t>COMPONENTE NO. 7. GESTIÓN DE INTEGRIDAD</t>
  </si>
  <si>
    <t>COMPONENTE No. 1 : GESTIÓN DEL RIESGO DE CORRUPCIÓN - MAPA DE RIESGOS DE CORRUPCIÓN</t>
  </si>
  <si>
    <t>COMPONENTE No. 4 : MECANISMOS PARA MEJORAR LA ATENCIÓN AL CIUDADANO</t>
  </si>
  <si>
    <t>COMPONENTE  No. 7 : GESTIÓN DE INTEGRIDAD</t>
  </si>
  <si>
    <t>COMPONENTE NO. 1. GESTIÓN DEL RIESGO DE CORRUPCIÓN - MAPA DE RIESGOS DE CORRUPCIÓN</t>
  </si>
  <si>
    <t xml:space="preserve">VERSIÓN </t>
  </si>
  <si>
    <r>
      <t xml:space="preserve">Documento  denominado
</t>
    </r>
    <r>
      <rPr>
        <i/>
        <sz val="11"/>
        <color theme="1"/>
        <rFont val="Arial"/>
        <family val="2"/>
      </rPr>
      <t xml:space="preserve"> " Portafolio de Conocimientos, saberes y talentos"</t>
    </r>
    <r>
      <rPr>
        <sz val="11"/>
        <color theme="1"/>
        <rFont val="Arial"/>
        <family val="2"/>
      </rPr>
      <t xml:space="preserve">.  </t>
    </r>
  </si>
  <si>
    <t>Documento</t>
  </si>
  <si>
    <t>Correos Institucionales</t>
  </si>
  <si>
    <t xml:space="preserve">Reportes  trimestrales   de verificación </t>
  </si>
  <si>
    <t>Dirección de Mejoramiento de Vivienda</t>
  </si>
  <si>
    <t>Difusiones realizadas</t>
  </si>
  <si>
    <t>Diseñar y ejecutar  una actividad  dirigida a los colaboradores de la entidad, con el fin de dar a conocer en territorio  el que hacer de algunos aspectos misionales de la CVP.</t>
  </si>
  <si>
    <t xml:space="preserve">Cronograma de las actividades </t>
  </si>
  <si>
    <t>Cronograma ejecutado</t>
  </si>
  <si>
    <t>Alistamiento</t>
  </si>
  <si>
    <t>Comunicar a los funcionarios  y contratistas de la entidad,  el Plan de Gestión de Integridad de la CVP -2021.</t>
  </si>
  <si>
    <t xml:space="preserve">Pieza Comunicativa -Intranet </t>
  </si>
  <si>
    <t xml:space="preserve">Acto Administrativo actualizado </t>
  </si>
  <si>
    <t>Armonización</t>
  </si>
  <si>
    <t>Diagnóstico</t>
  </si>
  <si>
    <t>Implementación</t>
  </si>
  <si>
    <t xml:space="preserve">Seguimiento y Evaluación </t>
  </si>
  <si>
    <t>Elaborar un  informe de resultados de las acciones realizadas en el marco del Plan de Gestión de Integridad para publicar.</t>
  </si>
  <si>
    <t xml:space="preserve">Un Informe final de resultados </t>
  </si>
  <si>
    <t>PLAN ANTICORRUPCIÓN Y DE ATENCIÓN AL CIUDADANO - VIGENCIA 2021</t>
  </si>
  <si>
    <t xml:space="preserve">Política de Administración de Riesgos </t>
  </si>
  <si>
    <t>Política de administración de riesgos revisada y actualizada</t>
  </si>
  <si>
    <t>Política de riesgos socializada</t>
  </si>
  <si>
    <t xml:space="preserve">Oficina Asesora de Planeación </t>
  </si>
  <si>
    <t xml:space="preserve">Construcción del  MAPA  DE RIESGOS - PLAN ANTICORRUPCIÓN Y DE ATENCIÓN AL CIUDADANO 2021 </t>
  </si>
  <si>
    <t xml:space="preserve">Realizar mesas de trabajo con los responsables y enlaces de los (16) procesos, que permitan revisar los riesgos vigentes de los procesos sus controles y las actividades de control para el tratamiento de los riesgos para la vigencia. </t>
  </si>
  <si>
    <t>Mesas de trabajo revisión y análisis de riesgos (16) mesas de trabajo</t>
  </si>
  <si>
    <t>31/01/2021</t>
  </si>
  <si>
    <t>Elaborar la consolidación de los  riesgos de los procesos dentro de los mapas de riesgos y la respectiva actualización de las fichas de riesgo, para la vigencia 2021.</t>
  </si>
  <si>
    <t>Fichas de riesgo y mapas de riesgos de corrupción, para la vigencia 2021.</t>
  </si>
  <si>
    <t xml:space="preserve">Sensibilizar a los enlaces de la Caja de la Vivienda Popular sobre la Gestión del Riesgo en la entidad mediante reunión efectuada con los responsables de procesos de la Entidad. </t>
  </si>
  <si>
    <t xml:space="preserve">Realizar mesas de trabajo con los responsables y enlaces de los (16) procesos, que permitan hacer un análisis y en los casos que se considere necesario restructurar los riesgos de los procesos.  </t>
  </si>
  <si>
    <t>Elaborar la consolidación de los  riesgos de los procesos dentro de los mapas de riesgos y la respectiva actualización de las fichas de riesgo, en los casos que se presenten modificaciones sobre los riesgos.</t>
  </si>
  <si>
    <t>Consulta y Divulgación</t>
  </si>
  <si>
    <t>Propuesta Mapa de Riesgos de Corrupción</t>
  </si>
  <si>
    <t>25/01/2021</t>
  </si>
  <si>
    <t>Monitoreo y Revisión</t>
  </si>
  <si>
    <t>Mapas de riesgos de corrupción con monitoreo cuatrimestral</t>
  </si>
  <si>
    <t>Responsables de procesos y Oficina Asesora de Planeación .</t>
  </si>
  <si>
    <t xml:space="preserve">Seguimiento efectuado, con reporte cuatrimestral.  </t>
  </si>
  <si>
    <t>Asesoría de Control Interno</t>
  </si>
  <si>
    <t>Capítulo del primer informe de seguimiento con las alertas a los procesos cuyas formulaciones tengan observaciones</t>
  </si>
  <si>
    <t>Mayo 14 - 2021</t>
  </si>
  <si>
    <t>Monitorear la ejecución de los controles identificados en los riesgos de los procesos misionales.</t>
  </si>
  <si>
    <t>Informe de verificación del diseño de controles y su implementación</t>
  </si>
  <si>
    <t xml:space="preserve">
Asesoría de Control Interno
</t>
  </si>
  <si>
    <t>Seguimiento</t>
  </si>
  <si>
    <t>PLAN ANTICORRUPCIÓN Y DE ATENCIÓN AL CIUDADANO 2021, publicado en la página WEB</t>
  </si>
  <si>
    <t>Febrero 1 - 2021
Mayo 14 - 2021</t>
  </si>
  <si>
    <r>
      <t xml:space="preserve">Seguimiento a las solicitudes de expedición de Recibos de Pago, certificaciones de la deuda y paz y salvos
</t>
    </r>
    <r>
      <rPr>
        <b/>
        <sz val="11"/>
        <color theme="1"/>
        <rFont val="Arial"/>
        <family val="2"/>
      </rPr>
      <t>(GESTIÓN FINANCIERA)</t>
    </r>
  </si>
  <si>
    <t>CONTROL DE CAMBIOS DE REGISTROS
VIGENCIA 2021</t>
  </si>
  <si>
    <t>NOMBRE DEL TRÁMITE</t>
  </si>
  <si>
    <t xml:space="preserve">TIPO DE RACIONALIZACIÓN </t>
  </si>
  <si>
    <t>Descripción de la acción</t>
  </si>
  <si>
    <t>Responsable</t>
  </si>
  <si>
    <t>Fecha inicio</t>
  </si>
  <si>
    <t>Fecha final</t>
  </si>
  <si>
    <t>Producto y/o beneficio</t>
  </si>
  <si>
    <t>Evidencia</t>
  </si>
  <si>
    <t>% Avance</t>
  </si>
  <si>
    <t>NORMATIVO</t>
  </si>
  <si>
    <t>ADMINISTRATIVO</t>
  </si>
  <si>
    <t>TECNOLÓGICOS</t>
  </si>
  <si>
    <t>INTEROPERABILIDAD</t>
  </si>
  <si>
    <t>Eliminación del trámite por norma</t>
  </si>
  <si>
    <t>Eliminación del trámite por traslado de competencia a otra entidad</t>
  </si>
  <si>
    <t>Eliminación del trámite por fusión de trámites</t>
  </si>
  <si>
    <t>Reducción, incentivos o eliminación</t>
  </si>
  <si>
    <t>Ampliación de la vigencia del productos y/o servicio</t>
  </si>
  <si>
    <t>Eliminación o reducción de requisitos</t>
  </si>
  <si>
    <t>Reducción de tiempo de duración</t>
  </si>
  <si>
    <t>Extensión de horarios de atención</t>
  </si>
  <si>
    <t>Ampliación de puntos de atención</t>
  </si>
  <si>
    <t>Reducción de pasos para el ciudadano</t>
  </si>
  <si>
    <t>Ampliación de canales de obtención de resultados</t>
  </si>
  <si>
    <t>Estandarización de trámites o formularios</t>
  </si>
  <si>
    <t>Optimización de procesos o procedimientos</t>
  </si>
  <si>
    <t>Pago en línea</t>
  </si>
  <si>
    <t>Formularios en línea</t>
  </si>
  <si>
    <t>Envío de documentos electrónicos</t>
  </si>
  <si>
    <t>Mecanismos de seguimiento al estado del trámite</t>
  </si>
  <si>
    <t>Firma electrónica</t>
  </si>
  <si>
    <t>Trámite total en línea</t>
  </si>
  <si>
    <t>Cadena de trámites</t>
  </si>
  <si>
    <t>Ventanilla Única Virtual</t>
  </si>
  <si>
    <t>Contexto del Proceso (DOFA) actualizado</t>
  </si>
  <si>
    <t>Ficha de riesgos y mapa de riesgos del proceso de Evaluación de la Gestión actualizado y publicado en la carpeta de calidad y en la página web de la entidad</t>
  </si>
  <si>
    <t>Marzo 31 - 2021</t>
  </si>
  <si>
    <t>Evaluar el proceso de Rendición de Cuentas (Audiencia Pública u otra alternativa)</t>
  </si>
  <si>
    <t>Proceso de Rendición de Cuentas evaluado por Control Interno</t>
  </si>
  <si>
    <t>208-SADM-Ft-105 INFORME CAJA DE LA VIVIENDA POPULAR</t>
  </si>
  <si>
    <t>Elaborar informe semestral respecto de la atención de las PQRS's, de conformidad con lo indicado el artículo 76 de la Ley 1474 de 2011</t>
  </si>
  <si>
    <t>Informe semestral con los resultados de la revisión de la atención de las PQRS's en la CVP elaborado, entregado al Director General y publicado en la página web de la CVP.
El informe se entrega una vez cada semestre con los siguientes cortes al 31 de diciembre de 2020 y al 30 de junio de 2021. El primero se entrega en febrero de 2021 y el segundo entre julio y agosto de 2021.</t>
  </si>
  <si>
    <t>2 INFORMES
(208-SADM-Ft-105)</t>
  </si>
  <si>
    <t>Publicar la totalidad de los informes establecidos en el Plan Anual de Auditorías.</t>
  </si>
  <si>
    <t>Plan Anual de Auditorías con seguimiento mensual</t>
  </si>
  <si>
    <t>Realizar una verificación de la elaboración y publicación del PAAC y efectuar dos seguimientos a los avances de las actividades consignadas en el mismo.</t>
  </si>
  <si>
    <t>Dos informes con el seguimiento a los avances de las actividades consignadas en el PAAC (primer cuatrimestre con corte al 30 de abril de 2021, incluye la verificación de la elaboración y publicación del PAAC y segundo cuatrimestre con corte al 31 de agosto de 2021), elaborado, entregado al Director General y publicado en la página web de la CVP</t>
  </si>
  <si>
    <t>Dos informes elaborados, entregados al Director General y publicados en la página web de la CVP. 14-May-2021 y 14-Sep-2021</t>
  </si>
  <si>
    <t>(No. de informes elaborados, entregados al Director General y publicados en la página web de la CVP / 2) X 100%</t>
  </si>
  <si>
    <t xml:space="preserve">Versión Preliminar 
Versión Final </t>
  </si>
  <si>
    <t>Plan Anticorrupción y Atención al Ciudadano</t>
  </si>
  <si>
    <t xml:space="preserve">Actualización del Programa de Gestión Documental </t>
  </si>
  <si>
    <t xml:space="preserve">Documento actualizado </t>
  </si>
  <si>
    <t xml:space="preserve">Documento publicado y socializado </t>
  </si>
  <si>
    <t>Realizar seguimiento a la Implementación del Programa de Gestión Documental</t>
  </si>
  <si>
    <t>Cronograma</t>
  </si>
  <si>
    <t xml:space="preserve">Seguimiento a la Implementación del cronograma del PGD </t>
  </si>
  <si>
    <t>% de avance del cronograma</t>
  </si>
  <si>
    <t xml:space="preserve">Reporte  estadístico de atención de solicitudes, consultas y préstamos del archivo Central </t>
  </si>
  <si>
    <t>Reporte</t>
  </si>
  <si>
    <t>Reporte trimestral</t>
  </si>
  <si>
    <t>Número de solicitudes atendidas / Número de solicitudes realizadas.</t>
  </si>
  <si>
    <t>Monitorear el sistema Orfeo y capturas las necesidades y fallas reportadas por los usuarios</t>
  </si>
  <si>
    <t>Seguimiento a los requerimientos reportados</t>
  </si>
  <si>
    <t>Realizar el seguimiento a las solicitudes realizadas por los ciudadanos en los diferentes canales, para la expedición de recibos de pago, certificaciones de la deuda y paz y salvos.</t>
  </si>
  <si>
    <t>Líder Profesional de Cartera</t>
  </si>
  <si>
    <t>31/12/2021</t>
  </si>
  <si>
    <t>Medición de las solicitudes realizadas por diferentes canales de atención</t>
  </si>
  <si>
    <t>Matriz de seguimientos a solicitudes</t>
  </si>
  <si>
    <t xml:space="preserve">Informe de Ejecución Presupuestal </t>
  </si>
  <si>
    <t xml:space="preserve">Informe de Ejecución Presupuestal Publicación </t>
  </si>
  <si>
    <t>Ruta de publicación</t>
  </si>
  <si>
    <t>Documentos publicados</t>
  </si>
  <si>
    <t>Subdirección Financiera
Líder Profesional Presupuesto</t>
  </si>
  <si>
    <t xml:space="preserve">Mejoramiento de Barrios </t>
  </si>
  <si>
    <t>Mejoramiento de Barrios</t>
  </si>
  <si>
    <t>Informe de recorrido de reconocimiento institucional</t>
  </si>
  <si>
    <t xml:space="preserve">Informe 
Listado de asistencia </t>
  </si>
  <si>
    <t>Subdirección Administrativa
Gestión de Talento Humano</t>
  </si>
  <si>
    <t xml:space="preserve">Oficina Asesora de Comunicaciones </t>
  </si>
  <si>
    <t>Oficina Asesora de Comunicaciones 
Oficina Asesora de Planeación 
Subdirección Administrativa - 
Gestión de Talento Humano</t>
  </si>
  <si>
    <t>Oficina Asesora de Planeación 
Oficina Asesora de Comunicaciones</t>
  </si>
  <si>
    <t>Botón de Transparencia actualizado</t>
  </si>
  <si>
    <t xml:space="preserve">Seguimiento a los numerales de la Matriz de cumplimiento de la Ley 1712  de 2014
Acta de Reunión </t>
  </si>
  <si>
    <t>Actualizar y publicar los Acuerdos de Gestión de los Gerentes públicos de la entidad</t>
  </si>
  <si>
    <t xml:space="preserve">Acuerdos de Gestión Actualizados y publicados </t>
  </si>
  <si>
    <t xml:space="preserve">Botón de Transparencia </t>
  </si>
  <si>
    <t>Acuerdos de Gestión Publicados</t>
  </si>
  <si>
    <t>Promoción del PAAC</t>
  </si>
  <si>
    <t xml:space="preserve">Home de la página web </t>
  </si>
  <si>
    <t xml:space="preserve">Pieza gráfica (Matriz Publicada) en el Home de la Página Web </t>
  </si>
  <si>
    <t>Actualizar y publicar los conjuntos de Datos Abiertos de la Entidad para la vigencia 2021, con el insumo suministrado por las diferentes dependencias de la Caja de la Vivienda Popular,  en el marco de la implementación de la Política de Gobierno Digital.</t>
  </si>
  <si>
    <t xml:space="preserve">Conjunto de datos abiertos CVP </t>
  </si>
  <si>
    <t>Conjunto de datos abiertos publicados en los portales establecidos para tal fin</t>
  </si>
  <si>
    <t>Publicación del conjunto de datos abiertos para la vigencia 2021</t>
  </si>
  <si>
    <t>Asegurar la disponibilidad de la infraestructura tecnológica para que la Oficina Asesora de Comunicaciones lleve a cabo las diferentes estrategias de administración de contenidos, acorde a la Ley de Transparencia y del derecho de acceso a la información pública.</t>
  </si>
  <si>
    <t>Infraestructura Tecnológica Disponible</t>
  </si>
  <si>
    <t xml:space="preserve">Informe de Disponibilidad de los servicios de conectividad. </t>
  </si>
  <si>
    <t>Remitir los documentos para publicación en la Página web de la Entidad, acorde a las solicitudes de las áreas.</t>
  </si>
  <si>
    <t>Publicaciones Página Web</t>
  </si>
  <si>
    <t>Página web actualizada</t>
  </si>
  <si>
    <t>Solicitudes con respuesta oportuna</t>
  </si>
  <si>
    <t xml:space="preserve">Pieza Gráfica </t>
  </si>
  <si>
    <t>Evidencias de divulgación en todos los canales institucionales</t>
  </si>
  <si>
    <t xml:space="preserve">Divulgación de información a la ciudadanía </t>
  </si>
  <si>
    <t>Socializar a través de diferentes medios de comunicación los lineamientos de la Ley de Transparencia a los Servidores y Contratistas de la Caja de la Vivienda Popular y Ciudadanía en general.</t>
  </si>
  <si>
    <t xml:space="preserve">Actividad mensual de divulgación
</t>
  </si>
  <si>
    <t>Imágenes, videos, piezas gráficas, canales de comunicación institucionales, de acuerdo a la actividad programada.</t>
  </si>
  <si>
    <t>Piezas Gráficas con contenidos de Transparencia divulgadas.</t>
  </si>
  <si>
    <t>Actualizar de forma mensual el Esquema de publicación de información en la página Web.</t>
  </si>
  <si>
    <t>Esquema de Publicación actualizado</t>
  </si>
  <si>
    <t>http://www.cajaviviendapopular.gov.co/?q=content/transparencia
10.4 Esquema de publicación de información</t>
  </si>
  <si>
    <t xml:space="preserve">Publicación Mensual </t>
  </si>
  <si>
    <t>Informes de monitoreo</t>
  </si>
  <si>
    <t>1 informe de monitoreo semestral.</t>
  </si>
  <si>
    <t>Oficina Asesora de Comunicaciones</t>
  </si>
  <si>
    <t xml:space="preserve">
Oficina Asesora de Comunicaciones
</t>
  </si>
  <si>
    <t>Oficina Asesora de Planeación
Oficina Asesora de Comunicaciones</t>
  </si>
  <si>
    <t>Subdirección Administrativa - Gestión Documental</t>
  </si>
  <si>
    <t>Subdirección Administrativa - 
Gestión de Talento Humano</t>
  </si>
  <si>
    <t>Subdirección Administrativa - 
Gestión de Talento Humano
Oficina Asesora de Comunicaciones</t>
  </si>
  <si>
    <t>Dirección de Gestión Corporativa y CID 
(Gestión de Adquisición de Bienes y Servicios)</t>
  </si>
  <si>
    <t>Presupuesto asignado para la atención al ciudadano</t>
  </si>
  <si>
    <t xml:space="preserve">Plan Anual de Adquisiciones </t>
  </si>
  <si>
    <t xml:space="preserve">Servicio al Ciudadano </t>
  </si>
  <si>
    <t>Una (1) sensibilización cuatrimestral a los funcionarios y contratistas del proceso de servicio al ciudadano sobre el  Manual de  Servicio a la Ciudadanía</t>
  </si>
  <si>
    <t>Listado de Asistencia /
Actas de Reunión</t>
  </si>
  <si>
    <t>Sensibilizar a los(as) funcionarios(as)  y contratistas  el documento 208-SC-Pr-06 GESTIÓN DEL SERVICIO AL CIUDADANO V14</t>
  </si>
  <si>
    <t>Una (1) sensibilización semestral a los funcionarios y contratistas sobre el PROCEDIMIENTO 208-SC-Pr-06 GESTIÓN DEL SERVICIO AL CIUDADANO V14</t>
  </si>
  <si>
    <t>Revisar de manera cuatrimestral la pertinencia de la documentación del proceso Servicio al Ciudadano, que permita incentivar la mejora continua en el mismo.</t>
  </si>
  <si>
    <t xml:space="preserve">Manuales, Procedimientos y Formatos en versión actualizada, cuando se requiera </t>
  </si>
  <si>
    <t>Informes Publicados</t>
  </si>
  <si>
    <t>Publicación en la Página Web de la Entidad</t>
  </si>
  <si>
    <t>Consolidar mensualmente las estadísticas de asistencia por canales de atención para los ciudadanos y ciudadanas atendidas por parte del proceso de Servicio al ciudadano</t>
  </si>
  <si>
    <t>Doce (12) informes de asistencia por canales de atención del proceso de Servicio al Ciudadano generados durante la vigencia 2021.</t>
  </si>
  <si>
    <t>208-SC-FT-01 INFORME DE ASISTENCIA POR CANALES</t>
  </si>
  <si>
    <t>Fortalecer de manera  permanente a los servidores  de servicio al ciudadano, sobre el manejo del Sistema Distrital de Quejas y Soluciones - Bogotá te escucha</t>
  </si>
  <si>
    <t>Dos (2) Capacitaciones Realizadas sobre el manejo del Sistema Distrital de Quejas y Soluciones - Bogotá te escucha</t>
  </si>
  <si>
    <t>Consolidar mensualmente las estadísticas de PQRSD realizadas por los ciudadanos y que son recepcionadas por los diferentes canales de atención que dispone la CVP.</t>
  </si>
  <si>
    <t>Doce (12) Informes de Gestión y Oportunidad de Respuesta a las PQRSD generados durante la vigencia 2021</t>
  </si>
  <si>
    <t>208-SC-FT-04 INFORME GESTIÓN Y OPORTUNIDAD DE RESPUESTA A PQRSD</t>
  </si>
  <si>
    <t>Trámites y OPA's inscritos en el SUIT</t>
  </si>
  <si>
    <t>Estrategia de racionalización inscrita en el SUIT</t>
  </si>
  <si>
    <t>Revisar la ejecución del Plan Anual de Adquisiciones (PAA)</t>
  </si>
  <si>
    <t>Once (11) seguimientos al avance en la ejecución del Plan  Anual de Adquisiciones</t>
  </si>
  <si>
    <t>Seguimiento al avance en la ejecución del Plan de Adquisiciones</t>
  </si>
  <si>
    <t>(N. de seguimientos realizados / N. de seguimientos programados) * 100</t>
  </si>
  <si>
    <t>Oficina Asesora de Planeación 
(Todos los procesos de la entidad están involucrados)</t>
  </si>
  <si>
    <t xml:space="preserve">Oficina TIC </t>
  </si>
  <si>
    <t xml:space="preserve">Generar reporte mensual de Solicitudes de Información Pública con tiempos de respuesta </t>
  </si>
  <si>
    <t>Servicio al Ciudadano</t>
  </si>
  <si>
    <t>Doce (12) reportes  sobre Solicitudes de Información Pública generados durante la vigencia 2020</t>
  </si>
  <si>
    <t>Reportes mensuales enviados a la Oficina Asesora de Planeación</t>
  </si>
  <si>
    <t>(N. de reportes mensuales de Solicitudes de Información Pública enviados / N. de reportes mensuales de Solicitudes de Información Pública programados) * 100</t>
  </si>
  <si>
    <t>Generar informes PQRSD de acuerdo con los criterios de Ley 1712/14</t>
  </si>
  <si>
    <t>Doce (12) informes sobre la Gestión y Oportunidad de Respuestas a las PQRSD generados durante la vigencia 2020</t>
  </si>
  <si>
    <t>Informes mensuales suscritos por el Director de Gestión Corporativa y CID</t>
  </si>
  <si>
    <t>(N. de Informes de PQRSD suscritos / N. de Informes de PQRSD programados) * 100</t>
  </si>
  <si>
    <t>Instrumentos Actualizados  - vigencia 2021</t>
  </si>
  <si>
    <t>Evaluación y Viabilidad para la virtualización del trámite y/u OPA´S.</t>
  </si>
  <si>
    <t>Trámite y/u OPA´S, racionalizado</t>
  </si>
  <si>
    <t>Requerimientos / Respuestas oportunas</t>
  </si>
  <si>
    <t>Desarrollar en el portal web de la Entidad en las pestañas de navegación gifs  en lengua de señas, permitiendo a los usuarios de la comunidad sorda independencia al consultar la información relevante sobre la Entidad.</t>
  </si>
  <si>
    <t xml:space="preserve">
Servicio al Ciudadano</t>
  </si>
  <si>
    <t>Gifs en lengua de señas</t>
  </si>
  <si>
    <t>Portal Web de la Entidad</t>
  </si>
  <si>
    <t>(No. de Gifs realizados / No. de Gifs programados) * 100</t>
  </si>
  <si>
    <t>Sensibilizar a los contratistas y funcionarios de la Entidad que prestan atención a la ciudadanía  en temas de lenguaje de señas, con el fin de prestar un servicio más eficiente teniendo en cuenta la inclusión social de la población con discapacidad auditiva.</t>
  </si>
  <si>
    <t>Servicio al ciudadano</t>
  </si>
  <si>
    <t>Tres (3) sensibilizaciones a los funcionarios y contratistas de la Entidad  sobre lenguaje a señas</t>
  </si>
  <si>
    <t>Actas de reunión</t>
  </si>
  <si>
    <t>(No. de sensibilizaciones realizadas / No. de sensibilizaciones programadas) *100</t>
  </si>
  <si>
    <t>Gestionar la efectiva publicación de los diferentes informes que genera el proceso de Servicio al Ciudadano en el portal web de la Entidad.</t>
  </si>
  <si>
    <t>Treinta y seis (36) informes publicados durante la vigencia 2020</t>
  </si>
  <si>
    <t>(N. de Informes de PQRSD publicados / N. de Informes de PQRSD programados) x 100</t>
  </si>
  <si>
    <t>Responsabilidad 
Evaluación</t>
  </si>
  <si>
    <t xml:space="preserve"> Autodiagnóstico (1) de Rendición de Cuentas diligenciado y seguimiento (1)</t>
  </si>
  <si>
    <t xml:space="preserve">Validar y actualizar en conjunto con los procesos de la entidad, la caracterización grupos de valor consolidada en 2020. </t>
  </si>
  <si>
    <t>Responsabilidad
Evaluación</t>
  </si>
  <si>
    <t>Caracterizaciones de ciudadanos y grupos de interés actualizadas y validadas</t>
  </si>
  <si>
    <t xml:space="preserve">Revisar, actualizar y publicar en carpeta de calidad  el procedimiento
208-PLA-Pr-19 Rendición de Cuentas, Participación Ciudadana y Control Social </t>
  </si>
  <si>
    <t xml:space="preserve"> Revisión procedimiento
208-PLA-Pr-19</t>
  </si>
  <si>
    <t xml:space="preserve"> Procedimiento
208-PLA-Pr-19 revisado y publicado en la Carpeta de Calidad</t>
  </si>
  <si>
    <t xml:space="preserve"> Procedimiento
208-PLA-Ft-84  revisado y publicado en la Carpeta de Calidad</t>
  </si>
  <si>
    <t>Generar un indicador que permita construir una línea base y hacer seguimiento a las actividades de participación ciudadana y control social</t>
  </si>
  <si>
    <t>Responsabilidad
 Evaluación</t>
  </si>
  <si>
    <t>Indicador diligenciado para 2021</t>
  </si>
  <si>
    <t>Esquema de indicador publicado y diligenciado en Carpeta de Calidad</t>
  </si>
  <si>
    <t>Responsabilidad
Información</t>
  </si>
  <si>
    <t xml:space="preserve">Componente 3 del Plan Anticorrupción y Atención a la Ciudadanía -PAAC
Plan de Acción de Participación Ciudadana -PAPC
</t>
  </si>
  <si>
    <t xml:space="preserve">
Información</t>
  </si>
  <si>
    <t xml:space="preserve">Informes y divulgación de los espacios de encuentros y diálogos con la ciudadanía  suministrados por las Direcciones Misionales, de manera trimestral durante la vigencia 2021. </t>
  </si>
  <si>
    <t>Informes para las acciones de diálogo de la Audiencia y de otras actividades permanentes de Rendición de Cuentas como los encuentros ciudadanos publicados.</t>
  </si>
  <si>
    <t>Elaborar y desarrollar la estrategia de producción, divulgación y socialización de los escenarios o eventos de participación ciudadana y rendición de cuentas ejecutados en la entidad garantizando la publicación de información de calidad y en lenguaje claro.</t>
  </si>
  <si>
    <t>Plan Estratégico de Comunicaciones</t>
  </si>
  <si>
    <t>Piezas Gráficas
Boletines
Productos Audiovisuales
Divulgación en canales digitales y en medios de comunicación interno y externo</t>
  </si>
  <si>
    <t>Sensibilización (3)</t>
  </si>
  <si>
    <t>Mejoramiento de Vivienda</t>
  </si>
  <si>
    <t xml:space="preserve">Realizar dos jornadas de manera virtual o presencial mediante la cuales se socialicen los avances de la implementación de la Curaduría Pública Social </t>
  </si>
  <si>
    <t>Actas de reunión 
Listados de asistencia</t>
  </si>
  <si>
    <t>Consolidar y publicar informe de Rendición de Cuentas, con base en la información aportada por las diferentes áreas de la Entidad, para consulta por parte de los grupos de interés y la ciudadanía en general.</t>
  </si>
  <si>
    <t xml:space="preserve">Información
</t>
  </si>
  <si>
    <t>Informe de Rendición de Cuentas - Anexos</t>
  </si>
  <si>
    <t>Informe de Rendición de Cuentas y sus anexos publicados</t>
  </si>
  <si>
    <t>Diálogo</t>
  </si>
  <si>
    <t>Reunión y/o instrumento de consulta</t>
  </si>
  <si>
    <t>Evidencias de socialización por los diferentes canales de comunicación Institucionales y Redes sociales.
Instrumento de consulta.</t>
  </si>
  <si>
    <t>Plan de trabajo y de divulgación de la audiencia de rendición de cuentas</t>
  </si>
  <si>
    <t>Documento con Plan de Trabajo
Inscripción de participantes
208-PLA-Ft-80</t>
  </si>
  <si>
    <t xml:space="preserve">Información
Responsabilidad </t>
  </si>
  <si>
    <t>Informe</t>
  </si>
  <si>
    <t>Informe 
Presentación para la Rendición de Cuentas
Evidencias de socialización por los diferentes canales de comunicación Institucionales y Redes sociales.
Oficio de remisión de informe a la Veeduría Distrital</t>
  </si>
  <si>
    <t>Promover y desarrollar al menos un reto y/o compromiso público alrededor de los temas discutidos en la audiencia de rendición de cuentas y otras actividades de participación y rendición de cuentas de la entidad siguiendo los lineamientos de la Secretaría General sobre iniciativas ciudadanas.</t>
  </si>
  <si>
    <t>Diálogo 
Responsabilidad</t>
  </si>
  <si>
    <t>Espacios de iniciativas de participación ciudadana (mínimo 1)</t>
  </si>
  <si>
    <t>Listas de Asistencia participantes y/o piezas de comunicación  y /o
Actas mesas de trabajo</t>
  </si>
  <si>
    <t>Generar espacios de participación ciudadana y rendición de cuentas con la comunidad de las localidades de Bosa, Ciudad Bolívar y San Cristóbal.</t>
  </si>
  <si>
    <t xml:space="preserve"> PAPC - Plan de Acción de Participación Ciudadana.</t>
  </si>
  <si>
    <t>Listados de asistencia de Espacios de socialización a la ciudadanía.
Registros fotográficos
Encuestas</t>
  </si>
  <si>
    <t>Diálogo
Información</t>
  </si>
  <si>
    <t xml:space="preserve"> Urbanizaciones y Titulación</t>
  </si>
  <si>
    <t>Soportes de campaña informativa 
Reporte e informe  trimestral de seguimiento al Plan de Acción de Participación Ciudadana</t>
  </si>
  <si>
    <t>Realizar espacios de interacción y diálogo con la población beneficiada para promover actividades de participación ciudadana y de Rendición de Cuentas Permanente desde la Dirección de Mejoramiento de Barrios</t>
  </si>
  <si>
    <t>Informe
Reporte trimestral del Plan de Acción de Participación Ciudadana 
Listados de Asistencia (Cuando aplique)</t>
  </si>
  <si>
    <t>Información</t>
  </si>
  <si>
    <t xml:space="preserve">Reporte trimestral a la Alta Consejería para las Victimas del último trimestre del 2020 al tercer trimestre del 2021. </t>
  </si>
  <si>
    <t>Correo electrónico de entrega de la información.
Reporte trimestral</t>
  </si>
  <si>
    <t>Evaluación de la estrategia de rendición de cuentas de la vigencia 2021 identificando opciones de mejora en sus diferentes componentes.</t>
  </si>
  <si>
    <t xml:space="preserve">Evaluación </t>
  </si>
  <si>
    <t>Acta de evaluación
Seguimiento al cronograma
Seguimiento final a Autodiagnóstico</t>
  </si>
  <si>
    <t>Acta Mesa de Evaluación
Seguimiento final a Autodiagnóstico</t>
  </si>
  <si>
    <t>Oficina Asesora de Planeación - MIPG</t>
  </si>
  <si>
    <t xml:space="preserve">Oficina Asesora de Planeación 
</t>
  </si>
  <si>
    <t>Oficina Asesora de Planeación  - Oficina Asesora de Comunicaciones</t>
  </si>
  <si>
    <t>Oficina Asesora de Planeación 
Oficina Asesora de Comunicaciones</t>
  </si>
  <si>
    <t xml:space="preserve"> Reasentamientos Humanos </t>
  </si>
  <si>
    <t>Oficina Asesora de Planeación 
 Reasentamientos Humanos</t>
  </si>
  <si>
    <t xml:space="preserve">Subdirección Financiera 
</t>
  </si>
  <si>
    <t xml:space="preserve">Asesoría de Control Interno </t>
  </si>
  <si>
    <t xml:space="preserve">Oficina Asesora de Planeación 
Oficina Asesora de Comunicaciones
Mejoramiento de Barrios
Urbanizaciones y Titulación
Reasentamientos Humanos
Mejoramiento de Vivienda </t>
  </si>
  <si>
    <t>Oficina TIC</t>
  </si>
  <si>
    <t>Realizar 2 recorridos de reconocimiento institucional de la mano con organizaciones sociales.</t>
  </si>
  <si>
    <t xml:space="preserve">Realizar Mesas de Trabajo para la estructuración del Plan Anticorrupción y Atención al Ciudadano. </t>
  </si>
  <si>
    <t>30/07/2021</t>
  </si>
  <si>
    <t xml:space="preserve">Responsables de procesos
Oficina Asesora de Planeación 
</t>
  </si>
  <si>
    <t>28/01/2021</t>
  </si>
  <si>
    <t>Revisar la formulación de las actividades del PAAC en el primer seguimiento y generar las alertas respectivas.</t>
  </si>
  <si>
    <t>Realizar seguimiento a la eficacia de las actividades propuestas por los procesos en los componentes del PLAN ANTICORRUPCIÓN Y DE ATENCIÓN AL CIUDADANO 2021, excepto mapa de riesgos.</t>
  </si>
  <si>
    <t>Realizar seguimiento a la eficacia de las actividades propuestas por los procesos en el mapa de riesgos 2021.</t>
  </si>
  <si>
    <t>Verificar la elaboración y publicación del PLAN ANTICORRUPCIÓN Y DE ATENCIÓN AL CIUDADANO 2021.</t>
  </si>
  <si>
    <t>Realizar seguimiento a la eficacia de las actividades propuestas por los procesos en los componentes el PLAN ANTICORRUPCIÓN Y DE ATENCIÓN AL CIUDADANO 2021, excepto mapa de riesgos.</t>
  </si>
  <si>
    <t>Revisar y actualizar las fichas de los riesgos y el mapa de riesgos del proceso de Evaluación de la Gestión.</t>
  </si>
  <si>
    <t>Actualizar el Contexto del Proceso (DOFA) para la Gestión del Riesgo,  para el fortalecimiento de los controles del proceso de Evaluación de la Gestión.</t>
  </si>
  <si>
    <t>Socializar a los servidores públicos y contratistas de la CVP, la política de administración de riesgos de la entidad.</t>
  </si>
  <si>
    <t xml:space="preserve">Revisar, actualizar y publicar los contenidos en el botón de Transparencia, de forma tal que se de cumplimiento a la implementación de la Ley 1712 de 2014 en la Entidad.  </t>
  </si>
  <si>
    <t>Presentación  publicada en la página web
Publicación en la página web y en la carpeta de calidad de los instrumentos PAAC Y PAPC</t>
  </si>
  <si>
    <t xml:space="preserve">
Piezas de comunicación y evidencias visuales de las sensibilizaciones  
Listados Asistencia y/o
Métricas</t>
  </si>
  <si>
    <t xml:space="preserve">Publicar información para los archivos remitidos desde Servicio al Ciudadano, en cuanto a Informes de Satisfacción de Servicio al Ciudadano, Oportunidad de Respuesta a las PQRSD, Informe Mensual de PQRSD, entre otros de la Entidad. </t>
  </si>
  <si>
    <t xml:space="preserve">Subdirección Administrativa -
Gestión del Talento Humano
Oficina Asesora de Comunicaciones </t>
  </si>
  <si>
    <t>Realizar  un encuentro de saberes  de manera   virtual o presencial entre los servidores públicos de la  Caja de la Vivienda Popular,  con el fin de obtener el intercambio de sus conocimientos, saberes y talentos, y construir un documento  de los temas que se puedan dar a conocer a toda la entidad, a través de correos electrónicos institucionales.</t>
  </si>
  <si>
    <t>Revisar y actualizar la política de riesgos de la CVP, bajo la actualización de la metodología planteada por el DAFP en su Guía para la administración del riesgo y el diseño de controles en entidades públicas - Versión 5 - Diciembre de 2020.</t>
  </si>
  <si>
    <t>Responsables de proceso
Oficina Asesora de Planeación</t>
  </si>
  <si>
    <t>Oficina Asesora de Planeación</t>
  </si>
  <si>
    <t>Presentar  la propuesta de Mapa de Riesgos de Corrupción vigencia 2021 , a observaciones antes de publicar y divulgar la versión final como lo establecen los lineamientos.</t>
  </si>
  <si>
    <t>Realizar los ajustes que se puedan presentar en el Mapa de Riesgos de Corrupción vigencia 2021, a observaciones antes de publicar y divulgar la versión final como lo establecen los lineamientos.</t>
  </si>
  <si>
    <t xml:space="preserve">Publicar  el Plan Anticorrupción y Atención al Ciudadano y Mapas de Riesgos vigencia 2021 , para consideración de los Grupos de Interés Internos y Externos. </t>
  </si>
  <si>
    <t xml:space="preserve">Realizar monitoreo cuatrimestral a los mapas de riesgos, realizando monitoreo y evaluación de los controles establecidos por los responsables de procesos y  la gestión del riesgo. </t>
  </si>
  <si>
    <t xml:space="preserve">Actualización de Caracterización de usuarios publicada en la carpeta de Calidad </t>
  </si>
  <si>
    <t>Diseñar y publicar La Estrategia de Rendición de Cuentas  con cronograma de actividades de participación y rendición de cuentas a ser desarrollado durante la vigencia.</t>
  </si>
  <si>
    <t xml:space="preserve">Requerir y consolidar  los informes y seguimientos trimestrales a los cronograma de actividades de participación ciudadana y rendición de cuentas permanentes (Ferias de Transparencia, Carpa de Servicio al Ciudadano, Feria de Soluciones CVP, entre otros), para la publicación y divulgación  en los diferentes canales de comunicación institucionales. </t>
  </si>
  <si>
    <t>Realizar acciones de sensibilización, cualificación y socialización a los grupos de valor, funcionarios(as) y servidores(as) de la entidad sobre normativas, objetivos, alcances, mecanismos y herramientas que puedan facilitar la implementación de las actividades de participación, rendición de cuentas o control social.</t>
  </si>
  <si>
    <t>Promover mínimo dos (2) jornadas de socialización a funcionarios y contratistas sobre la implementación de la Curaduría Publica Social para que puedan brindar una información clara y posicionar el proyecto ante la ciudadanía.</t>
  </si>
  <si>
    <t xml:space="preserve">Emitir mensualmente los informes de ejecución presupuestal, la cual es un documento periódico que contiene el grado de avance de ejecución presupuestal de los Proyectos de Inversión y gastos de funcionamiento. </t>
  </si>
  <si>
    <t>Consolidar, publicar, divulgar  el informe final del proceso derivado de la audiencia rendición de cuentas  siguiendo los parámetros normativos y acorde con el acta del encuentro sostenido,  la evaluación realizada por control interno y las respuestas dadas a la ciudadanía.</t>
  </si>
  <si>
    <t>Desarrollar una acción y/o instrumento de consulta, y publicar sus resultados, por medio de canales físicos y/o virtuales para identificar los temas, demandas e intereses sobre los cuales la ciudadanía quiere profundizar y dialogar en la audiencia de rendición de cuentas  de la entidad.</t>
  </si>
  <si>
    <t xml:space="preserve">Seguimiento trimestral Plan de Acción de Participación Ciudadana.
Informe trimestral de las actividades proyectadas 
</t>
  </si>
  <si>
    <t>Promover diálogos, espacios de participación y rendición de cuentas  para socializar y posicionar el proyecto Plan Terrazas.</t>
  </si>
  <si>
    <t xml:space="preserve">Seguimiento trimestral Plan de Acción de Participación Ciudadana.
 Informe trimestral de las actividades proyectadas 
</t>
  </si>
  <si>
    <t>Realizar campañas y jornadas de sensibilización en la fase de vinculación de familias al proceso de titulación y generar espacios de evaluación y de entrega pública de títulos a aquellas familias beneficiaras  durante la vigencia 2021.</t>
  </si>
  <si>
    <t xml:space="preserve">Campañas informativas y Sensibilizaciones - Espacios de entrega pública de títulos y de evaluación </t>
  </si>
  <si>
    <t xml:space="preserve">Aportar al posicionamiento de Bogotá como epicentro de paz y reconciliación
mediante acciones que permitan la atención en el programa de reasentamientos de las familias Víctimas del Conflicto en el marco del Decreto 330 del 2020.  </t>
  </si>
  <si>
    <t>Incorporar en el presupuesto recursos para la atención al ciudadano.</t>
  </si>
  <si>
    <t>Fortalecer el canal presencial realizando una efectiva atención a la ciudadanía aplicando Manual de  Servicio a la Ciudadanía.</t>
  </si>
  <si>
    <t xml:space="preserve">Documentos del proceso Servicio al ciudadano, publicados en la carpeta de Calidad </t>
  </si>
  <si>
    <t>Mantener el Mapa de Riesgos y el Plan Anticorrupción y de Atención al Ciudadano - 2021 (Formulación),  en el banner de la página web de la Entidad, para divulgación,  consulta y aportes de la ciudadana  (Permanente)</t>
  </si>
  <si>
    <t>Página Web e Intranet Disponibles permanentemente</t>
  </si>
  <si>
    <t xml:space="preserve">Listado de Trámites y OPA´s.
Reporte de la plataforma SUIT con los trámites Inscritos </t>
  </si>
  <si>
    <t>(Trámites y OPA´s inscritos en el SUIT / Trámites y/o OPA´s a cargo de la entidad) * 100</t>
  </si>
  <si>
    <t>Priorización de trámites y Estrategia de racionalización Inscrita en la plataforma SUIT</t>
  </si>
  <si>
    <t>Divulgar y Publicar en medios de comunicación institucionales, piezas visuales con información para la ciudadanía, en la que se comunica la gratuidad de los servicios (principios de gratuidad y canales de respuesta, según la Ley de 1712 de 2014).</t>
  </si>
  <si>
    <t># de solicitudes remitidas con reportes de fallas identificadas por los usuarios / # de solicitudes tramitadas</t>
  </si>
  <si>
    <t>Apoyar, cuando sea requerido, el análisis y/o evaluación de la viabilidad para virtualizar trámites y OPAS acorde a requerimientos de los Responsables de Procesos, de tal manera que se propenda por el cumplimiento de los lineamientos de la Política de Gobierno Digital.</t>
  </si>
  <si>
    <t>Fortalecer la interacción de la población en situación de discapacidad con las herramientas implementada para la accesibilidad a los contenidos de la Página Web de la Caja de la Vivienda Popular y realizar su respectivo seguimiento.</t>
  </si>
  <si>
    <t>Banner de interacción en la página Web y seguimiento a la herramienta.</t>
  </si>
  <si>
    <t>2 informes al año de métricas de la herramienta publicada en la página web</t>
  </si>
  <si>
    <t>Publicar mensualmente en el botón de transparencia las ejecuciones del presupuesto de gastos en datos abiertos
(GESTION FINANCIERA)</t>
  </si>
  <si>
    <t>Archivos de ejecución presupuestal en CSV</t>
  </si>
  <si>
    <t>Informes publicados en página web y en carpeta de calidad</t>
  </si>
  <si>
    <t xml:space="preserve">Verificar de manera trimestral  la coherencia y actualización de información publicada en la página web de la entidad. </t>
  </si>
  <si>
    <t xml:space="preserve">Difundir los servicios prestados por la Curaduría y por el Banco Distrital de Materiales para la implementación del Plan Terrazas, acorde al Plan de Comunicaciones establecido, de forma tal que se cumplan las necesidades y expectativas de los Grupos de Interés. </t>
  </si>
  <si>
    <t>Actualizar  la Resolución No. 3040 del 31-07-2018 “Por la cual se crea el equipo de Gestores de Integridad de la CVP y se designan a sus integrantes”.</t>
  </si>
  <si>
    <t>Sensibilizar al equipo Directivo de la Caja de la Vivienda Popular, en el fortalecimiento de la cultura ética de la Entidad, mediante una pieza comunicativa.</t>
  </si>
  <si>
    <t>Definir e implementar un instrumento o herramienta para medir la apropiación de los colaboradores de la entidad sobre el Código de Integridad en la CVP.</t>
  </si>
  <si>
    <t>Realizar  campaña de difusión, con el fin de reforzar en los colaboradores de la entidad, la apropiación  de los valores adoptados por la CVP mediante la Resolución No. 3289 del 31-08-2018.</t>
  </si>
  <si>
    <t>COMPONENTE NO. 3. RENDICIÓN DE CUENTAS</t>
  </si>
  <si>
    <t>Descripción Avance</t>
  </si>
  <si>
    <r>
      <t xml:space="preserve">Número y Nombre de la Evidencia
</t>
    </r>
    <r>
      <rPr>
        <sz val="11"/>
        <color theme="1"/>
        <rFont val="Arial"/>
        <family val="2"/>
      </rPr>
      <t>(De acuerdo a la carpeta de evidencias)</t>
    </r>
  </si>
  <si>
    <t>Observaciones</t>
  </si>
  <si>
    <t>Fecha de Monitoreo</t>
  </si>
  <si>
    <t>Observación</t>
  </si>
  <si>
    <t>MONITOREO OFICINA ASESORA DE PLANEACIÓN - PRIMER CUATRIMESTRE</t>
  </si>
  <si>
    <t>SEGUIMIENTO CONTROL INTERNO - PRIMER CUATRIMESTRE</t>
  </si>
  <si>
    <t>Estado de la Actividad</t>
  </si>
  <si>
    <t>% Avance calificación 
Control Interno</t>
  </si>
  <si>
    <t>Notas</t>
  </si>
  <si>
    <t xml:space="preserve">Revisión evidencias </t>
  </si>
  <si>
    <t xml:space="preserve">Estado 
de la actividad </t>
  </si>
  <si>
    <t xml:space="preserve">Acciones con seguimiento </t>
  </si>
  <si>
    <t>En curso</t>
  </si>
  <si>
    <t>Cumplida</t>
  </si>
  <si>
    <t>Pendiente</t>
  </si>
  <si>
    <t>Vencida</t>
  </si>
  <si>
    <t>Cumplida fuera de tiempo</t>
  </si>
  <si>
    <r>
      <t xml:space="preserve">SEGUIMIENTO - PRIMER CUATRIMESTRE
</t>
    </r>
    <r>
      <rPr>
        <sz val="11"/>
        <color theme="1"/>
        <rFont val="Arial"/>
        <family val="2"/>
      </rPr>
      <t>(Responsables del Proceso)</t>
    </r>
  </si>
  <si>
    <t>Fecha de Seguimiento</t>
  </si>
  <si>
    <t>No requiere seguimiento para este corte</t>
  </si>
  <si>
    <r>
      <t xml:space="preserve">SEGUIMIENTO - SEGUNDO CUATRIMESTRE
</t>
    </r>
    <r>
      <rPr>
        <sz val="11"/>
        <color theme="1"/>
        <rFont val="Arial"/>
        <family val="2"/>
      </rPr>
      <t>(Responsables del Proceso)</t>
    </r>
  </si>
  <si>
    <t>MONITOREO OFICINA ASESORA DE PLANEACIÓN - SEGUNDO CUATRIMESTRE</t>
  </si>
  <si>
    <t>SEGUIMIENTO CONTROL INTERNO - SEGUNDO CUATRIMESTRE</t>
  </si>
  <si>
    <r>
      <t xml:space="preserve">SEGUIMIENTO - TERCER CUATRIMESTRE
</t>
    </r>
    <r>
      <rPr>
        <sz val="11"/>
        <color theme="1"/>
        <rFont val="Arial"/>
        <family val="2"/>
      </rPr>
      <t>(Responsables del Proceso)</t>
    </r>
  </si>
  <si>
    <t>MONITOREO OFICINA ASESORA DE PLANEACIÓN - TERCER CUATRIMESTRE</t>
  </si>
  <si>
    <t>SEGUIMIENTO CONTROL INTERNO - TERCER CUATRIMESTRE</t>
  </si>
  <si>
    <t>SEGUIMIENTO CONTROL INTERNO - TERCER  CUATRIMESTRE</t>
  </si>
  <si>
    <t>MONITOREO OFICINA ASESORA DE PLANEACIÓN - TERCER  CUATRIMESTRE</t>
  </si>
  <si>
    <r>
      <t xml:space="preserve">SEGUIMIENTO - TERCER  CUATRIMESTRE
</t>
    </r>
    <r>
      <rPr>
        <sz val="11"/>
        <color theme="1"/>
        <rFont val="Arial"/>
        <family val="2"/>
      </rPr>
      <t>(Responsables del Proceso)</t>
    </r>
  </si>
  <si>
    <t>Identificar y generar opciones de mejora al proceso de rendición de cuentas mediante la realización y  seguimiento al ejercicio de autodiagnóstico de Rendición de Cuentas del DAFP</t>
  </si>
  <si>
    <t>Mapas de Riesgos y fichas de riesgos vigencia 2021 publicados en la página  Web</t>
  </si>
  <si>
    <t>Socialización versión preliminar de los mapas de Riesgos</t>
  </si>
  <si>
    <t>Correos de solicitud de ajustes 
Mapa  de riesgos de corrupción ajustado</t>
  </si>
  <si>
    <t>Correo de solicitud de publicación a la oficina de comunicaciones
Publicación del PAAC y pieza grafica de socialización
Observaciones (Si se presentan por parte de los grupos de interés y externos)
Publicación PAAC definitivo en la página WEB</t>
  </si>
  <si>
    <t xml:space="preserve">Una (1)  jornada de sensibilización a los enlaces de los procesos de la entidad. </t>
  </si>
  <si>
    <t>Formatos diligenciados: 
208-PLA-Ft-73
208-PLA-Ft--74
208-PLA-Ft-75</t>
  </si>
  <si>
    <t>Formato diligenciado: 
208-PLA-Ft-75 Ficha de riesgos proceso</t>
  </si>
  <si>
    <t>3 Informes de auditoría de los procesos Mejoramiento de Vivienda, Mejoramiento de Barrios y Urbanizaciones y Titulación.</t>
  </si>
  <si>
    <t>Pantallazos de 3 Informes de seguimiento al PAAC publicados en la página web.</t>
  </si>
  <si>
    <t>3 Informes de seguimiento al PAAC publicados en la página web.</t>
  </si>
  <si>
    <t>Pantallazos de la publicación dónde se evidencie la fecha.</t>
  </si>
  <si>
    <t>Plan Anticorrupción y Atención al Ciudadano consolidado cuatrimestral</t>
  </si>
  <si>
    <t>Mapas de riesgos de corrupción consolidado con monitoreo cuatrimestral</t>
  </si>
  <si>
    <t>N°</t>
  </si>
  <si>
    <t>Versión: 11</t>
  </si>
  <si>
    <t>Vigente desde: 30/04/2021</t>
  </si>
  <si>
    <t>Fecha de Actualización: 30 de Abril de 2021</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</si>
  <si>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</si>
  <si>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</si>
  <si>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</si>
  <si>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</si>
  <si>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t>
  </si>
  <si>
    <t xml:space="preserve"> Seguimiento al Autodiagnóstico Publicado en la Carpeta de Calidad</t>
  </si>
  <si>
    <t xml:space="preserve">                                                                                      PLAN ANTICORRUPCIÓN Y DE ATENCIÓN AL CIUDADANO </t>
  </si>
  <si>
    <t xml:space="preserve">                                                                                                               PLAN ANTICORRUPCIÓN Y DE ATENCIÓN AL CIUDADANO </t>
  </si>
  <si>
    <t xml:space="preserve">                                                                                                             PLAN ANTICORRUPCIÓN Y DE ATENCIÓN AL CIUDADANO </t>
  </si>
  <si>
    <t>Indicadores</t>
  </si>
  <si>
    <t>SEGUIMIENTO A LA GESTIÓN POR PROCESOS - INDICADORES DE GESTIÓN</t>
  </si>
  <si>
    <t xml:space="preserve">Se desarrollaron mesas de trabajo con los 16 procesos de la entidad, donde se revisaron los riesgos vigentes de los procesos, sus controles y las actividades de control para el tratamiento de los riesgos para la vigencia 2021, con el propósito de ajustar o modificar aquellos que no aplican para esta vigencia. Cada uno de los líderes y enlaces de los procesos validaron y aprobaron sus riesgos respectivamente. </t>
  </si>
  <si>
    <t>No Aplica medición para el período reportado</t>
  </si>
  <si>
    <t>Ninguna.</t>
  </si>
  <si>
    <t>En reunión de Programación de actividades establecidas en el PAAC, realizada el 28 de enero, se programó la realización de los dos (2) recorridos de reconocimiento institucional de la mano con organizaciones sociales, para el segundo semestre de 2021, teniendo en cuenta el riesgo de contagio el virus SARS-CoV-2 COVID-19 y las medidas adicionales tomadas por la Alcaldesa Mayor de Bogotá para mitigar el riesgo de contagio.</t>
  </si>
  <si>
    <t>Ninguna</t>
  </si>
  <si>
    <r>
      <rPr>
        <b/>
        <sz val="11"/>
        <rFont val="Arial"/>
        <family val="2"/>
      </rPr>
      <t>ENERO</t>
    </r>
    <r>
      <rPr>
        <sz val="11"/>
        <rFont val="Arial"/>
        <family val="2"/>
      </rPr>
      <t xml:space="preserve">: Se publicaron los siguientes informes de ley: Informe de seguimiento a la Sostenibilidad Contable - corte al 30Sep2020; Evaluación Matriz de riesgos de corrupción y por proceso y del PAAC 2020; Evaluación independiente del estado del Sistema de Control Interno; Informe cuenta mensual SIVICOF de diciembre; Informe presupuestal a Personería del mes de diciembre; Austeridad en el gasto con corte al 31Dic2020; Informe de la Oficina de Control Interno vigencia 2020; Seguimiento al Plan de Mejoramiento Externo con corte al 31Dic2020; Formulación Plan Anual de Auditorías.
</t>
    </r>
    <r>
      <rPr>
        <b/>
        <sz val="11"/>
        <rFont val="Arial"/>
        <family val="2"/>
      </rPr>
      <t>FEBRERO:</t>
    </r>
    <r>
      <rPr>
        <sz val="11"/>
        <rFont val="Arial"/>
        <family val="2"/>
      </rPr>
      <t xml:space="preserve"> Se publicaron los siguientes informes de ley: Informe de seguimiento a la Sostenibilidad Contable - corte al 31Dic2020; Informe cuenta anual SIVICOF: Plan de mejoramiento - Seguimiento Entidad - Informe de Austeridad en el Gasto; Informe cuenta mensual SIVICOF de enero; Informe presupuestal a Personería de enero; Evaluación del Control Interno Contable.
</t>
    </r>
    <r>
      <rPr>
        <b/>
        <sz val="11"/>
        <rFont val="Arial"/>
        <family val="2"/>
      </rPr>
      <t>MARZO:</t>
    </r>
    <r>
      <rPr>
        <sz val="11"/>
        <rFont val="Arial"/>
        <family val="2"/>
      </rPr>
      <t xml:space="preserve"> Se publicaron los siguientes informes de ley: Informe PQR's - segundo semestre 2020; Informe cuenta mensual SIVICOF de febrero; Informe presupuestal a Personería de febrero; Reporte de la información sobre la utilización del software a través del aplicativo que disponga la Dirección Nacional de Derechos de Autor – DNDA. 
</t>
    </r>
    <r>
      <rPr>
        <b/>
        <sz val="11"/>
        <rFont val="Arial"/>
        <family val="2"/>
      </rPr>
      <t>ABRIL:</t>
    </r>
    <r>
      <rPr>
        <sz val="11"/>
        <rFont val="Arial"/>
        <family val="2"/>
      </rPr>
      <t xml:space="preserve"> Se publicaron los siguientes informes de ley: Informe cuenta mensual SIVICOF de marzo; Informe presupuestal a Personería de marzo; Evaluación anual por dependencias; Informe de Evaluación Audiencia Pública de Rendición de Cuentas; Formulación Plan Anual de Auditorías V2.
</t>
    </r>
  </si>
  <si>
    <t>N/A</t>
  </si>
  <si>
    <t>De conformidad con lo contemplado en la cartilla estrategias para la construcción del plan anticorrupción y de atención al ciudadano, a la Oficina de Control Interno o quien haga sus veces le corresponde adelantar la verificación de la elaboración y de la publicación del Plan, actividad que fue realizada el 01 de febrero de 2021, con la correspondiente evidencia que será reportada en el primer informe de seguimiento al PAAC el próximo 14 de mayo de 2021</t>
  </si>
  <si>
    <t>No. 3 Pantallazo de publicación oportuna PAAC</t>
  </si>
  <si>
    <t>Se realizó el informe semestral atención de las PQRS's, socializado mediante memorando No. 202111200018773 del 23 de marzo de 2021.</t>
  </si>
  <si>
    <t>No. 1
Informe seguimiento PQRS´s</t>
  </si>
  <si>
    <t>Se realizó el Informe Evaluación de la Audiencia de Rendición de
Cuentas CVP Vigencia 2020 celebrada el 26 de marzo de 2021, socializado mediante memorando No, 202111200027993 y publicado en la página web de la entidad el 29abr2021.</t>
  </si>
  <si>
    <t>Se actualizó el Contexto del Proceso (DOFA) para la Gestión del Riesgo,  para el fortalecimiento de los controles del proceso de Evaluación de la Gestión, el 21 de enero de 2021, por Ivonne Andrea Torres Cruz - Asesora de Control Interno</t>
  </si>
  <si>
    <t>No. 1
Nombre: 208-PLA-FT-75 FICHA DE RIESGOS PROCESO - V2
No. 2 Correo entrega ficha de riesgos y DOFA proceso EG</t>
  </si>
  <si>
    <t>Se revisó y actualizó las fichas de los riesgos y el mapa de riesgos del proceso de Evaluación de la Gestión, el 21 de enero de 2021, por Ivonne Andrea Torres Cruz - Asesora de Control Interno</t>
  </si>
  <si>
    <t>No. 3
Nombre: 208-PLA-Ft-73-74-75 Riesgos - EG 2021
No. 4 Correo entrega ficha de riesgos y DOFA proceso EG</t>
  </si>
  <si>
    <t>De acuerdo con la solicitud realizada desde la Dirección de Reasentamientos Humanos 202112000022743 del 12abr2021 se modificará la fecha de realización de Informe de verificación del diseño de controles y su implementación. 
Por esta razón, esta fecha sólo se realizaron tres informes de auditoría: 
Informe 208-CI-Ft-01: Auditoría interna al proceso de Urbanizaciones y Titulación
Diseño y funcionamiento de los controles definidos a los riesgos identificados - Socializado mediante memorando No. 202111200022203 del 09abr2021.
Informe 208-CI-Ft-01: Auditoría interna al proceso de Mejoramiento de Barrios
Diseño y funcionamiento de los controles definidos a los riesgos identificados -  Socializado mediante memorando No. 202111200027223 del 26abr2021.
Informe 208-CI-Ft-01: Auditoría interna al proceso de Mejoramiento de Vivienda
Diseño y funcionamiento de los controles definidos a los riesgos identificados. Se encuentra en revisión.</t>
  </si>
  <si>
    <t>No. 5
Informe 208-CI-Ft-01  DUT
No. 6
Informe 208-CI-Ft-01  MB</t>
  </si>
  <si>
    <t>Se presentaron dos de tres informes.</t>
  </si>
  <si>
    <t>Se planeó y se realizó el seguimiento y evaluación de las actividades del PAAC con corte al 31dic2020 con informe entregado mediante memorando 202111200001853 14ene2021
Aún se cuenta con tiempo para realizar y publicar el informe de seguimiento al PAAC. El primer pantallazo del primer informe se podrá verificar en el seguimiento del 14 de septiembre 2021.</t>
  </si>
  <si>
    <t>No. 7 Memo e informe de 3er seguimiento PAAC 2020 14ene2021</t>
  </si>
  <si>
    <t>No. 8 Memo e informe de 3er seguimiento PAAC 2020 14ene2021</t>
  </si>
  <si>
    <t>Se adjunta la verificación de la publicación oportuna del PAAC con fecha 01feb2021</t>
  </si>
  <si>
    <t>No. 9
Pantallazo de la publicación oportuna del PAAC</t>
  </si>
  <si>
    <t>No. 10 Memo e informe de 3er seguimiento PAAC 2020 14ene2021</t>
  </si>
  <si>
    <t>El 31 de marzo se completó el primer  autodiagnóstico basado en el formato MIPG relacionado con el componente de rendición de cuentas.  Este formato se compartió y discutió en el equipo de Planeación  y se publicó en la carpeta de calidad de la entidad.</t>
  </si>
  <si>
    <t>El avance de 50 % se relaciona con 1 de los 2 autodiagnóstico</t>
  </si>
  <si>
    <t>Se avanzó en una  primera versión de revisión para ser retroalimentada por el Equipo de la Oficina Asesora de Planeación. En el segundo cuatrimestre se aspira a socializarlo con otros equipos (25%) de la entidad y adoptar el cambio del procedimiento (25%)</t>
  </si>
  <si>
    <t xml:space="preserve">Se adelantó una primera revisión del formato de evaluación de diálogos
208-PLA-Ft-84 </t>
  </si>
  <si>
    <t>Se realizó una reunión de revisión del formato con el enlace de gestión social de la Dirección de Urbanización y Titulación, que había manifestado más inquietudes sobre la conveniencia del formato. Para el siguiente periodo de reporte se va a generar la nueva versión , se va a socializar y adoptar el nuevo formato.</t>
  </si>
  <si>
    <t>Se diseñó y publicó en la página web de la entidad tanto la estrategia de rendición de cuentas contenida en el instrumento Plan Anticorrupción y Atención a la Ciudadanía  como el Plan de Acción y Participación Ciudadana 2021, con un cronograma de actividades proyectadas para la vigencia.</t>
  </si>
  <si>
    <t>Es importante resaltar que por solicitud de la Dirección de Reasentamientos se hizo un ajuste en el cronograma de actividades del Plan de Acción de Participación Ciudadana que solo implicó ajustes en periodos de ejecución pero no implicó cambios en la cantidad o tipo de actividades proyectadas. Esta modificación implicó un cambio en la publicación de la página web.</t>
  </si>
  <si>
    <t xml:space="preserve">A través de los diferentes canales de comunicación de la entidad se socializaron las piezas graficas  de la Rendición de Cuentas, como por redes sociales, página web, pantallas digitales de la entidad y mailings </t>
  </si>
  <si>
    <t>https://www.cajaviviendapopular.gov.co/?q=Transparencia/participacion-en-la-formulacion-de-politicas</t>
  </si>
  <si>
    <t>https://www.cajaviviendapopular.gov.co/?q=Nosotros/Informes/rendicion-de-cuentas#rendici-n-de-cuentas-2020</t>
  </si>
  <si>
    <t>https://www.cajaviviendapopular.gov.co/?q=Servicio-al-ciudadano/tiempos-de-respuesta-requerimientos-2021</t>
  </si>
  <si>
    <t xml:space="preserve">https://www.cajaviviendapopular.gov.co/?q=Servicio-al-ciudadano/tramites-y-servicios
https://www.cajaviviendapopular.gov.co/?q=Noticias/todos-los-tr%C3%A1mites-en-la-cvp-son-gratuitos-y-no-necesitan-intermediarios
</t>
  </si>
  <si>
    <t>https://www.cajaviviendapopular.gov.co/?q=Noticias/cvp-ofrece-gratuidad-en-los-tr%C3%A1mites-adelantados-ante-la-entidad
https://twitter.com/CVPBogota/status/1386708671950950402?s=19
https://www.facebook.com/108705235879582/posts/3779797485436987/</t>
  </si>
  <si>
    <t>El esquema de publicación se actualiza de manera mensual y su última actualización fue la  que se publicó fue con corte 
31-03-2021</t>
  </si>
  <si>
    <t>Actualmente se encuentra en proceso el desarrollo de acciones en el portal web de la Entidad en las pestañas de navegación gifs en lengua de señas, permitiendo a los usuarios de la comunidad sorda independencia al consultar la información relevante sobre la Entidad y elaborar videos en lenguaje a señas sobre información relevante de cara a la ciudadanía de la entidad para publicar en las redes sociales y pagina web de la entidad.</t>
  </si>
  <si>
    <t>La Verificación no es trimestral, sino mensual, para la coherencia y actualización de información publicada en la página web de la entidad. Se publica el Registro de Publicaciones con corte a 31 de Marzo de 2021</t>
  </si>
  <si>
    <t>https://www.facebook.com/cajadelaviviendapopular/videos/290455172487731/</t>
  </si>
  <si>
    <t>Se realizó actualización del Plan institucional de Archivos, queda pendiente la actualización del Programa de Gestión Documental</t>
  </si>
  <si>
    <t>Se identifica que el personal del Proceso de Gestión documental para la actualización de los documentos señalados ingreso en el mes de abril, por lo tanto no se pudo cumplir con la fecha final, se programa realizar dicha actualización en el mes de Mayo.</t>
  </si>
  <si>
    <t>Se proyecta Cuadro de Clasificación Documental, Queda sujeto a la Convalidación del Archivo de Bogotá y se proyecta TRD  ya se  incluyen las siguientes subseries:
1, Informes de Auditoria Externa
2, Herramientas de Gestión
3, Proyectos de Titulación Predial - Adquisición Predial
4, Acciones de Cumplimiento
5, PETICIÓN, QUEJAS, RECLAMOS, SUGERENCIAS, DENUNCIAS, SOLICITUDES Y FELICITACIONES
 6, Plan Estratégico de Talento Humano.  
Estamos en espera de reunirnos con los lideres de cada área para programar actividades relacionadas con las TVD.
La validación de inventarios en cada dependencia se realizara en el mes de mayo solicitándole a cada líder la actualización del mismo</t>
  </si>
  <si>
    <t>Para el primer trimestre del periodo 2021 se realizaron 82 solicitudes de consulta, de las cuales 15 no fueron efectiva para un total del 81,7 %</t>
  </si>
  <si>
    <t>Se realizó consulta para identificar los formadores internos y así proyectar el intercambio de saberes e iniciar sus presentaciones.</t>
  </si>
  <si>
    <t>Se realiza publicación de pieza comunicativa sobre el plan de gestión de integridad</t>
  </si>
  <si>
    <t>Las evidencias de las acciones están publicadas en el Drive de Planeación dispuesto para tal fin: https://drive.google.com/drive/folders/1IrUbitnbjRRL9atNJn9iJkO8-f9ClnJV
y el Plan con seguimiento está publicado en: https://www.cajaviviendapopular.gov.co/?q=Transparencia/participacion-en-la-formulacion-de-politicas</t>
  </si>
  <si>
    <t>Esta actividad inicia su ejecución en Septiembre de 2021</t>
  </si>
  <si>
    <t>Se incorporó el presupuesto para la atención del ciudadano vigencia 2021</t>
  </si>
  <si>
    <t>N.A.</t>
  </si>
  <si>
    <t>Se realizó una  sensibilización el 26 de marzo del 2021 a los contratistas de Servicio al Ciudadano sobre el manual de servicio al ciudadano</t>
  </si>
  <si>
    <t>Se tiene programada la primera sensibilización para el 18 de mayo del 2021</t>
  </si>
  <si>
    <t>Se actualizó el formato de radicación de PQRSD 208-SC-FT-03</t>
  </si>
  <si>
    <t>De manera mensual se han realizado los "Informes de Asistencia por Canales de Atención, y se realizaron los informes correspondientes para diciembre 2020, enero 2021, febrero 2021  y marzo 2021, los cuales están publicados en la carpeta de calidad y en la página web de la entidad.
Carpeta de Calidad: \\10.216.160.201\calidad\8. PROCESO SERVICIO AL CIUDADANO\DOCUMENTOS DE REFERENCIA\SERVICIO AL CIUDADANO\2019\INFORME DE ASISTENCIA POR CANALES DE ATENCIÓN
WEB: https://www.cajaviviendapopular.gov.co/?q=Servicio-al-ciudadano/informes-de-asistencia--</t>
  </si>
  <si>
    <t>Cuatro Informes de Asistencia por Canales de Atención</t>
  </si>
  <si>
    <t>Se realizó capacitación  sobre el manejo del Sistema Distrital de Quejas y Soluciones - Bogotá te escucha el día 29 de abril del 2021</t>
  </si>
  <si>
    <t>De manera mensual se han realizado los "Informes de gestión y oportunidad de las respuestas a las PQRSD diciembre 2020, enero 2021, febrero 2021  y marzo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https://www.cajaviviendapopular.gov.co/?q=Servicio-al-ciudadano/informes-de-gestiónyoportinidadalasPQRSD</t>
  </si>
  <si>
    <t>Se realizaron dos (2) seguimientos a la ejecución contractual de los proyectos de la Entidad</t>
  </si>
  <si>
    <t>El día 23 de abril del 2021,se realizó la primera sensibilización a los contratistas de servicio al ciudadano sobre lengua de señas</t>
  </si>
  <si>
    <t>Se han elaborado y  gestionado 12 informes para ser publicados los cuales se encuentran en el portal web de la Entidad y en la carpeta de calidad referentes al proceso de Servicio al Ciudadano, los cuales son los informes de asistencia por canales de atención (4), Informes de Gestión y Oportunidad a las PQRSD (4) y los informes de Solicitudes de Acceso a la Información Pública (4).</t>
  </si>
  <si>
    <t>5 de mayo de 2021</t>
  </si>
  <si>
    <t>La actividad estaba programada para el mes de febrero y se cumplió mediante pieza comunicativa enviada a los integrantes de la CVP el 29 de marzo de 2021.
La evidencia se encuentra almacenada en la ruta respectiva:
https://drive.google.com/drive/folders/1fykCWOjEdID3LD-WUkQfpaBwR-kGVH8_
El documento se encuentra publicado en la página web 
https://www.cajaviviendapopular.gov.co/sites/default/files/208-PLA-Ft-05%20PLAN%20ANTICORRUPCI%C3%93N%20%202021%20-%20COMPONENTE%20%20No.%207%20%20GESTI%C3%93N%20DE%20INTEGRIDAD.xlsx</t>
  </si>
  <si>
    <t>El documento se encuentra publicado en la página web 
https://www.cajaviviendapopular.gov.co/sites/default/files/208-PLA-Ft-05%20PLAN%20ANTICORRUPCI%C3%93N%20%202021%20-%20COMPONENTE%20%20No.%207%20%20GESTI%C3%93N%20DE%20INTEGRIDAD.xlsx</t>
  </si>
  <si>
    <t xml:space="preserve">Se actualiza acto administrativo bajo la Resolución 1244 de 2021 por la cual se conforma el Equipo de Gestores de Integridad de la Caja de la Vivienda Popular, se designan sus integrantes y se dictan otras disposiciones </t>
  </si>
  <si>
    <r>
      <rPr>
        <b/>
        <u/>
        <sz val="11"/>
        <rFont val="Arial"/>
        <family val="2"/>
      </rPr>
      <t>Oficina Asesora de Comunicaciones</t>
    </r>
    <r>
      <rPr>
        <sz val="11"/>
        <rFont val="Arial"/>
        <family val="2"/>
      </rPr>
      <t xml:space="preserve">
La OAC realizó la pieza comunicativa y la Subdirección Administrativa - 
Gestión de Talento Humano realizó la difusión directamente.
</t>
    </r>
    <r>
      <rPr>
        <b/>
        <u/>
        <sz val="11"/>
        <rFont val="Arial"/>
        <family val="2"/>
      </rPr>
      <t>Subdirección Administrativa</t>
    </r>
    <r>
      <rPr>
        <sz val="11"/>
        <rFont val="Arial"/>
        <family val="2"/>
      </rPr>
      <t xml:space="preserve">
Se realiza publicación de pieza comunicativa al equipo directivo para fomentar la cultura de integridad</t>
    </r>
  </si>
  <si>
    <r>
      <rPr>
        <b/>
        <u/>
        <sz val="11"/>
        <rFont val="Arial"/>
        <family val="2"/>
      </rPr>
      <t>Subdirección Administrativa</t>
    </r>
    <r>
      <rPr>
        <sz val="11"/>
        <rFont val="Arial"/>
        <family val="2"/>
      </rPr>
      <t xml:space="preserve">
Se realizó una reunión con todos los gestores de integridad previamente seleccionados, en los cuales se inicio como tal el plan de trabajo que se va a realizar en la vigencia 2021, dentro de esta reunión se evidenció que la forma de realizar la medición sobre la apropiación del código de integridad será por medio de trivias y actividades en la que cada mes se evalué cada uno de los valores establecidos en el código de integridad </t>
    </r>
  </si>
  <si>
    <r>
      <rPr>
        <b/>
        <u/>
        <sz val="11"/>
        <rFont val="Arial"/>
        <family val="2"/>
      </rPr>
      <t>Oficina Asesora de Comunicaciones</t>
    </r>
    <r>
      <rPr>
        <sz val="11"/>
        <rFont val="Arial"/>
        <family val="2"/>
      </rPr>
      <t xml:space="preserve">
Se está a la espera que los gestores de integridad hagan el curso, para luego ser socializado y así crear la herramienta de medición  </t>
    </r>
  </si>
  <si>
    <t>Aunque se han realizado actividades previas, y se esta a la espera la realización del curso de integridad, el producto aún no se ha cumplido.
Las evidencias de la reunión con los gestores de integridad se encuentra en la ruta dispuesta para tal fin.
https://drive.google.com/drive/folders/1UfeUPLF8s_NV85VBl-TJWIIR0gtcfdb_</t>
  </si>
  <si>
    <t>1 . Correo de Bogotá es TIC - 👉🏻 Plan de Integridad Vigencia 2021</t>
  </si>
  <si>
    <t>1. Resolución 1244 de 2021</t>
  </si>
  <si>
    <t xml:space="preserve">
1. Pantallazo pieza Código de Integridad.jpeg
2. Correo de Bogotá es TIC - _ Código de Integridad Y equipo de Gestores CVP</t>
  </si>
  <si>
    <t>1. Formulario respuestas, 2. Listado asistencia gestores</t>
  </si>
  <si>
    <t>No Aplica medición</t>
  </si>
  <si>
    <t xml:space="preserve">La Oficina Asesora de Comunicaciones realizó piezas de comunicación en donde se divulgó el plan de integridad con base a la Resolución No. 3289 del 31-08-2018. </t>
  </si>
  <si>
    <t>1. Pantallazo Plan de Integridad.jpeg</t>
  </si>
  <si>
    <t>05 de mayo de 2021</t>
  </si>
  <si>
    <t>1. PIEZA PLAN TERRAZAS Y CURADURIA.jpg
2. PIEZA GESTION FINANCIERA.jpg
3. PIEZA SEGURIDAD DE LA INFORMACIÓN.jpg</t>
  </si>
  <si>
    <t>1. Formulario red de formadores internos
2. Formulario respuesta red de formadores</t>
  </si>
  <si>
    <t>1. LISTADO COMPLETO DE PUBLICACIONES WEB ENERO 2021.pdf
2. LISTADO COMPLETO DE PUBLICACIONES WEB FEBRERO 2021 .pdf
3. LISTADO COMPLETO DE PUBLICACIONES WEB MARZO 2021</t>
  </si>
  <si>
    <t>La Oficina Asesora de Comunicaciones difundió varios videos misionales del quehacer en territorio durante la jornada de rendición de cuentas efectuada el 26 de marzo de 2021</t>
  </si>
  <si>
    <t>La actividad se encuentra en curso, mencionan avances de la actividad, pendiente el cronograma de actividades para tener en cuenta en futuros seguimientos..</t>
  </si>
  <si>
    <t>1. Acta Actividades PAAC MB.pdf</t>
  </si>
  <si>
    <t xml:space="preserve">La actividad se realizará en el segundo semestre del año en curso, por las medidas COVID.
El acta de la reunión del 28 de enero se encuentra la ruta dispuesta para tal fin:
https://drive.google.com/drive/folders/1NngAZea4ubQrfvAQACd5oSH617Gnaygc
</t>
  </si>
  <si>
    <t>Trimestralmente se realiza la debida actualización del Botón de transparencia y sus componentes, la cual se realizó con una reunión virtual entre la Oficina Asesora de Comunicaciones y Control Interno el 30 de abril de 2021</t>
  </si>
  <si>
    <t>1. ACTA DE REUNION Revisión de los contenidos de la Matriz de transparencia.pdf</t>
  </si>
  <si>
    <r>
      <rPr>
        <b/>
        <u/>
        <sz val="11"/>
        <rFont val="Arial"/>
        <family val="2"/>
      </rPr>
      <t xml:space="preserve">Oficina Asesora de Comunicaciones </t>
    </r>
    <r>
      <rPr>
        <sz val="11"/>
        <rFont val="Arial"/>
        <family val="2"/>
      </rPr>
      <t xml:space="preserve">
Acuerdos de Gestión de los Gerentes públicos de la entidad actualizados y publicados en la página web
</t>
    </r>
    <r>
      <rPr>
        <b/>
        <u/>
        <sz val="11"/>
        <rFont val="Arial"/>
        <family val="2"/>
      </rPr>
      <t>Subdirección Administrativa</t>
    </r>
    <r>
      <rPr>
        <sz val="11"/>
        <rFont val="Arial"/>
        <family val="2"/>
      </rPr>
      <t xml:space="preserve">
Se identifica la concertación y evaluación de los acuerdos de Gestión de los gerentes públicos: 
GESTIÓN DIRECCIÓN CORPORATIVA, GESTIÓN DIRECCIÓN DE VIVIENDA, GESTIÓN DIRECCIÓN JURIDICA, GESTIÓN MEJORAMIENTO DE BARRIOS, GESTIÓN SUBDIRECCIÓN ADMINISTRATIVA, GESTIÓN SUBDIRECCIÓN FINANCIERA</t>
    </r>
  </si>
  <si>
    <t xml:space="preserve">La formulación del  Mapa de Riesgos y el Plan Anticorrupción y de Atención al Ciudadano - 2021 se encuentra publicado permanentemente en el banner de la página web de la entidad </t>
  </si>
  <si>
    <t>La jornada está programada para la última semana del mes de mayo del 2021.</t>
  </si>
  <si>
    <t>No aplica para el primer cuatrimestre.</t>
  </si>
  <si>
    <r>
      <rPr>
        <b/>
        <u/>
        <sz val="11"/>
        <rFont val="Arial"/>
        <family val="2"/>
      </rPr>
      <t>Oficina Asesora de Planeación</t>
    </r>
    <r>
      <rPr>
        <sz val="11"/>
        <rFont val="Arial"/>
        <family val="2"/>
      </rPr>
      <t xml:space="preserve">
Se coordinaron tres (3) mesas de trabajo, en las cuales se validó el estado de los tramites que tiene actualmente la entidad inscritos en el SUIT.
</t>
    </r>
    <r>
      <rPr>
        <b/>
        <u/>
        <sz val="11"/>
        <rFont val="Arial"/>
        <family val="2"/>
      </rPr>
      <t>Oficina Asesora de Comunicaciones</t>
    </r>
    <r>
      <rPr>
        <sz val="11"/>
        <rFont val="Arial"/>
        <family val="2"/>
      </rPr>
      <t xml:space="preserve">
Se realizó reunión el día viernes 23 de abril la OAC, OAP y oficina TIC para la revisión de la Racionalización de trámites tecnológicos de la CVP. </t>
    </r>
  </si>
  <si>
    <t>1. ACTA 26Mar2021
2. ACTA 12Abr2021
3. ACTA 23Abr2021</t>
  </si>
  <si>
    <t>la actividad esta en curso, a la fecha se han cumplido las metas ya que el indicador y la actividad no mencionan cada cuanto debe hacerse el seguimiento.  Por lo anterior la actividad se está cumpliendo.  Se generará la alerta de seguimiento al cumplimiento de la actividad.
Las evidencias se encuentran almacenadas en la siguiente ruta:
https://drive.google.com/drive/folders/1DACxHd7Sk8wKmywJpcnvU2_ULJmK1FFt</t>
  </si>
  <si>
    <t>Dos seguimientos PAA
1. 202117000010103 Seguimiento Plan Anual de Adquisiciones y tiempos de radicación para trámites contractuales
2. 202117000024203 Seguimiento Plan Anual de Adquisiciones y tiempos de radicación para trámites contractuales</t>
  </si>
  <si>
    <t>https://www.cajaviviendapopular.gov.co/?q=Nosotros/Gestion-Humana/acuerdos-de-gesti%C3%B3n-cvp#concertaci-n-acuerdos-de-gesti-n-2021
1. Actualizar y publicar los Acuerdos de Gestión de los Gerentes públicos de la entidad</t>
  </si>
  <si>
    <t>La actividad está en curso.  Se realizó la concertación de los acuerdos de gestión mencionados y se encuentra publicados en la siguiente ruta:
https://www.cajaviviendapopular.gov.co/?q=Nosotros/Gestion-Humana/acuerdos-de-gesti%C3%B3n-cvp#concertaci-n-acuerdos-de-gesti-n-2021
https://drive.google.com/drive/folders/1nr-XMHE_cw4UV60VWatvnupsxjXufUGa</t>
  </si>
  <si>
    <t>La actividad es permanente, el seguimiento y evidencias que reporta el proceso cumple. 
Las evidencias se encuentran almacenada  en la siguiente ruta:
https://www.cajaviviendapopular.gov.co/?q=Servicio-al-ciudadano/tramites-y-servicios
https://www.cajaviviendapopular.gov.co/?q=Noticias/todos-los-tr%C3%A1mites-en-la-cvp-son-gratuitos-y-no-necesitan-intermediarios</t>
  </si>
  <si>
    <t>Se han publicado noticias al respecto: CVP ofrece gratuidad en los trámites adelantados ante la Entidad fecha: Bogotá, 05 Marzo 2021
Divulgación piezas graficas de transparencia:
26 de abril: Adecuado uso de la información, con prioridad en la política distrital de datos abiertos.</t>
  </si>
  <si>
    <t>De manera mensual se han reportado  los "Informes de Solicitudes de Acceso a la Información" y se realizaron los informes correspondientes a diciembre 2020, enero 2021, febrero 2021 y marzo 2021,  los cuales están publicados en la carpeta de calidad y en la página web de la entidad.
Carpeta de Calidad: \\10.216.160.201\calidad\8. PROCESO SERVICIO AL CIUDADANO\DOCUMENTOS DE REFERENCIA\SERVICIO AL CIUDADANO\INFORME DE SOLICITUDES DE ACCESO A LA INFORMACIÓN
WEB: https://www.cajaviviendapopular.gov.co/?q=Servicio-al-ciudadano/solicitudes-de-acceso-la-informacion</t>
  </si>
  <si>
    <t>La actividad está en curso, se cumplen los reportes mensuales sobre sobre Solicitudes de Información Pública.
Las evidencias se encuentran almacenada  en la siguiente ruta (archivo zip)
https://drive.google.com/drive/folders/1LExySB9sMpoXuXBJaedW2PiEa_zgJwmv
https://www.cajaviviendapopular.gov.co/?q=Servicio-al-ciudadano/solicitudes-de-acceso-la-informacion</t>
  </si>
  <si>
    <t>De manera mensual se han realizado los "Informes de gestión y oportunidad de las respuestas a las PQRSD" diciembre 2020, enero 2021, febrero 2021  y marzo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https://www.cajaviviendapopular.gov.co/?q=Servicio-al-ciudadano/tiempos-de-respuesta-requerimientos-2021</t>
  </si>
  <si>
    <t>La actividad está en curso, se cumple con la generación de  informes sobre la Gestión y Oportunidad de Respuestas a las PQRSD.
Las evidencias se encuentran almacenada  en la siguiente ruta:
https://drive.google.com/drive/folders/1TZUGpAeCwpYcxpLa158hMoGB-9OPjVvW
https://www.cajaviviendapopular.gov.co/?q=Servicio-al-ciudadano/tiempos-de-respuesta-requerimientos-2021</t>
  </si>
  <si>
    <t>Cuatro informes de gestión y oportunidad de las respuestas a las PQRSD 
1. INFORME MENSUAL DE GESTIÓN Y OPORTUNIDAD DE LAS RESPUESTAS A LAS PQRSD - DICIEMBRE 2020
2. INFORME MENSUAL DE GESTIÓN Y OPORTUNIDAD DE LAS RESPUESTAS A LAS PQRSD - EN21
3. INFORME MENSUAL DE GESTIÓN Y OPORTUNIDAD DE LAS RESPUESTAS A LAS PQRSD-FE21
4. INFORME MENSUAL DE GESTIÓN Y OPORTUNIDAD DE LAS RESPUESTAS A LAS PQRSD-MARZO DE 2021 (1)</t>
  </si>
  <si>
    <t>1. 208-SADM-Mn-06 - PLAN INSTITUCIONAL DE ARCHIVOS DE LA ENTIDAD - PINAR</t>
  </si>
  <si>
    <t>1. CRONOGRAMA INSTRUMENTOS 2021</t>
  </si>
  <si>
    <t>1. TOTAL CONSULTAS ACUMULADAS 2021 ACTUALIZADAS</t>
  </si>
  <si>
    <t>La actividad está en curso, se está realizando el reporte trimestral  estadístico de atención de solicitudes, consultas y préstamos del archivo Central .
Las evidencias se encuentran almacenada  en la siguiente ruta:
https://drive.google.com/drive/folders/1FNG9wfRFxiQwAt7Kf1Bvp21pe7GulM6D</t>
  </si>
  <si>
    <t>1. Consolidado Requerimientos Sistema Orfeo 2021.xls
2. Solicitudes Sistema Orfeo.pdf</t>
  </si>
  <si>
    <t>La actividad está en curso, se está realizando el seguimiento a los reportes de requerimientos de ORFEO.
Las evidencias se encuentran almacenada  en la siguiente ruta:
https://drive.google.com/drive/folders/13hvzNtQUYHDRLHMI4M39om1P9PyVuCIZ</t>
  </si>
  <si>
    <t>1.  Gifs en lengua de señas-20210503T202821Z-001
     *Acta de reunión</t>
  </si>
  <si>
    <t>1. ACTA # 1 CAPACITACI‡N EN LENGUA DE SEÑAS.pdf</t>
  </si>
  <si>
    <t>La actividad está en curso, son 2 informes al año, se puede suponer que es semestral.  Por lo anterior la actividad no requiere generar avance del informe realizado.  El proceso reporta avance en sus actividades previas.</t>
  </si>
  <si>
    <t>La actividad está en desarrollo, se están cumpliendo los informes de PQRSD publicados.
Las evidencias se encuentran almacenada  en la siguiente ruta:
https://drive.google.com/drive/folders/1rSzViZLE2_chAP9ANeJIXI7js3Z7p0W1</t>
  </si>
  <si>
    <t>El desarrollo de la actividad se encuentra en curso.
Las evidencias se encuentran en las siguientes url:
1. https://www.cajaviviendapopular.gov.co/?q=curadur%C3%ADa-social-p%C3%BAblica.
2. https://www.cajaviviendapopular.gov.co/?q=Nosotros/la-cvp/Normograma/proyectos-de-actos-administrativos
Evidencia 3 y 4
https://drive.google.com/drive/folders/1l_eI36euK0jCs4RYvQD9B3R2VqcGgs3a</t>
  </si>
  <si>
    <t>1. https://www.cajaviviendapopular.gov.co/?q=curadur%C3%ADa-social-p%C3%BAblica.
1.1 https://cajaviviendapopular.gov.co/curaduriasocial/
2. https://www.cajaviviendapopular.gov.co/?q=Nosotros/la-cvp/Normograma/proyectos-de-actos-administrativos
Evidencia 3 y 4
https://drive.google.com/drive/folders/1l_eI36euK0jCs4RYvQD9B3R2VqcGgs3a</t>
  </si>
  <si>
    <t>https://www.cajaviviendapopular.gov.co/sites/default/files/Esquema%20de%20publicacion%20e%20informacion%20actualizado%20corte%2030-Abril-2021.xlsx</t>
  </si>
  <si>
    <t>La actividad se encuentra en curso, se ha realizado la actualización del esquema de publicación mensual.
Las evidencias se encuentran almacenada  en la siguiente ruta:
https://drive.google.com/drive/folders/1u2HhvVcmKWLgy967CVFHB9Xx5l0tuDGX
https://www.cajaviviendapopular.gov.co/sites/default/files/Esquema%20de%20publicacion%20e%20informacion%20actualizado%20corte%2030-Abril-2021.xlsx</t>
  </si>
  <si>
    <t>1. LISTADO COMPLETO DE PUBLICACIONES WEB ENERO 2021.pdf
2. LISTADO COMPLETO DE PUBLICACIONES WEB FEBRERO 2021 .pdf
3. LISTADO COMPLETO DE PUBLICACIONES WEB MARZO 2021
4. LISTADO COMPLETO DE PUBLICACIONES WEB ABRIL 2021</t>
  </si>
  <si>
    <t>Durante los primeros 4 meses de la vigencia 2021, se realizaron oportunamente las publicaciones en la página web de la entidad acorde a las solicitudes de los procesos de la entidad.
Enero: 37 solicitudes
Febrero: 7 solicitudes
Marzo: 13 Solicitudes
Abril: 17 Solicitudes</t>
  </si>
  <si>
    <t>1. Un Plan Anual de Adquisiciones</t>
  </si>
  <si>
    <t>https://drive.google.com/drive/folders/1j3oYI5RWB5TUIpAxw5DERLq_lAUC2Bkt</t>
  </si>
  <si>
    <t>Se observa el cumplimento de la actividad en un 100%
Las evidencias se encuentran almacenadas en la siguiente ruta:
https://drive.google.com/drive/folders/1j3oYI5RWB5TUIpAxw5DERLq_lAUC2Bkt</t>
  </si>
  <si>
    <t>1. Sensibilización 26 de marzo</t>
  </si>
  <si>
    <t>https://drive.google.com/drive/folders/1Ccs9PvSOnXRpQcQllg49OxygvfM0UJzO</t>
  </si>
  <si>
    <t>1. Formato  208-SC-FT-03 actualizado</t>
  </si>
  <si>
    <t>La actividad está en desarrollo. Se cumplió con el primer informe del semestre de atención de las PQRS.
Las evidencia  se encuentra almacenada en la siguiente ruta:
https://drive.google.com/drive/folders/1XP0UPCCwA14muR_zszFU6LO4_xdbl_Gd</t>
  </si>
  <si>
    <t>La actividad está en desarrollo. Se realizó la actualización del formato PQRSD 208-SC-FT-03, el cual permite avanzar en la documentación del proceso de servicio a la ciudadanía.
Las evidencia  se encuentra almacenada en la siguiente ruta:
https://drive.google.com/drive/folders/1LwSK0dRHCSgj530IjXkaFYTh_YxEkCmQ</t>
  </si>
  <si>
    <t>La actividad está en curso.  Se cumplió con la elaboración de los informes de asistencia por canales de atención del proceso de Servicio al Ciudadano generados durante la vigencia 2021.
La evidencia se encuentra en las rutas mencionadas.</t>
  </si>
  <si>
    <t>La actividad está en curso.  Se cumplió con una capacitación  sobre el manejo del Sistema Distrital de Quejas y Soluciones - Bogotá te escucha. 
La evidencia se encuentra en la siguiente ruta:.
https://drive.google.com/drive/folders/1_fxiDA1A7q2rNfNwzt1cdDCQDPcihfv5</t>
  </si>
  <si>
    <t>La publicación se hace por solicitud de las dependencia</t>
  </si>
  <si>
    <t>Esta actividad esta programada para iniciar en el mes de mayo de 2021.</t>
  </si>
  <si>
    <t>No tiene avance para registrar</t>
  </si>
  <si>
    <t>NA</t>
  </si>
  <si>
    <t>El desarrollo e integración a la plataforma de GOV.CO inicio en el mes de abril de 2021</t>
  </si>
  <si>
    <t>La actividad está en curso.  Aún no presenta seguimiento ya que inicia en mayo del año en curso.</t>
  </si>
  <si>
    <t>No se evidencia registro por GLPI de la no disponibilidad de la página Web o intranet</t>
  </si>
  <si>
    <t>La actividad está en curso y es permanente.
Las evidencias se encuentran almacenadas en la siguiente ruta:
https://drive.google.com/drive/folders/1uM-U-RENhqcVErTu53YtjlhpORtUm-77</t>
  </si>
  <si>
    <t xml:space="preserve">La actividad está en curso y se realizaron actividades previas para iniciar le cumplimiento de la actividad.
La evidencia se encuentran almacenada  en la siguiente ruta:
https://drive.google.com/drive/folders/1AORSh-71qeQcQcObc1CYQD5kvfCD4sOV
</t>
  </si>
  <si>
    <t>Esta en proceso la definición de alcance por parte de la Oficina TIC</t>
  </si>
  <si>
    <t>1. Capacitación funcional - Bogotá te escucha 29-04-21.pdf</t>
  </si>
  <si>
    <t>Cuatro Informes de gestión y oportunidad de las respuestas a las PQRSD
1. INFORME MENSUAL DE GESTIÓN Y OPORTUNIDAD DE LAS RESPUESTAS A LAS PQRSD - DICIEMBRE 2020.pdf
2. INFORME MENSUAL DE GESTIÓN Y OPORTUNIDAD DE LAS RESPUESTAS A LAS PQRSD - EN21.pdf
3. INFORME MENSUAL DE GESTIÓN Y OPORTUNIDAD DE LAS RESPUESTAS A LAS PQRSD-FE21.pdf
4. INFORME MENSUAL DE GESTIÓN Y OPORTUNIDAD DE LAS RESPUESTAS A LAS PQRSD-MARZO DE 2021 (1).pdf</t>
  </si>
  <si>
    <t>La actividad está en curso.  Se cumplió con la elaboración de  cuatro (4) informes de PQRSD.
La evidencia se encuentra en la siguiente ruta:.
https://drive.google.com/drive/folders/1qDbtATp_cz4GlkqL94dYU2MgGwLDmHuO</t>
  </si>
  <si>
    <t>No aplica seguimiento</t>
  </si>
  <si>
    <t>La actividad inicia el 1 de mayo del año en curso.</t>
  </si>
  <si>
    <t>Se hizo una primera revisión del Procedimiento 208-PLA-Pr-19 Rendición de Cuentas, Participación Ciudadana y Control Social para armonizarlo al Protocolo de Rendición de Cuentas sugerido por la Secretaría General de la Alcaldía Mayor</t>
  </si>
  <si>
    <t>La actividad está en curso, se presenta avance significativo.
Las evidencia se encuentran almacenadas en la siguiente ruta:
https://drive.google.com/drive/folders/1eu6iY4Co4C0M8ww2LmUEyz3XYbycfeYU</t>
  </si>
  <si>
    <t>La actividad inicia el 1 de septiembre de 2021</t>
  </si>
  <si>
    <t>Actividad finalizada
Las evidencias se encuentran almacenadas en la siguiente ruta:
https://drive.google.com/drive/folders/1oF__fFaNHjkUwNo83XjxED-o_t3NMwKE</t>
  </si>
  <si>
    <t>Dentro del proceso de seguimiento trimestral al Plan de Acción y participación ciudadana se solicitaron, orientaron y publicaron los informes del de  actividades de participación ciudadana y rendición de cuentas desarrolladas en el primer trimestre de 2021.
La Oficina Asesora de Planeación solicitó la creación de un micro sitio en la página web con el fin de publicar los informes concernientes a Rendición de Cuentas Vigencia 2020.</t>
  </si>
  <si>
    <t>1. Evidencias Mailing
2. Evidencias Monitores
3. Evidencias Pantallas
4. Evidencias Redes Sociales</t>
  </si>
  <si>
    <t xml:space="preserve">La actividad está en curso y se está desarrollando las actividades de difusión por diferentes canales.
Las evidencias se encuentran almacenadas en la siguiente ruta:
https://drive.google.com/drive/folders/1MRk2v-SC2pai58u2IeQwotaS3jbcaziM
</t>
  </si>
  <si>
    <t>Las dos sensibilizaciones restantes programadas en la vigencia equivalen al 67% del cumplimiento de la acción (cada una aporta 33%</t>
  </si>
  <si>
    <t>El día 25 de marzo del año en curso se desarrolló una actividad de sensibilización y cualificación de grupos de valor de la entidad en colaboración  con la Veeduría Delegada para Participación y Proyectos Especiales de la Veeduría Distrital.</t>
  </si>
  <si>
    <t xml:space="preserve">La actividad está en curso, se ha realizado una sensibilización.
Las evidencias se encuentran almacenadas en la siguiente ruta:
https://drive.google.com/drive/folders/1t_HohpbJzFYqdIdYxtaGeaCLhCk1qJ-Z
</t>
  </si>
  <si>
    <t>La actividad está en curso, mencionan fecha de realización de la jornada.
No requiere evidencia.</t>
  </si>
  <si>
    <t>Se consolidó y publicó el Informe de Rendición de Cuentas de la vigencia 2020  con los anexos correspondientes en la página web de la entidad para la consulta por grupos de interés de la ciudadanía en general.</t>
  </si>
  <si>
    <t>La actividad se cumplió durante el primer trimestre, se cumplió el 26 de marzo.
Las evidencias se encuentran almacenadas en la siguiente ruta:
https://drive.google.com/drive/folders/1uY25r8UnvJwYuY5hdfpMtkeokTXalUsv</t>
  </si>
  <si>
    <t>La actividad se cumplió durante el primer trimestre, se cumplió el 26 de marzo.
Las evidencias se encuentran almacenadas en la siguiente ruta:
https://drive.google.com/drive/folders/1vk0gGxeHOWWMzRfB6ihcgBg0z_w35v3s</t>
  </si>
  <si>
    <t xml:space="preserve">El 22 de febrero se sostuvo una reunión entre la Oficina Asesora de Planeación y la Oficina Asesora de Comunicaciones donde se delineó el plan de trabajo y divulgación de la Audiencia de Rendición de Cuentas de la vigencia 2020, la cual fue desarrollada de forma virtual por transmisión en vivo de la plataforma Facebook de la entidad el día 26 de marzo del año en curso)
A través de los diferentes canales de comunicación de la entidad se divulgaron las piezas graficas  de la Rendición de Cuentas, como por redes sociales, página web, pantallas digitales de la entidad y mailings </t>
  </si>
  <si>
    <t xml:space="preserve">Se consolidó y publicó  en el micrositio de la página web el Informe de la Audiencia de Rendición de Cuentas de la vigencia 2020  recogiendo todos los insumos producidos durante el proceso (informe de rendición de cuentas y anexos, acta de la audiencia, Informe de evaluación entre otros). 
A través de los diferentes canales de comunicación de la entidad se divulgaron las piezas graficas  de la Rendición de Cuentas, como por redes sociales, página web, pantallas digitales de la entidad y mailings </t>
  </si>
  <si>
    <t>El Oficio de Remisión de la Veeduría se encuentra  en proyección como borrador para ser enviado en los primeros días de mayo.</t>
  </si>
  <si>
    <t>La Oficina Asesora de Comunicaciones realizó la publicación en la página web de la entidad el seguimiento al Plan de Acción de Participación Ciudadana y Control Social del año  2021 - Primer Trimestre 30-04-2021</t>
  </si>
  <si>
    <t>La actividad está en curso, y se publicó en la página web de la entidad el seguimiento al Plan de Acción de Participación Ciudadana y Control Social del año  2021.</t>
  </si>
  <si>
    <r>
      <rPr>
        <b/>
        <u/>
        <sz val="11"/>
        <rFont val="Arial"/>
        <family val="2"/>
      </rPr>
      <t>REAS</t>
    </r>
    <r>
      <rPr>
        <sz val="11"/>
        <rFont val="Arial"/>
        <family val="2"/>
      </rPr>
      <t xml:space="preserve">
Se realizaron las 5 actividades programadas en el PAPC y que tiene relación con la comunidad. El cumplimiento de acuerdo con lo programado es del 100% y del total del Plan de 10%. Se realizó oportunamente el reporte a la OAP, se cargaron en el Drive las evidencias de cumplimiento y se registró en el Plan el avance. Indicador (5/48)
</t>
    </r>
    <r>
      <rPr>
        <b/>
        <u/>
        <sz val="11"/>
        <rFont val="Arial"/>
        <family val="2"/>
      </rPr>
      <t xml:space="preserve">Oficina Asesora de Planeación
</t>
    </r>
    <r>
      <rPr>
        <sz val="11"/>
        <rFont val="Arial"/>
        <family val="2"/>
      </rPr>
      <t>Se realizó el seguimiento trimestral al Plan de Acción de Participación Ciudadana y se remitió y publicó el Informe trimestral que describe las actividades proyectadas</t>
    </r>
  </si>
  <si>
    <t>1. 03_18_Correo_Solicitud acompañamiento y sensibilización Rendición de Cuentas.pdf
2. 03_24_Correo_ Invitación Sensibilización Rendición de Cuentas CVP _ Mañana 8_00 a.m_.pdf
3. 03_25_Taller Veeduría Distrital.docx
4. Listado asistencia 25 de Marzo de 2021 (respuestas).xlsx
Piezas de comunicación
4_Acción (Carpeta)</t>
  </si>
  <si>
    <r>
      <rPr>
        <b/>
        <u/>
        <sz val="11"/>
        <rFont val="Arial"/>
        <family val="2"/>
      </rPr>
      <t>Mejoramiento de Vivienda</t>
    </r>
    <r>
      <rPr>
        <sz val="11"/>
        <rFont val="Arial"/>
        <family val="2"/>
      </rPr>
      <t xml:space="preserve">
Se realizaron en el periodo ocho (8) sesiones de trabajo (líderes y potenciales hogares)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t>
    </r>
  </si>
  <si>
    <r>
      <rPr>
        <b/>
        <u/>
        <sz val="11"/>
        <rFont val="Arial"/>
        <family val="2"/>
      </rPr>
      <t>Dirección de Reasentamientos</t>
    </r>
    <r>
      <rPr>
        <sz val="11"/>
        <rFont val="Arial"/>
        <family val="2"/>
      </rPr>
      <t xml:space="preserve">
Se realizaron las actividades de reporte de atención a población víctima con el Programa de Reasentamientos.  Se enviaron los correos a la Oficina Asesora de Planeación, encargados de consolidar y reportar oficialmente a la Alta Consejería para las Víctimas.
</t>
    </r>
    <r>
      <rPr>
        <b/>
        <u/>
        <sz val="11"/>
        <rFont val="Arial"/>
        <family val="2"/>
      </rPr>
      <t xml:space="preserve">Oficina Asesora de Planeación
</t>
    </r>
    <r>
      <rPr>
        <sz val="11"/>
        <rFont val="Arial"/>
        <family val="2"/>
      </rPr>
      <t>Se realizaron los reportes trimestrales del Plan de Acción Distrital y el Formato Único Territorial que contienen los compromisos de la Caja de la Vivienda Popular con la Política Víctimas del Conflicto Armado a cargo de la Alta Consejería para las Víctimas y la Secretaría de Hacienda.</t>
    </r>
  </si>
  <si>
    <t xml:space="preserve">La actividad está en curso. Se cuenta con el Plan PAPC y su respectivo seguimiento.
Las evidencias se encuentran en la siguiente ruta:
https://drive.google.com/drive/folders/1RWsLEnUV5A3pwSB0h1Fuoo0sv4Cgtnuo
</t>
  </si>
  <si>
    <t>La actividad se cumplió en los tiempos establecidos.
Las evidencias se encuentran en la siguiente ruta:
https://drive.google.com/drive/folders/1ogdectSi3OZukmkcMeF_OpSL4-FJBdH8</t>
  </si>
  <si>
    <t>06 de mayo de 2021</t>
  </si>
  <si>
    <t>Aún se cuenta con tiempo para realizar y publicar el informe que contiene el capítulo del de seguimiento con las alertas a los procesos cuyas formulaciones tengan observaciones. Este informe será publicado el 14 de mayo 2021, por lo que se podrá evidenciar y dar cumplimiento en el seguimiento del 14 de septiembre 2021.</t>
  </si>
  <si>
    <t xml:space="preserve">5 Informes de ejecución presupuestal emitidos y enviados al grupo directivo </t>
  </si>
  <si>
    <t>https://drive.google.com/drive/u/0/folders/1HmC16-3y4795YgnzOF3QJYJtSt6znU78</t>
  </si>
  <si>
    <t>La actividad está en curso. Se han realizado los informes de ejecución presupuestal
Las evidencias se encuentran almacenadas en la siguiente ruta:
https://drive.google.com/drive/u/0/folders/1HmC16-3y4795YgnzOF3QJYJtSt6znU78</t>
  </si>
  <si>
    <t>Se realizaron cuatro (4) publicaciones de ejecución presupuestal entre enero y abril 2021</t>
  </si>
  <si>
    <t>1. ENLACE TRANSPARENCIA.docx
https://drive.google.com/drive/u/0/folders/19ZoiRltTrLQRnVn33-kwG9jMARp4jeoC
https://www.cajaviviendapopular.gov.co/?q=Nosotros/Informes/informe-de-ejecucion-del-presupuesto-de-gastos-e-inversiones</t>
  </si>
  <si>
    <t>la actividad está en curso, se ha cumplido con la publicación de la ejecución presupuestal.
Las evidencias se visualizan en la página web de la entidad
https://www.cajaviviendapopular.gov.co/?q=Nosotros/Informes/informe-de-ejecucion-del-presupuesto-de-gastos-e-inversiones
El link de acceso se referencia en la carpeta asignada a la actividad
https://drive.google.com/drive/u/0/folders/19ZoiRltTrLQRnVn33-kwG9jMARp4jeoC</t>
  </si>
  <si>
    <t>Se realizó actualización del Plan Institucional de Archivos,  como parte del Programa de Gestión Documental.
Por la falta de personal la Actualización del Programa de Gestión Documental, no se logró culminar, por lo anterior la actividad esta pendiente por finalizar.</t>
  </si>
  <si>
    <t>3_Acción 3
https://drive.google.com/drive/u/0/folders/1gpEWtQvaHkKBwby8xv3OZGrTuo1flER7
1. 2021_04_Protocolo Caja Abierta_nueva versión.docx
2. 04_Correo_ Revisión Procedimiento de Participación Ciudadana y Rendición de Cuentas.pdf</t>
  </si>
  <si>
    <t>4_Acción
https://drive.google.com/drive/u/0/folders/1eu6iY4Co4C0M8ww2LmUEyz3XYbycfeYU
1. 4_27_ACTA DE REUNION_Revisión Formato Evaluación Rendición de Cuentas.pdf</t>
  </si>
  <si>
    <t xml:space="preserve">1_Acción 
https://drive.google.com/drive/u/0/folders/1oF__fFaNHjkUwNo83XjxED-o_t3NMwKE
1. Socialización y Publicación_Plan Anticorrupción y Atención al Ciudadano y Mapas de Riesgos - Vigencia 2021
2. 208-PLA-Ft-05 PLAN ANTICORRUPCIÓN - V10 - 21-01-202_Rendición de Cuentas
3. Correo_Publicación Plan de Acción de Participación Ciudadana 2021
4. PAPC_2021
1. Evidencias Plan de Acción de Participación Ciudadana y Control Social
2. Evidencias Estrategia Rendición de Cuentas PAAC_2021
</t>
  </si>
  <si>
    <t>1. Informes trimestrales
2. 04_30_Correo_Publicación Plan de Acción de Participación Ciudadana y Control Social _Seguimiento.pdf
3. 04_Correo_Publicación Informes Trimestrales de Participación y Rendición de Cuentas.pdf
4. 04_Correos_Proceso_Seguimiento Trimestral Plan de Acción de Participación Ciudadana 2021.pdf
5. Evidencias Rendición de Cuentas OAC</t>
  </si>
  <si>
    <t>1. Informe de Rendición de Cuentas CVP 2020.pdf
2. 03_16_Correo_ Envío Informes de gestión de la CVP 2020 - que _complementan_ el Informe de Rendición de Cuentas.pdf
3. 03_17_Correo_ Informe de Rendición de Cuentas preliminar.pdf
4. 03_17_Correo_ Publicación Informe de Rendición de Cuentas Vigencia 2020.pdf
https://www.cajaviviendapopular.gov.co/?q=Transparencia/audiencia-de-rendici%C3%B3n-de-cuentas-vigencia-2020</t>
  </si>
  <si>
    <t>1_Evidencias OAP
2. Evidencias OAC
https://www.cajaviviendapopular.gov.co/?q=Transparencia/audiencia-de-rendici%C3%B3n-de-cuentas-vigencia-2020</t>
  </si>
  <si>
    <r>
      <t xml:space="preserve">
1. Acta 22 febrero 2021_Plan Trabajo RdC.docx
</t>
    </r>
    <r>
      <rPr>
        <i/>
        <u/>
        <sz val="11"/>
        <rFont val="Arial"/>
        <family val="2"/>
      </rPr>
      <t>En lugar del formato de inscripción de participantes se contó con las métricas reportadas en la plataforma Facebook de la entidad:</t>
    </r>
    <r>
      <rPr>
        <sz val="11"/>
        <rFont val="Arial"/>
        <family val="2"/>
      </rPr>
      <t xml:space="preserve">
2. 03_26_Reporte_Metricas_Rendición de Cuentas_facebook.pdf
3 Evidencias OAC (carpeta)
</t>
    </r>
  </si>
  <si>
    <r>
      <rPr>
        <b/>
        <u/>
        <sz val="11"/>
        <rFont val="Arial"/>
        <family val="2"/>
      </rPr>
      <t xml:space="preserve">8_Acción_Reasentamientos (Carpeta)
</t>
    </r>
    <r>
      <rPr>
        <sz val="11"/>
        <rFont val="Arial"/>
        <family val="2"/>
      </rPr>
      <t xml:space="preserve">
1. Plan PAPC con seguimiento
2. Comunicado Rad. 202112000021823 Seguimiento PAPC 2021
3. Correo Enlace Seguimiento Trimestral Plan de Acción de Participación Ciudadana 2021
4. Respuesta de recepción Información seguimiento Trimestral PAPC 2021
</t>
    </r>
    <r>
      <rPr>
        <b/>
        <u/>
        <sz val="11"/>
        <rFont val="Arial"/>
        <family val="2"/>
      </rPr>
      <t xml:space="preserve">8_Acción_OAP (Carpeta)
</t>
    </r>
    <r>
      <rPr>
        <sz val="11"/>
        <rFont val="Arial"/>
        <family val="2"/>
      </rPr>
      <t>1. Informe_Primer Trimestre_2021_Dirección de Reasentamientos.pdf
2. PAPC_2021_1trimestre.xlsx
https://drive.google.com/drive/folders/1RWsLEnUV5A3pwSB0h1Fuoo0sv4Cgtnuo</t>
    </r>
  </si>
  <si>
    <t xml:space="preserve">9_Acción_Vivienda (carpeta)
9_Acción OAP (Carpeta)
Actas de reunión incluyen listados.
Presentaciones 
Volantes.
Fotos.  </t>
  </si>
  <si>
    <t>https://drive.google.com/drive/folders/1ya53mD_cn2xGJWMsLby7oIfM7Qo9Dyiy
1. Informe_Primer Trimestre_2021_Dirección de Urbanización y Titulación.pdf
2 PAPC_2021_1trimestre.xlsx
10_Acción DUT
10_Acción OAP</t>
  </si>
  <si>
    <t>1. Informe_Primer Trimestre_2021_Dirección de Mejoramiento de Barrios
2. PAPC_2021_1trimestre.xlsx
Ruta carpeta 11 https://drive.google.com/drive/folders/1diGmI-485pm5VtOBX103mndtAJrIpwfM</t>
  </si>
  <si>
    <t xml:space="preserve">Ninguna </t>
  </si>
  <si>
    <t xml:space="preserve">2.1 Matriz seguimiento Paz y salvos expedidos Enero Abril 2021
2.2 LISTADO DE PAZ Y SALVOS EMITIDOS POR CANCELACION DE DEUDA Ene - Abril 2021.xls </t>
  </si>
  <si>
    <t xml:space="preserve">La actividad se encuentra en curso.
Las evidencias se encuentran en la siguiente ruta:
https://drive.google.com/drive/folders/1SAilpEtXBtkfht9bj3sbvlOL60DGYP1m
</t>
  </si>
  <si>
    <t>La actividad se encuentra en curso y cumple con los tiempos establecidos.
Las evidencias se encuentran en la siguiente ruta:
https://drive.google.com/drive/folders/1xxPuJ0zmmfOgpJzITAppLF9E7cU67EQk</t>
  </si>
  <si>
    <t>La actividad se encuentra en curso.</t>
  </si>
  <si>
    <t>La actividad se cumplió.
Las evidencias están almacenadas en la siguiente ruta:
https://drive.google.com/drive/folders/1ULPkRpWAhDUEvqKFIZR66oPea6NL16pO</t>
  </si>
  <si>
    <t xml:space="preserve">Se realizó la respectiva publicación de la versión preliminar del PAAC para la vigencia 2021, con el propósito de abrir el espacio a cada proceso para hacer las validaciones y ajustes respectivos en los casos a que de lugar. </t>
  </si>
  <si>
    <t>La actividad se cumplió.
Las evidencias están almacenadas en la siguiente ruta:
https://drive.google.com/drive/folders/10axLbvGtwdgl8up82mxVm0iiHUjukOfE</t>
  </si>
  <si>
    <t>La actividad se cumplió.
Las evidencias están almacenadas en la siguiente ruta:
https://drive.google.com/drive/folders/13aCJBcOKb6O6UWiWtGPpAF0B9ghRUfPg</t>
  </si>
  <si>
    <t>La actividad se cumplió.
Las evidencias están almacenadas en la siguiente ruta:
https://drive.google.com/drive/folders/1EMuVfMO3zO8KlaRSOqK-g6aG7smkoe0J</t>
  </si>
  <si>
    <t>La actividad se cumplió.
Las evidencias están almacenadas en la siguiente ruta:
https://drive.google.com/drive/folders/1jWACGuy_ZwzwNFmoCkQNer12fgHp2nfM</t>
  </si>
  <si>
    <t>La actividad se cumplió.
Las evidencias están almacenadas en la siguiente ruta:
https://drive.google.com/drive/folders/1bCYDvIT8XE8VxJwMC381LQ5FcSE5OZWt</t>
  </si>
  <si>
    <t>La actividad se cumplió.
Las evidencias están almacenadas en la siguiente ruta:
https://drive.google.com/drive/folders/1tMvpS6JItLQ_-ijblgZP2ihk0QOlEBSw</t>
  </si>
  <si>
    <t>1. MESAS DE TRABAJO ENERO 2021
2. Calendario Agendamiento Mesas Enero 2021.pdf
3. Lista de Asistencia 1 Mesas de Trabajo Enero 2021.pdf</t>
  </si>
  <si>
    <t>La actividad se cumplió.
Las evidencias están almacenadas en la siguiente ruta:
https://drive.google.com/drive/folders/1fIJhwM4MH1DZlWNUj5fiTDio8yn6rshw</t>
  </si>
  <si>
    <t>La actividad se cumplió.
Las evidencias están almacenadas en la siguiente ruta:
https://drive.google.com/drive/folders/1LU4CJw2ne6MnNr6d6gQVPNyoEzGmmJBD</t>
  </si>
  <si>
    <t>1. Calendario Agendamiento Mesas Enero 2021.pdf
2. Lista de Asistencia 1 Mesas de Trabajo Enero 2021.pdf
3. MESAS DE TRABAJO ENERO 2021-20210507T203732Z-001.zip</t>
  </si>
  <si>
    <t>1. Socialización Versión Preliminar PAAC y Mapas de Riesgos_2021.pdf</t>
  </si>
  <si>
    <t>Durante Enero y abril de 2021 se solicitó una publicación desde la Dirección de Urbanizaciones y Titulaciones la cual fue publicada en el mes de abril en la plataforma datosabiertos.gov.co</t>
  </si>
  <si>
    <t>1. 20210427ActaCompromisoCVP_fimado IDECA CVP.pdf
2. PRESENTACIÓN PETI Oficina TIC Mayo 2021 DEF.pptx</t>
  </si>
  <si>
    <t>La actividad está en curso, se ha realizado una publicación.
Las evidencias se encuentran almacenadas en la siguiente ruta:
https://drive.google.com/drive/folders/1yv-CEOB5I0VXZfWp8yPJOe9R6lw_Leqy</t>
  </si>
  <si>
    <t>La disponibilidad de la infraestructura es del 100% de enero a marzo  de 2021</t>
  </si>
  <si>
    <t>1. Informe de disponibilidad Enero 2021 CVP.PDF
2. Informe de disponibilidad Febrero 2021 CVP.PDF
3. Informe de disponibilidad Marzo 2021 CVP.PDF</t>
  </si>
  <si>
    <t>1. Acta 26Mar2021.pdf
2. ACTA 12Abr2021.pdf
3. ACTA 23Abr2021</t>
  </si>
  <si>
    <t xml:space="preserve">La actividad está en curso.  El proceso presentó seguimiento de la actividad para la generación del producto.
La evidencia se encuentran almacenada  en la siguiente ruta:
https://drive.google.com/drive/folders/1fZzYUg46PsFJRUmbMXE8PaJ96P1yDPEF
</t>
  </si>
  <si>
    <t>Política de Administración de Riesgos actualizada</t>
  </si>
  <si>
    <t xml:space="preserve">Se actualizo la Política de Riesgos de la CVP bajo la actualización de la metodología planteada por el DAFP en su Guía para la administración del riesgo y el diseño de controles en entidades públicas - Versión 5 - diciembre de 2020.
Esta política se presenta dentro del Comité Institucional de Gestión y Desempeño MIPG, con el propósito de ponerla a consideración de  los líderes de los procesos antes de ser presentada ante el Comité Institucional de Control Interno para su aprobación. 
</t>
  </si>
  <si>
    <t>2. Presentación Política ante el Comité MIPG.pdf
2. Presentación Política ante el Comité MIPG.pdf</t>
  </si>
  <si>
    <t>Convocatoria a la socialización de la política de riesgos
Pantallazos de la realización de la socialización 
Listado de asistencia (Google formularios)</t>
  </si>
  <si>
    <t>1. Publicación en la Web de la entidad Enero 2021
2. Publicación fichas riesgo calidad_Enero 2021.JPG
3. Publicación mapas de riesgo calidad_Enero 2021.JPG</t>
  </si>
  <si>
    <t>Convocatoria a la sensibilización de la política 
Pantallazos de la realización de la  sensibilización
Listado de asistencia (Google formularios)</t>
  </si>
  <si>
    <t>Pantallazos de la realización de las mesas o listas de asistencia
Calendario de agendamiento de las mesas</t>
  </si>
  <si>
    <t>Mapas de Riesgos vigencia 2021 publicados en la pág. Web</t>
  </si>
  <si>
    <t>Se desarrollaron mesas de trabajo con los 16 procesos de la entidad, donde se revisaron las actividades de cada uno de los componentes del PAAC. Dentro de este ejercicio cada proceso validó y definió las actividades a desarrollar dentro de la vigencia para dar cumplimiento al PAAC.</t>
  </si>
  <si>
    <t>Se realizaron los ajustes que fueron solicitados por parte de los lideres y enlaces de los procesos dentro de cada uno de los mapas de riesgos de gestión y corrupción. No se recibió ninguna observación o ajuste por parte de ninguno de los grupos de interés externos.</t>
  </si>
  <si>
    <t>1. 208-PLA-Ft-78 Mapa de Riesgos de Gestión_V5
2. 208-PLA-Ft-95 Mapa Riesgos de Corrupción_V1.xlsx
3. Mapa de Riesgos Proceso Gestión Financiera_Validación ajuste.pdf
4. Revisión de Riesgos TIC_Validación ajuste.pdf
5. Seguimiento Riesgos Gestión_Administrativa_Validación ajuste.pdf
6. Seguimiento Riesgos- CI _Validación ajuste.pdf
7. Validación ajustes mapas de riesgos enero 2021.pdf</t>
  </si>
  <si>
    <t>Se solicitó ante la oficina asesora de comunicaciones la respectiva publicación del Plan Anticorrupción y Atención al Ciudadano y Mapas de Riesgos vigencia 2021, tanto en su versión preliminar como definitiva, buscando así poder poner a consideración de los grupos de interés cualquier observación al respecto.
La Oficina Asesora de Comunicaciones a través de la Página Web de la entidad realizó la publicó del PAAC en su versión preliminar el día 22 de enero y la versión final el día  29 de enero de 2021, como se puede evidenciar en los links de evidencias.</t>
  </si>
  <si>
    <t>1. PIEZA GRAFICA SOCIALIZACION MAPA DE RIESGOS VERSION PRELIMINAR VIGENCIA 2021.pdf
2. Publicación en la Web de la entidad_Enero 2021.JPG
3. Publicación fichas riesgo calidad_Enero 2021.JPG
4. Publicación mapas de riesgo calidad_Enero 2021.JPG
5. Socialización Versión Preliminar PAAC y Mapas de Riesgos_2021.pdf
6. Socialización VF PAAC Y MR 2021.pdf
7. Socialización VP PAAC y MR  2021.pdf</t>
  </si>
  <si>
    <t xml:space="preserve">El primer monitoreo cuatrimestral de los Mapas de riesgos de corrupción, con corte al 30 de abril - 14 de mayo de 2021, se realizará el monitoreo el 7 de mayo con el fin de ser enviado a Control Interno para su posterior seguimiento. </t>
  </si>
  <si>
    <t>Realizar monitoreo cuatrimestral a los Componentes del Plan Anticorrupción y Atención al Ciudadano, realizando observaciones, si es el caso y posteriormente consolidando y solicitando su publicación acorde a los plazos normativos establecidos.</t>
  </si>
  <si>
    <t xml:space="preserve">El primer monitoreo cuatrimestral del Plan Anticorrupción y Atención al Ciudadano, con corte al 30 de abril - 14 de mayo de 2021, se realizará el monitoreo el 7 de mayo con el fin de ser enviado a Control Interno para su posterior seguimiento. </t>
  </si>
  <si>
    <t>La actividad está en curso, y en ejecución apropiada.
Las evidencias se encuentran almacenadas en la siguiente carpeta:
https://drive.google.com/drive/u/0/folders/1E--Ptl8b2PEM7wMnIuOs5gInR9PsG3QA</t>
  </si>
  <si>
    <t>La actividad se cumplió en los tiempos establecidos.
Las evidencias se encuentran almacenadas en la siguiente ruta:
https://drive.google.com/drive/folders/1Sw9vP-JLK6-KopPsvKb2p2eF2HYA9JhU</t>
  </si>
  <si>
    <t>1. Informe Consolidado de Audiencia de Rendición de Cuentas CVP Vigencia 2020.pdf
2. Anexos_Informe Final Audiencia de Rendición de Cuentas Vigencia 2020.pdf
3. 04_20_Correo_Publicación Informe Consolidado Audiencia Rendición de Cuentas 2020.pdf
4. 4. plant1615994143893_borrador Informe para veeduria.docx
Las evidencias de las piezas gráficas se encuentran en la carpeta IMPLEMENTACIÓN Y DESARROLLO DE LA ESTRATEGIA - 5_Acción
Ruta: 
https://drive.google.com/drive/folders/1Sw9vP-JLK6-KopPsvKb2p2eF2HYA9JhU</t>
  </si>
  <si>
    <t>El producto de la actividad se cumplió.  Pendiente envío oficio a la Veeduría Distrital.
Las evidencias se encuentran en la siguiente ruta:
https://drive.google.com/drive/folders/1e35arrM_CiXDaQV436PW16qTQgmpxOqS</t>
  </si>
  <si>
    <t>La actividad se encuentra en curso.
Las evidencias se encuentran en la siguiente ruta:
https://drive.google.com/drive/folders/152IpW1PIvdetRD9tVgxMQLXS8ZDpt90w</t>
  </si>
  <si>
    <r>
      <rPr>
        <b/>
        <u/>
        <sz val="11"/>
        <rFont val="Arial"/>
        <family val="2"/>
      </rPr>
      <t>Dirección Urbanización y Titulación</t>
    </r>
    <r>
      <rPr>
        <sz val="11"/>
        <rFont val="Arial"/>
        <family val="2"/>
      </rPr>
      <t xml:space="preserve">
Durante el primer trimestre del año 2021 se realizaron  campañas y jornadas de sensibilización en la vinculación de familias sobre el mecanismo de titulación por cesión a título gratuito, y entrega de títulos de otros procesos de la CVP  Actividad llevada a cabo en instalaciones de la CVP y durante el mes de marzo se han realizado  las entregas masivas de títulos  predio a predio. Para el mes de Abril únicamente se han tenido acciones concretas en el ámbito de participación ciudadana en lo que corresponde a la Asamblea de Copropietarios de la Manzana 55 llevada a cabo de manera virtual en fecha 18 de abril de 2021, pero la convocatoria se realizó apartamento por apartamento donde se invitó a cada propietario de la Manzana 55 para que participara en la mencionada asamblea. Sin embargo, el operador logístico (Grupo empresarial NEXOS) , aún no nos ha entregado los soportes y evidencias que dan cumplimiento a la gestión realizada por parte del equipo profesional sobre la actividad realizada con los copropietarios en la fecha mencionada, una vez se tengan los soportes,  estos serán entregados a la OAP.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t>
    </r>
  </si>
  <si>
    <t xml:space="preserve">Las actividades de predio a predio no se han realizado  bajo evento masivo donde exista aglomeración de personas de conformidad con lo establecido en el artículo 2.1 de la resolución 1462 del 25 de agosto de 2020 donde se prohíben los eventos de carácter público o privado que impliquen aglomeración de personas con el objeto de prevenir y controlar la propagación de COVID-19. De acuerdo a la información recibida por parte de la persona encargada para suministrar esta.  Toca hacer seguimiento para que el operador logístico entregue la evidencia y esta quede como soporte dentro de la entidad. </t>
  </si>
  <si>
    <t>La actividad se encuentra en curso.
Las evidencias se encuentran en la siguiente ruta:
https://drive.google.com/drive/folders/1ya53mD_cn2xGJWMsLby7oIfM7Qo9Dyiy</t>
  </si>
  <si>
    <t>Reuniones de inicio, Comités de Veeduría, Acuerdos de Sostenibilidad", 
con la población beneficiada
Transmisión en vivo Piloto de participación  en el barrio Laureles-Alto</t>
  </si>
  <si>
    <r>
      <rPr>
        <b/>
        <u/>
        <sz val="11"/>
        <rFont val="Arial"/>
        <family val="2"/>
      </rPr>
      <t>Mejoramiento de Barrios</t>
    </r>
    <r>
      <rPr>
        <sz val="11"/>
        <rFont val="Arial"/>
        <family val="2"/>
      </rPr>
      <t xml:space="preserve">
Con corte a 31  de marzo de 2021, la Dirección de Mejoramiento de Barrios presenta Informe del  Plan de Acción y Participación Ciudadana donde reporta la realización de 12 reuniones de inicio, 4 veedurías ciudadanas y 4 diálogos territoriales.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 </t>
    </r>
  </si>
  <si>
    <t>La actividad se encuentra en curso.
Las evidencias se encuentran en la siguiente ruta:
https://drive.google.com/drive/folders/1diGmI-485pm5VtOBX103mndtAJrIpwfM</t>
  </si>
  <si>
    <t>La actividad se encuentra en curso.
Las evidencias se encuentran en la siguiente ruta:
https://drive.google.com/drive/folders/1ogdectSi3OZukmkcMeF_OpSL4-FJBdH8</t>
  </si>
  <si>
    <t>No.1  Pantallazo informe 
No.2 Evaluación Audiencia de Rendición de Cuentas Vigencia 2020</t>
  </si>
  <si>
    <t>Se ha publicado en la página web en la ruta indicada el documento: " Informe de Evaluación a la Audiencia de Rendición de Cuentas de la vigencia 2020".
Ubicación: Inicio » Nosotros » Informes » Rendición de Cuentas
Url: https://www.cajaviviendapopular.gov.co/?q=Nosotros/Informes/rendicion-de-cuentas</t>
  </si>
  <si>
    <t>\\10.216.160.201\calidad\38. MIPG\AUTODIAGNOSTICO - 2021
1. Correo_ Solicitud Diligenciamiento Autodiagnóstico.pdf
2. Reunión evaluación FURAG Participación_y RdC.docx
3. 2021_03_31_Autodiagnostico_rendicion_cuentas_CVP.xlsx
4. Correo_ Publicación del autodiagnóstico de Rendición de Cuentas del DAFP.pdf</t>
  </si>
  <si>
    <t>La actividad está en curso, se presenta avance de la misma.
Las evidencia se encuentran almacenadas en la carpeta de calidad del file Server y el la siguiente ruta:
https://drive.google.com/drive/folders/1ICumO4f8ch94iC2-2Q9zNu47Irmr5w_U</t>
  </si>
  <si>
    <t>La actividad aún esta pendiente de finalizar, se cumplió con la revisión y registra avance del 50%
Las evidencias están almacenadas en el siguiente link:
https://drive.google.com/drive/u/0/folders/1gpEWtQvaHkKBwby8xv3OZGrTuo1flER7</t>
  </si>
  <si>
    <t xml:space="preserve">La actividad está en curso, la sensibilización del primer cuatrimestre se cumplió.
Las evidencia  se encuentra almacenada en la siguiente ruta:
https://drive.google.com/drive/folders/1Ccs9PvSOnXRpQcQllg49OxygvfM0UJzO
</t>
  </si>
  <si>
    <t>La actividad está en curso y en los tiempos establecidos
No requiere avance , la primera sesión se debe cumplir antes del 30 de junio.</t>
  </si>
  <si>
    <t>La Oficina Asesora de Comunicaciones publica de manera mensual los informes remitidos por servicio al ciudadano. 
Informe de Gestión PQRSD Mensuales 2021 y la Cantidad de radicados por aplicativo distrital de PQRS 2021</t>
  </si>
  <si>
    <t xml:space="preserve">La actividad está en curso.  Se encuentra en la ruta suministrada informe de Gestión PQRSD Mensuales 2021 y la Cantidad de radicados por aplicativo distrital de PQRS 2021
https://www.cajaviviendapopular.gov.co/?q=Servicio-al-ciudadano/tiempos-de-respuesta-requerimientos-2021
</t>
  </si>
  <si>
    <r>
      <t xml:space="preserve">Doce informes publicados
</t>
    </r>
    <r>
      <rPr>
        <i/>
        <sz val="11"/>
        <rFont val="Arial"/>
        <family val="2"/>
      </rPr>
      <t xml:space="preserve">(se encuentran en la carpeta sin el mismo nombre del producto.)
</t>
    </r>
    <r>
      <rPr>
        <sz val="11"/>
        <rFont val="Arial"/>
        <family val="2"/>
      </rPr>
      <t>1. Treinta y seis (36) informes publicados durante la vigencia 2021-20210503T202800Z-001.zip</t>
    </r>
  </si>
  <si>
    <t>Revisión Trimestral  de contenidos acorde a la Matriz de seguimiento de la Ley 1712 de 2014</t>
  </si>
  <si>
    <t>Las evidencias se encuentran en la carpeta LINEAMIENTOS DE TRANSPARENCIA ACTIVA- 1_Acción</t>
  </si>
  <si>
    <t>Se observa la  formulación del  Mapa de Riesgos y el Plan Anticorrupción y de Atención al Ciudadano - 2021 se encuentra publicado permanentemente en el banner de la página web de la entidad.
La evidencia se encuentra en la ruta mencionada:
https://www.cajaviviendapopular.gov.co/sites/default/files/Banner%20Principal/BANNER%20PAAC%202021%20VERSION%20FINAL.jpg
https://drive.google.com/drive/folders/1A-2q8mkJEOi8t9yMAW1O2lJI4oZVGD-9</t>
  </si>
  <si>
    <t xml:space="preserve">La actividad está en curso y se generan los informes de  disponibilidad de la página Web o intranet
Las evidencias se encuentran almacenadas en la siguiente ruta:
https://drive.google.com/drive/folders/1Gl1PaVz0rUgtqhFa1NciOxZIab7hUXAu
</t>
  </si>
  <si>
    <t>Realizar reuniones con todos los procesos de la entidad, con el fin de identificar e inscribir en el SUIT los tramites y OPA´s con los que cuenta la CVP.</t>
  </si>
  <si>
    <t>Las evidencias se encuentran en la carpeta LINEAMIENTOS DE TRANSPARENCIA ACTIVA- 7_Acción</t>
  </si>
  <si>
    <t>La actividad se encuentra un curso, se reporta la gestión en mesas de trabajo y finalizando el semestre debe estar cumplida la actividad.
Las evidencias se encuentran almacenadas en la ruta dispuesta para tal fin:
https://drive.google.com/drive/folders/1fZzYUg46PsFJRUmbMXE8PaJ96P1yDPEF</t>
  </si>
  <si>
    <t>Reporte de la plataforma SUIT con la Estrategia de Racionalización inscrita
Reporte de Monitoreo y Seguimiento del SUIT</t>
  </si>
  <si>
    <r>
      <rPr>
        <b/>
        <u/>
        <sz val="11"/>
        <rFont val="Arial"/>
        <family val="2"/>
      </rPr>
      <t>Oficina Asesora de Planeación</t>
    </r>
    <r>
      <rPr>
        <sz val="11"/>
        <rFont val="Arial"/>
        <family val="2"/>
      </rPr>
      <t xml:space="preserve">
Se realizan dos (2) mesas de trabajo con reasentamientos para actualizar información según decreto 330 de 2020 en la plataforma SUIT, se crea estrategia de racionalización tecnológica y se envía la actualización a comunicaciones para la actualización en la web de la CVP. 
Se realiza una (1)  reunión con TIC y comunicaciones para definir alcance, responsables y fechas para la racionalización tecnológica de todos los tramites y OPA. 
Se realiza mesa de trabajo interna de la OAP en la que se carga la información base en la plataforma SUIT para la creación del nuevo trámite de curaduría pública, se identifican diferencias y mejoras a realizar en la información dispuesta en la web de la CVP sobre los tramites de curaduría pública social.
Se realiza socialización y avances de cargue de información SUIT con la Dirección de Mejoramiento de Vivienda para validación y continuación del proceso.
Se realizó reunión de presentación de la estrategia de creación de trámites de la curaduría social y publicación de la página web en la Entidad. 
</t>
    </r>
    <r>
      <rPr>
        <b/>
        <u/>
        <sz val="11"/>
        <rFont val="Arial"/>
        <family val="2"/>
      </rPr>
      <t>Oficina Asesora de Comunicaciones</t>
    </r>
    <r>
      <rPr>
        <sz val="11"/>
        <rFont val="Arial"/>
        <family val="2"/>
      </rPr>
      <t xml:space="preserve">
Se realizó reunión el día viernes 23 de abril la OAC, OAP y oficina TIC para la revisión de la Racionalización de trámites tecnológicos de la CVP.</t>
    </r>
  </si>
  <si>
    <t>1. Acta 26Mar2021
2. ACTA 12Abr2021
3. ACTA 23Abr2021
4. Evidencia SUIT
5. Socialización guía trámites DMV.pdf
6. Reunión Trámites DMV.pdf</t>
  </si>
  <si>
    <t>Las evidencias se encuentran en la carpeta LINEAMIENTOS DE TRANSPARENCIA ACTIVA- 8_Acción</t>
  </si>
  <si>
    <t>La actividad se encuentra en curso y las actividades relacionadas están encaminadas al logro de la meta.
Las evidencias se encuentran almacenadas en la siguiente ruta:
https://drive.google.com/drive/folders/1EAez4qwi3suuB6eXWsHbK9jkjlUU5AiU</t>
  </si>
  <si>
    <t>(Total de informes a publicar mensualmente / informes efectivamente publicados ) X 100%</t>
  </si>
  <si>
    <t>Se encuentra en pagina web, en la siguiente ruta: https://www.cajaviviendapopular.gov.co/?q=71-informes-de-gesti%C3%B3n-evaluaci%C3%B3n-y-auditor%C3%Adas
No. 1 Ruta página web
No. 2 Plan Anual de auditorías con seguimiento</t>
  </si>
  <si>
    <t>La actividad se encuentra en desarrollo. El proceso reporta avance significativo y al monitorear cumple con la actividad y evidencias reportadas.
Las evidencias se encuentran almacenadas en la siguiente ruta:
https://drive.google.com/drive/folders/1-spaGkve5-4HmBCZtniitrdCifobrqj3</t>
  </si>
  <si>
    <t>La actividad está en curso.
Se han realizado 2 actividades relacionadas con el tema.  Es importante mencionar que la actividad de divulgación es mensual,.  Las evidencias se encuentran en las url mencionadas:
https://www.cajaviviendapopular.gov.co/?q=Noticias/cvp-ofrece-gratuidad-en-los-tr%C3%A1mites-adelantados-ante-la-entidad
https://twitter.com/CVPBogota/status/1386708671950950402?s=19
https://www.facebook.com/108705235879582/posts/3779797485436987/</t>
  </si>
  <si>
    <t>la actividad están curso, se ha realizado la gestión previa al desarrollo de la actividad y el primer informe de PAAC será   publicado el 14 de mayo del año en curso.
https://drive.google.com/drive/folders/1S3NuOwFm9vwHfhdlZNv5y72jrVvDSCmR</t>
  </si>
  <si>
    <t>La actividad está en curso.  Se cumple con la elaboración de cronograma.  Se sugiere realizar una revisión del mismo para evitar futuros incumplimientos debido a la contingencia de personal.
Las evidencias se encuentran almacenada  en la siguiente ruta:
https://drive.google.com/drive/folders/1wnmgOE_BgESn8EtTzhpQ3gUlOiK4r-Lp</t>
  </si>
  <si>
    <t>Se identificaron 435 solicitudes durante el periodo evaluados en relación al sistema Orfeo las cuales fueron atendidas. De las cuales 11 están pendiente para un total de 97 %</t>
  </si>
  <si>
    <t xml:space="preserve">1. Esquema de publicación e información actualizado corte 31-Enero-2021.pdf
2. Esquema de publicación e información actualizado corte -febrero -2021.pdf
3. Esquema de publicación e información actualizado corte 31-Marzo-2021.pdf
4. Esquema de publicación e información actualizado corte 30-Abril-2021.pdf
</t>
  </si>
  <si>
    <t>Actualizar la información de las diferentes dependencias de la entidad, para consolidar la Matriz de Activos de información y el Índice de Información Clasificada y Reservada, en el marco de la implementación de la Política de Gobierno Digital y la Ley de Transparencia y del derecho de acceso a la información pública.</t>
  </si>
  <si>
    <t>Matriz de Activos de información 
 Índice de Información Clasificada y Reservada</t>
  </si>
  <si>
    <t>En el mes de mayo de 2021 se hace la solicitud de delegación de enlaces para la actualización e la matriz correspondiente.</t>
  </si>
  <si>
    <t>En el mes de abril de 2021 se asistió a una convocatoria desde la oficina de planeación para la revisión, seguimiento y propuestas de la virtualización de trámites.
A través del grupo de desarrollo de la oficina TIC se esta trabajando en la integración a la Carpeta ciudad y trámites de la plataforma GOV.CO</t>
  </si>
  <si>
    <t>Se llevó a cabo una reunión con la Oficina Asesora de Comunicaciones el día 4 de marzo del 2021, con la finalidad  de establecer y ejecutar la estrategia de comunicaciones para el proceso de Servicio al Ciudadano, en  la cual tiene un componente que trata  sobre la implementación de Gifs en lengua d e señas en el portal web de la Entidad</t>
  </si>
  <si>
    <t xml:space="preserve">La actividad está en curso.  Se cumplió con una sensibilización y se encuentran las evidencias almacenadas en la ruta para tal fin.
https://drive.google.com/drive/folders/1fOdCViDwwo2WpGs70R7_swIZuHX2CJgp
</t>
  </si>
  <si>
    <t>Realizar seguimiento al cumplimiento de los ítems de la Matriz de la Ley 1712 de 2014, acorde a la información actualizada y publicada en el Botón de Transparencia de la Página Web de la Entidad, cumpliendo así la Normatividad vigente.</t>
  </si>
  <si>
    <t>En este  momento nos encontramos en revisión de la Matriz de transparencia y acceso a la información pública entre dependencias (OAC y Control Interno) con miras a mejorar la calificación del índice de transparencia efectuada por la procuraduría. Como el informe de monitoreo es semestral nos encontramos en las fechas ya que no ha finalizado el semestre.</t>
  </si>
  <si>
    <t>La actividad está en curso, son 2 informes de monitorio semestral.
Por lo anterior la actividad no requiere generar avance del informe realizado, pero el proceso reporta avance en sus actividades previas.</t>
  </si>
  <si>
    <t>Aunque la actividad no requiere seguimiento para este corte, el proceso reporta alto porcentaje de avance.
Las evidencias se encuentran en la ruta destinada para tal fin:
https://drive.google.com/drive/folders/1NgXY0zxVuKYPLHgM9vXdZzU2L74JEomk</t>
  </si>
  <si>
    <t xml:space="preserve">Desde el correo capacitaciones@cajaviviendapopular.gov.co  se realizó una convocatoria denominada " SE BUSCAN FORMADORES INTERNOS " mediante la cual el proceso de Gestión del Talento Humano   conformó una red de formadores internos de 21 personas inscritas entre servidores públicos y contratistas, quienes presentaron su disponibilidad de intercambiar sus saberes y conocimientos sobre diversos temas. Se estructura  un cronograma  para desarrollar durante toda la vigencia 2021.   </t>
  </si>
  <si>
    <t>Aunque la actividad no requiere seguimiento para este corte, el proceso reporta alto porcentaje de avance. 
Las evidencias se encuentran en la ruta destinada para tal fin:
https://drive.google.com/drive/folders/13x387_rw3B4RyWHvhQsI1bja9SrXO7ud</t>
  </si>
  <si>
    <t>La actividad se esta realizando en los tiempos establecidos y con mayor rigurosidad.
Las evidencias se encuentran en la ruta destinada para tal fin:
https://drive.google.com/drive/folders/1dVgTqdShBH9D2otmhWKYz-Ezbn_ixn02</t>
  </si>
  <si>
    <t>Actividades de difusión masivas realizadas por los medios de comunicación de la CVP</t>
  </si>
  <si>
    <t>La Dirección de Mejoramiento de Vivienda se ha apoyado para la difusión masiva de los servicios prestados por la Curaduría pública en la Oficina Asesora de Comunicaciones. 
Se realizaron piezas para la Curaduría Pública Social y Proyectos Administrativos, la cual consistía en publicar para opiniones, sugerencias y propuestas alternativas al  proyecto de Resolución "Por medio de la cual se adopta el reglamento operativo de la Curaduría Pública Social en el marco de las funciones asignadas a la Caja de Vivienda Popular para la prestación del apoyo técnico, expedición de actos de reconocimiento y licencias de construcción de viviendas de interés social que se ubiquen en asentamientos legalizados en el Distrito Capital D.C."</t>
  </si>
  <si>
    <t xml:space="preserve">Links difusiones realizadas.
1. Curaduría Pública Social
2. Proyectos Administrativos
3. PIEZA PLAN TERRAZAS Y CURADURIA.jpg
4. Pieza enero Comunicaciones
</t>
  </si>
  <si>
    <t xml:space="preserve"> El intercambio de conocimientos se inició en el mes de abril de 2021. Se han realizado tres sesiones: 12 de abril de 2021 Plan terrazas y curaduría social a cargo del Director de Mejoramiento de Vivienda Ricardo Ramírez. 13 de abril de 2021 Gestión financiera a cargo de Lucia Bohórquez Subdirectora Financiera .20 de abril seguridad de la información y fraudes electrónicos a cargo del servidor público de carrera administrativa Camilo Ramos. A cada  formador se les solicita el soporte de las misma para la construcción del portafolio en el cual se consolidarán los saberes compartidos.</t>
  </si>
  <si>
    <t>Difusión de la pieza comunicativa   realizada por los medios de comunicación de la CVP.</t>
  </si>
  <si>
    <t>Las evidencias se encuentran en la carpeta GESTIÓN DE INTEGRIDAD - 3_Acción</t>
  </si>
  <si>
    <t>Se realizó la difusión al equipo Directivo de la Caja de la Vivienda Popular,  el día 28 de abril de la pieza comunicativa.
La actividad se cumplió en el período establecido y las evidencias están almacenadas en la siguiente ruta:
https://drive.google.com/drive/folders/1MBnv80fdkoTtJ4Nbaby50DGvGtwFMzkk</t>
  </si>
  <si>
    <t>Instrumento o herramienta de medición</t>
  </si>
  <si>
    <t>Piezas de comunicación</t>
  </si>
  <si>
    <t>Las evidencias se encuentran en la carpeta GESTIÓN DE INTEGRIDAD - 5_Acción</t>
  </si>
  <si>
    <t>La actividad esta en curso y presentó avance.</t>
  </si>
  <si>
    <t xml:space="preserve">Inicio
de/mm/a </t>
  </si>
  <si>
    <t>Fin
de/mm/a</t>
  </si>
  <si>
    <t>Si</t>
  </si>
  <si>
    <t>No</t>
  </si>
  <si>
    <t>Se cuentan con las evidencias de presentación ante el Comité Institucional de Gestión y Desempeño MIPG.</t>
  </si>
  <si>
    <t>No se presentan avances de la actividad</t>
  </si>
  <si>
    <t>Se actualizaron los mapas de riesgos y fichas de riesgos acorde a los ajustes solicitados por parte de cada responsable o enlace de proceso.
Luego de la actualización fueron publicadas respectivamente dentro de la carpeta de calidad, con el propósito de que cada líder y enlace validará que la información reportada dentro de este canal, cumpliera con lo aprobado. Finalmente se solicita la respectiva publicación de los mapas dentro de la página Web de la entidad.</t>
  </si>
  <si>
    <t>Se observó las reuniones sostenidas con los 16 procesos.</t>
  </si>
  <si>
    <t>Se adjuntaron las imágenes de las reuniones sostenidas con los 16 procesos, el calendario de agenda y el listado de asistencia de algunos procesos.</t>
  </si>
  <si>
    <t>Se adjuntó la ficha de riesgos y el correo de remisión de la información.</t>
  </si>
  <si>
    <t xml:space="preserve">Se realizó la respectiva socialización de la propuesta de Mapa de Riesgos de Corrupción vigencia 2021,con el propósito de abrir el espacio a cada proceso para hacer las validaciones y ajustes respectivos en los casos a que de lugar. </t>
  </si>
  <si>
    <t>Se adjuntó el pantallazo de la socialización de la versión preliminar.</t>
  </si>
  <si>
    <t>Se adjuntaron los mapas de riesgos ajustados y los correos de las solicitudes de ajustes.</t>
  </si>
  <si>
    <t>Se evidencian los correos de socialización y los pantallazos de la publicación preliminar y final en la página web.</t>
  </si>
  <si>
    <t>Se presentan dos de tres informes</t>
  </si>
  <si>
    <t>Este informe no hace parte del corte.</t>
  </si>
  <si>
    <t>Se adjunta el pantallazo de la publicación oportuna del PAAC</t>
  </si>
  <si>
    <t>Se presentan las evidencias de las reuniones establecidas con las dependencias para la consolidación del PAAC.</t>
  </si>
  <si>
    <t>Se adjunta un PDF con las imágenes de las reuniones realizadas.</t>
  </si>
  <si>
    <t xml:space="preserve">Se adjuntan los pantallazos de publicación en la página web y en la carpeta calidad. </t>
  </si>
  <si>
    <t>Se realizó y publicó en la carpeta calidad el autodiagnóstico de Rendición de cuentas establecido por el DAFP, queda pendiente el seguimiento al mismo.</t>
  </si>
  <si>
    <t>Se presenta avance de la  actualización del procedimiento 208-PLA-Pr-19 Rendición de Cuentas, Participación Ciudadana y Control Social, aún no se encuentra actualizado ni publicado.</t>
  </si>
  <si>
    <t>Se presenta un word de avance a la actualización del procedimiento.</t>
  </si>
  <si>
    <t>Se evidencia el componente 3 del PAAC y 
Plan de Acción de Participación Ciudadana -PAPC</t>
  </si>
  <si>
    <t>La acción y el producto no es coherente con la evidencia; la acción es: “Elaborar y desarrollar la estrategia de producción, divulgación y socialización de los escenarios o eventos de participación ciudadana y rendición de cuentas ejecutados en la entidad garantizando la publicación de información de calidad y en lenguaje claro”, el producto es: “Plan Estratégico de Comunicaciones” y la evidencia es: “Piezas Gráficas – Boletines - Productos Audiovisuales - Divulgación en canales digitales y en medios de comunicación interno y externo”. Se recomienda reestructurar la actividad a realizar.</t>
  </si>
  <si>
    <t xml:space="preserve">Como tal se observaron las piezas gráficas, más no se observó el Plan Estratégico de Comunicaciones </t>
  </si>
  <si>
    <t>Se evidencia el listado de asistencia, los pantallazos de la presentación y la participación de la Veeduría Distrital.</t>
  </si>
  <si>
    <t>El día 25 de marzo del año en curso se desarrolló una actividad de sensibilización y cualificación de grupos de valor de la entidad en colaboración  con la Veeduría Delegada para Participación y Proyectos Especiales de la Veeduría Distrital. S</t>
  </si>
  <si>
    <t>Aún no se han realizado las jornadas de socialización a funcionarios y contratistas sobre la implementación de la Curaduría Publica Social para que puedan brindar una información clara y posicionar el proyecto ante la ciudadanía. La primera se tiene programada para la última semana del mes de mayo</t>
  </si>
  <si>
    <t>Se elaboraron y emitieron cinco informes de seguimiento de ejecución presupuestal vigencia, reservas y pasivos exigibles a Dirección de Reasentamientos, Dirección Mejoramiento de Vivienda, Dirección Mejoramiento de Barrios, Dirección de Urbanizaciones y Titulación, Dirección de Gestión Corporativa y CID, Subdirección Administrativa.</t>
  </si>
  <si>
    <t>Se presentaron los informes de seguimiento radicados para conocimiento.</t>
  </si>
  <si>
    <t>Se verificó la publicación del Informe de Rendición de Cuentas y sus anexos en la página web</t>
  </si>
  <si>
    <t>Se observa el informe elaborado y publicado en la página web</t>
  </si>
  <si>
    <t xml:space="preserve">Se adjunta un documento en el cual se recopilaron las preguntas ciudadanas. No se identifica si realmente las preguntas consignadas fueron todas las preguntas realizadas. </t>
  </si>
  <si>
    <t>El 22 de febrero se sostuvo una reunión entre la Oficina Asesora de Planeación y la Oficina Asesora de Comunicaciones donde se delineó el plan de trabajo y divulgación de la Audiencia de Rendición de Cuentas de la vigencia 2020, la cual fue desarrollada de forma virtual por transmisión en vivo de la plataforma Facebook de la entidad el día 26 de marzo del año en curso)
A través de los diferentes canales de comunicación de la entidad se divulgaron las piezas graficas  de la Rendición de Cuentas, como por redes sociales, página web, pantallas digitales de la entidad y mailings</t>
  </si>
  <si>
    <t>Se adjunta el acta de planeación de la rendición de cuentas sostenido entre la Oficina Asesora de Comunicaciones y la Oficina Asesora de Planeación.</t>
  </si>
  <si>
    <t xml:space="preserve">Se consolidó y publicó  en el micrositio de la página web el Informe de la Audiencia de Rendición de Cuentas de la vigencia 2020  recogiendo todos los insumos producidos durante el proceso (informe de rendición de cuentas y anexos, acta de la audiencia, Informe de evaluación entre otros). 
</t>
  </si>
  <si>
    <t>La actividad está en curso, y se publicó en la página web de la entidad el seguimiento al Plan de Acción de Participación Ciudadana y Control Social del año  2021; mas sin embargo es importante señalar que la acción es: "Promover y desarrollar al menos un reto y/o compromiso público alrededor de los temas discutidos en la audiencia de rendición de cuentas y otras actividades de participación y rendición de cuentas de la entidad siguiendo los lineamientos de la Secretaría General sobre iniciativas ciudadanas", por lo tanto no es claro el avance de la actividad con el seguimiento realizado.</t>
  </si>
  <si>
    <t xml:space="preserve">De acuerdo con el seguimiento y las evidencias entregadas, se puede observar que se realizó el informe trimestral del avance del Plan de Acción y Participación Ciudadana de la Dirección de Reasentamientos humanos. Es decir que se ha presentado 1 de 4 informes a presentar durante la vigencia. </t>
  </si>
  <si>
    <t xml:space="preserve">De acuerdo con el seguimiento y las evidencias entregadas, se puede observar que se realizó el informe trimestral del avance del Plan de Acción y Participación Ciudadana de la Dirección de Mejoramiento de Vivienda. Es decir que se ha presentado 1 de 4 informes a presentar durante la vigencia. </t>
  </si>
  <si>
    <t>Se adjunta el seguimiento al Plan de Acción y Participación Ciudadana y el informe, y las evidencias de la ejecución del Plan</t>
  </si>
  <si>
    <t>Se evidencian las campañas de sensibilización realizadas y las fotos de las mismas.</t>
  </si>
  <si>
    <t xml:space="preserve">Se realizaron campañas y jornadas de sensibilización en la vinculación de familias sobre el mecanismo de titulación por cesión a título gratuito, y entrega de títulos de otros procesos de la CVP, realizado entregas masivas de títulos  predio a predio. </t>
  </si>
  <si>
    <t xml:space="preserve">De acuerdo con el seguimiento y las evidencias entregadas, se puede observar que se realizó el informe trimestral del avance del Plan de Acción y Participación Ciudadana de la Dirección de Mejoramiento de Barrios. Es decir que se ha presentado 1 de 4 informes a presentar durante la vigencia. </t>
  </si>
  <si>
    <t>Se realizaron los reportes trimestrales del Plan de Acción Distrital y el Formato Único Territorial que contienen los compromisos de la Caja de la Vivienda Popular con la Política Víctimas del Conflicto Armado a cargo de la Alta Consejería para las Víctimas y la Secretaría de Hacienda.</t>
  </si>
  <si>
    <t>Se evidenciaron los reportes realizados a la Alta Consejería Víctimas SEGUIMIENTO del segundo semestre 2020 y del primer trimestre 2021</t>
  </si>
  <si>
    <t>No se evidencia la evaluación de la estrategia de rendición de cuentas de la vigencia 2021 identificando opciones de mejora en sus diferentes componentes para el presente corte de seguimiento.</t>
  </si>
  <si>
    <t>Se evidenció el recurso asignado para la atención al ciudadano en el PAA</t>
  </si>
  <si>
    <t>Se actualizó el formato 208-SC-FT-03 a V3 del 28abr2021</t>
  </si>
  <si>
    <t>Formato actualizado</t>
  </si>
  <si>
    <t>Ruta de publicación en la página web.</t>
  </si>
  <si>
    <t>De manera mensual se han realizado los "Informes de Asistencia por Canales de Atención, y se realizaron los informes correspondientes para diciembre 2020, enero 2021, febrero 2021  y marzo 2021, los cuales están publicados en la carpeta de calidad y en la página web de la entidad.</t>
  </si>
  <si>
    <t>Se adjuntan los informes y se verifican las rutas de publicación de los mismos.</t>
  </si>
  <si>
    <t>Se adjunta la convocatoria a la capacitación.</t>
  </si>
  <si>
    <r>
      <t xml:space="preserve">Se realizó capacitación  sobre el manejo del Sistema Distrital de Quejas y Soluciones - Bogotá te escucha el día 29 de abril del 2021, sin embargo, no se adjunta la evidencia que se indica en la actividad. </t>
    </r>
    <r>
      <rPr>
        <sz val="11"/>
        <color rgb="FFFF0000"/>
        <rFont val="Arial"/>
        <family val="2"/>
      </rPr>
      <t>Se sugiere que para la próxima capacitación, se adjunte el listado de Asistencia, el Acta de Reunión y la presentación de la capacitación.</t>
    </r>
  </si>
  <si>
    <t xml:space="preserve">Acta de reunión </t>
  </si>
  <si>
    <t>Se evidencia el acta de reunión de revisión de los componentes del numeral 7 Control del link de transparencia. Es de precisar que es recomendable que trimestralmente se realice una revisión de todo el botón. Por otro lado, se presentó un acta de reunión del primer trimestre, quedando en curso las otras tres actas, de lo que queda del año.</t>
  </si>
  <si>
    <t>Acuerdos de gestión publicados en la página web</t>
  </si>
  <si>
    <t>Se evidencia el banner del PAAC en el inicio de la página web de la entidad, que direcciona al link del Plan Anticorrupción y de Atención al Ciudadano y Mapas de Riesgos</t>
  </si>
  <si>
    <t>Publicación en la página de inicio de la página web de la entidad el Banner del PAAC</t>
  </si>
  <si>
    <t>No se aportaron evidencias que indiquen la publicación realizada en el portal Datos Abiertos Bogotá</t>
  </si>
  <si>
    <t xml:space="preserve">Se presentaron tres informes de disponibilidad de los servicios de conectividad. </t>
  </si>
  <si>
    <t>Durante los primeros 4 meses de la vigencia 2021, se realizaron oportunamente las publicaciones en la página web de la entidad acorde a las solicitudes de los procesos de la entidad.</t>
  </si>
  <si>
    <t>Se presenta el listado de las publicaciones realizadas en los meses de enero, febrero, marzo y abril con su respectivo link de publicación.</t>
  </si>
  <si>
    <t>Se anexan 3 actas de reuniones</t>
  </si>
  <si>
    <t>Realizar reuniones para analizar los Trámites y OPA's inscritos en SUIT, realizar priorización, establecer y gestionar la Estrategia de racionalización.</t>
  </si>
  <si>
    <t>Se anexan 3 actas de reuniones y las socializaciones realizadas</t>
  </si>
  <si>
    <t>Se presentaron dos informes de seguimiento al Plan Anual de Adquisiciones y tiempos de radicación para trámites contractuales</t>
  </si>
  <si>
    <t>De los 46 documentos que se debieron publicar en la página web durante los meses enero, febrero, marzo y abril, se publicaron 44.</t>
  </si>
  <si>
    <t>Se evidenció la publicación de los documentos en la página web de la entidad</t>
  </si>
  <si>
    <t xml:space="preserve">La Información de Gratuidad de servicios en la CVP sin intermediarios se encuentran publicados en la página web de la entidad  Inicio » Servicio al Ciudadano » Tramites y Servicios
Todos los trámites en la CVP son gratuitos y no necesitan intermediarios. Fecha de Publicación: Bogotá, 02 Marzo 2021
</t>
  </si>
  <si>
    <t>La Información de Gratuidad de servicios en la CVP sin intermediarios se encuentran publicados en la página web de la entidad  Inicio » Servicio al Ciudadano » Tramites y Servicios
Todos los trámites en la CVP son gratuitos y no necesitan intermediarios.</t>
  </si>
  <si>
    <t>Se revisó la página web de la entidad en donde se evidencia el banner de gratuidad en la sección de trámites y servicios</t>
  </si>
  <si>
    <t>La actividad se debe realizar mensualmente, es decir que para el corte, se debería contar con cuatro piezas gráficas con contenidos de Transparencia divulgadas, se evidencian  dos piezas, una difundida en redes sociales y otra en la página web. Es importante priorizar la pieza gráfica al interior de la entidad, es decir a funcionarios y contratistas.</t>
  </si>
  <si>
    <t>Se mencionan las URL donde reposan las piezas gráficas.</t>
  </si>
  <si>
    <t xml:space="preserve">De manera mensual se ha publicado el reporte de solicitudes de acceso a la información pública en la página web. Sin embargo es de resaltar que la forma del reporte no es amigable para el lector ni para la ciudadanía, aunque se cuenta con la información pertinente, se recomienda que las publicaciones sean de mejor calidad. </t>
  </si>
  <si>
    <t>Se adjuntan los reportes que reposan en la página web.</t>
  </si>
  <si>
    <t>De manera mensual se han realizado los Informes de Asistencia por Canales de Atención, y se realizaron los informes correspondientes para diciembre 2020, enero 2021, febrero 2021  y marzo 2021, los cuales están publicados en la carpeta de calidad y en la página web de la entidad.</t>
  </si>
  <si>
    <t>Se realizó actualización del Plan institucional de Archivos, queda pendiente la actualización del Programa de Gestión Documental. Se identifica que el personal del Proceso de Gestión documental para la actualización de los documentos señalados ingreso en el mes de abril, por lo tanto no se pudo cumplir con la fecha final, se programa realizar dicha actualización en el mes de Mayo.</t>
  </si>
  <si>
    <t>Se adjuntó la actualización del PINAR, más no la del PGD</t>
  </si>
  <si>
    <t>Se adjunta el cronograma del PGD, el cual cuenta con incumplimientos a la fecha de revisión.</t>
  </si>
  <si>
    <t>Se adjunta el reporte mensual de solicitudes de consulta.</t>
  </si>
  <si>
    <t>Se identificaron 435 solicitudes durante el periodo evaluados en relación al sistema Orfeo las cuales fueron atendidas. De las cuales 11 están pendiente para un total de 97 %, aún cuentan con tiempo de solución.</t>
  </si>
  <si>
    <t>Se evidencia la publicación del esquema de publicación se actualiza, su última actualización fue la  que se publicó fue con corte  31-03-2021</t>
  </si>
  <si>
    <t>Acta de asistencia</t>
  </si>
  <si>
    <t>Se adjunta un acta donde se establece el qué hacer.</t>
  </si>
  <si>
    <t>Actualmente se encuentra en proceso el desarrollo de acciones en el portal web de la Entidad en las pestañas de navegación gifs en lengua de señas, permitiendo a los usuarios de la comunidad sorda independencia al consultar la información relevante sobre la Entidad y elaborar videos en lenguaje a señas sobre información relevante de cara a la ciudadanía de la entidad para publicar en las redes sociales y pagina web de la entidad.
La actividad está en curso, son 2 informes al año, se puede suponer que es semestral.  Por lo anterior la actividad no requiere generar avance del informe realizado.  El proceso reporta avance en sus actividades previas.</t>
  </si>
  <si>
    <t>No se aportaron evidencias que indiquen el avance</t>
  </si>
  <si>
    <t>Se adjunta el acta de la primera capacitación</t>
  </si>
  <si>
    <t>De acuerdo con la revisión efectuada, se puede observar que se han publicado 3 documentos publicados: enero, marzo y abril</t>
  </si>
  <si>
    <t>Se observan 3 reportes en la página web</t>
  </si>
  <si>
    <t xml:space="preserve">Se han elaborado y  gestionado 12 informes para ser publicados los cuales se encuentran en el portal web de la Entidad y en la carpeta de calidad referentes al proceso de Servicio al Ciudadano, los cuales son los informes de asistencia por canales de atención (4), Informes de Gestión y Oportunidad a las PQRSD (4) y los informes de Solicitudes de Acceso a la Información Pública (4).
Sin embargo para los  Informes de Gestión y Oportunidad a las PQRS, es de resaltar que la forma del reporte no es amigable para el lector ni para la ciudadanía, aunque se cuenta con la información pertinente, se recomienda que las publicaciones sean de mejor calidad. </t>
  </si>
  <si>
    <t>Doce informes y sus anexos</t>
  </si>
  <si>
    <t>Realizar una consulta a través de correo electrónico dirigida a los contratistas y   servidores públicos de la  Caja de la Vivienda Popular,  con el fin de obtener el intercambio de sus conocimientos, saberes y talentos, y construir un documento  de los temas que se puedan dar a conocer a toda la entidad, a través de correos electrónicos institucionales.</t>
  </si>
  <si>
    <t>Se adjuntan los formularios diligenciado por parte de la red de formadores, queda pendiente el documento del primer semestre.</t>
  </si>
  <si>
    <t>Se actualizó el acto administrativo bajo la Resolución 1244  del 23 de febrero de 2021  por la cual se conforma el Equipo de Gestores de Integridad de la Caja de la Vivienda Popular, se designan sus integrantes y se dictan otras disposiciones
La actividad se cumplió antes de la fecha programada.
La evidencia se encuentra almacenada en  el drive:
https://drive.google.com/drive/folders/1qlFnhK3pUu_pHJ7bN84s62Vua3hbAWb7</t>
  </si>
  <si>
    <t>No se presentan avances en la actividad</t>
  </si>
  <si>
    <t>Listados mensuales de publicaciones</t>
  </si>
  <si>
    <t xml:space="preserve">La Dirección de Mejoramiento de Vivienda se ha apoyado para la difusión masiva de los servicios prestados por la Curaduría pública en la Oficina Asesora de Comunicaciones. 
</t>
  </si>
  <si>
    <t>Se adjuntaron dos formas de difusión de la información por parte de la DMV</t>
  </si>
  <si>
    <t xml:space="preserve">Los videos de la rendición de cuentas, no indica que se tenga establecido y se esté ejecutando un cronograma de actividades para dar a conocer a los colaboradores de la CVP el que hacer de algunos aspectos misionales de la CVP en territorio, tal como se establece en la actividad y/o en el producto y evidencia. </t>
  </si>
  <si>
    <t xml:space="preserve">No se cuentan con evidencias </t>
  </si>
  <si>
    <t>Acta en la que se establecen las actividades a realizar para el cumplimiento del PAAC</t>
  </si>
  <si>
    <t>Se adjunta la pieza comunicativa</t>
  </si>
  <si>
    <t>Se adjunta el acto administrativo</t>
  </si>
  <si>
    <t>Se realizó la publicación de pieza comunicativa al equipo directivo para fomentar la cultura de integridad</t>
  </si>
  <si>
    <t>Se adjunta la pieza comunicativa realizada</t>
  </si>
  <si>
    <t>Se adjunta la asistencia a la reunión realizada</t>
  </si>
  <si>
    <t>Aunque se han realizado actividades previas, y se esta a la espera la realización del curso de integridad, el producto aún no se ha cumplido.</t>
  </si>
  <si>
    <t>La Oficina Asesora de Comunicaciones realizó piezas de comunicación en donde se divulgó el plan de integridad con base a la Resolución No. 3289 del 31-08-2018. Aún hacen falta las piezas comunicacionales para definir los valores.</t>
  </si>
  <si>
    <t>Se adjunta una pieza comunicacional más sin embargo no es con los valores, se está en curso.</t>
  </si>
  <si>
    <t>META / PRODUCTO</t>
  </si>
  <si>
    <t xml:space="preserve">Se realizará el respectivo seguimiento en las actividades No.7 y 8 del subcomponente: LINEAMIENTOS DE TRANSPARENCIA ACTIVA del componente TRANSPARENCIA. </t>
  </si>
  <si>
    <t>El trámite "Seguimiento a las solicitudes de expedición de Recibos de Pago, certificaciones de la deuda y paz y salvos" ya se racionalizó en la vigencia 2020. Para la vigencia 2021 aún no se ha publicado una estrategia de racionalización en el SUIT.</t>
  </si>
  <si>
    <t xml:space="preserve">Este componente se diligenciará entre el 1/04/2021 y el 30/06/2021 de acuerdo con las actividades definidas en el componente de transparencia (Transparencia Activa) </t>
  </si>
  <si>
    <t>La actividad está en curso</t>
  </si>
  <si>
    <t>Se dio respuesta a las solicitudes  realizadas por los ciudadanos en los diferentes canales, para la expedición de recibos de pago, certificaciones de la deuda y paz y salvos.</t>
  </si>
  <si>
    <t xml:space="preserve">Revisar, actualizar y publicar en carpeta de calidad el formato  de Evaluación de diálogos 208-PLA-Ft-84 </t>
  </si>
  <si>
    <t>Preparar y desarrollar la audiencia de rendición de cuentas de la  gestión realizada por la entidad durante la vigencia 2020 siguiendo el procedimiento 208-PLA-Pr-19 Rendición de Cuentas, Participación Ciudadana y Control Social  incluyendo un Plan de Trabajo y un Plan de Divulgación de Medios (antes, durante y posterior al espacio de la Audiencia de Rendición de Cuentas).</t>
  </si>
  <si>
    <t>REAS
Primer Reporte:
1. Evidencia reporte Alta Consejería Víctimas SEGUIMIENTO PAD Enero 2021
1.1 FORMATO INSTITUCIONAL BASE DE DATOS BENEFICIARIOS 2021 CVP
1.2. Reporte FUT_CVP_Víctimas_Enero 2021 (Información Presupuestal)
1.3 Seguimiento PAD Enero 2021 CVP
Segundo Reporte:
1. Evidencia reporte Alta Consejería Víctimas SEGUIMIENTO PAD Abril 2021
1.1 Evidencia Reporte Víctimas SEGUIMIENTO PAD Abril  - CVP
1.2 FORMATO INSTITUCIONAL BASE DE DATOS BENEFICIARIOS 2021 CVP
1.3 Seguimiento PAD Abril de 2021 CVP
2. Evidencia reporte FUT VICTIMAS Abril  2021 (Información Presupuestal)
2.1 Reporte FUT_CVP_Víctimas 2021_Abril</t>
  </si>
  <si>
    <t>1. Ejec Pto Diciembre 2020 202111710000483.pdf
2. Ejc Pto Enero 2021 1202117100006033
3. Ejc Pto Febrero 2021 1202117100011733
4. Ejec Pto Marzo 202117100021643.pdf
5. Ejec Pto Abril 202117100029123.pdf</t>
  </si>
  <si>
    <t>La actividad está en curso y se ha realizado los informes de participación ciudadana y rendición de cuentas en el trimestre.
Las evidencias se encuentran almacenadas en la siguiente ruta:
https://drive.google.com/drive/folders/1lI-tHV57cjj_gpVQc0RYovaWa3XRl_mM</t>
  </si>
  <si>
    <t>Se dispuso un micro sitio con el Informe de Rendición de Cuentas, los anexos correspondientes y se designó con correo electrónico para recibir preguntas e inquietudes de la ciudadanía. Adicionalmente se  recogieron preguntas en los diálogos que antecedieron y estructuraron la Audiencia de Rendición de Cuentas y se divulgaron en su desarrollo..
Se realizaron entrevistas a la ciudadanía para que hicieran sus preguntas y consultas acerca de los avances en materia sobre las metas alcanzadas de la gestión de la CVP.</t>
  </si>
  <si>
    <t>Se observa publicado el autodiagnóstico rendición de cuentas diligenciado</t>
  </si>
  <si>
    <t>Se anexa acta de reunión para revisión del formato.</t>
  </si>
  <si>
    <t>Se observaron consolidados y publicados los informes del primer trimestre de las direcciones misionales, de acuerdo con el cronograma establecido en el PAPC</t>
  </si>
  <si>
    <t>Se evidenció el acta de participación en la sensibilización al personal de Servicio al ciudadano</t>
  </si>
  <si>
    <t>Se evidencia el informe de seguimiento realizar a las PQRS´s</t>
  </si>
  <si>
    <t>Se encuentran publicados los informes de gestión PQRSD de los meses enero, febrero y marzo, es decir van 3 de 12 informes.</t>
  </si>
  <si>
    <t>La actividad está en curso.  Aunque no se desarrolló la actividad en el primer trimestre, se realizó reunión de revisión del botón de transparencia.
La evidencia se encuentra en la siguiente ruta:
https://drive.google.com/drive/folders/1lAPTRSAT3it962dUV6J8pv45SMQubL2u</t>
  </si>
  <si>
    <t>Se anexan el Excel del esquema de publicación de los meses enero, febrero, marzo y abril, el último se pudo verificar publicado en la página web.</t>
  </si>
  <si>
    <t>En el mes de abril de 2021 se asistió a una convocatoria desde la oficina de planeación para la revisión, seguimiento y propuestas de la virtualización de trámites. Hasta el momento no se encuentra inscrito ninguna estrategia de racionalización en el SUIT.</t>
  </si>
  <si>
    <t>Se evidencia publicadas en la página web los acuerdos de gestión de 7 de las 9 personas que deben suscribir los acuerdos de gestión. Hacen falta los de la Dirección de Urbanizaciones y titulación y TIC.</t>
  </si>
  <si>
    <t xml:space="preserve">El portal establecido para publicar para la CVP es Datos Abiertos Bogotá. Al realizar la revisión en dicho portal de la información de la CVP, se cuenta con 25 conjunto de datos, sin embargo, ninguno actualizado en la vigencia 2021. La última actualización se realizó el 20oct2020. Ahora aunque no es de obligación actualizar lo publicado, se recomienda realizar revisión con cada una de las dependencias con el fin poder constatar que lo publicado se encuentra actualizado.
Con las evidencias relacionadas (Acta de compromiso - presentación PETI) no se puede deducir el cumplimiento del indicador, es decir que no se confirma que se realizó la publicación del conjunto de datos abiertos para la vigencia 2021. </t>
  </si>
  <si>
    <t>De acuerdo con los informes relacionados de los meses enero, febrero y marzo, se puede concluir en general que se aseguró la disponibilidad de infraestructura tecnológica para que la OAC lleve a cabo la administración de contenidos en la página web de la entidad puntualmente en el botón de transparencia.</t>
  </si>
  <si>
    <t xml:space="preserve">Se realizaron tres reuniones entre la Oficina Asesora de Planeación, la Oficina Asesora de Comunicaciones la Oficina de Tecnologías de la Información y de las Comunicaciones, Control Interno, la Dirección de Mejoramiento de Vivienda, la Dirección de Reasentamientos Humanos los días 26mar2021, 12abr2021 y 23ab2021. </t>
  </si>
  <si>
    <t>Cuatro informes  de Solicitudes de Acceso a la Información:
1. Informes Solicitudes de Acceso a la Información P-20210503T202806Z-001.zip
https://www.cajaviviendapopular.gov.co/?q=Servicio-al-ciudadano/informes-de-solicitudesdeaccesoala información</t>
  </si>
  <si>
    <t>Aunque no se encuentra el Programa de Gestión Documental actualizado para el cuatrienio, se cuenta con un cronograma de ejecución de actividades básicas que se deben cumplir y/o están en proceso de cumplimiento por normas archivísticas. Estas actividades se encuentran plasmadas en el cronograma de instrumentos archivísticos en el que se encuentra el cronograma del PGD. De acuerdo a esto, se ha realizado seguimiento a dichas actividades, de lo cual se puede concluir que no se está cumpliendo a cabalidad con el cronograma, por ejemplo, no se cuenta aún con el Programa de gestión documental - PGD, la validación de inventarios en cada dependencia del semestre, entre otros. Es importante replantear tiempos del cronograma del PGD con el fin de no incurrir en incumplimientos.</t>
  </si>
  <si>
    <t>Se anexa un Excel que consolida el total de requerimientos y que fueron solucionados</t>
  </si>
  <si>
    <r>
      <rPr>
        <sz val="11"/>
        <rFont val="Arial"/>
        <family val="2"/>
      </rPr>
      <t>1. BANNER PAAC 2021 VERSION FINAL.jpg</t>
    </r>
    <r>
      <rPr>
        <u/>
        <sz val="11"/>
        <color theme="10"/>
        <rFont val="Arial"/>
        <family val="2"/>
      </rPr>
      <t xml:space="preserve">
https://www.cajaviviendapopular.gov.co/sites/default/files/Banner%20Principal/BANNER%20PAAC%202021%20VERSION%20FINAL.jpg</t>
    </r>
  </si>
  <si>
    <t>Se adjuntan pantallazos de la convocatoria para la participación del intercambio de conocimientos, queda pendiente el documento del primer semestre.</t>
  </si>
  <si>
    <r>
      <rPr>
        <b/>
        <sz val="11"/>
        <color theme="1"/>
        <rFont val="Arial"/>
        <family val="2"/>
      </rPr>
      <t>Versión Preliminar</t>
    </r>
    <r>
      <rPr>
        <sz val="11"/>
        <color theme="1"/>
        <rFont val="Arial"/>
        <family val="2"/>
      </rPr>
      <t xml:space="preserve">
Enero 22 - 2021 
</t>
    </r>
    <r>
      <rPr>
        <b/>
        <sz val="11"/>
        <color theme="1"/>
        <rFont val="Arial"/>
        <family val="2"/>
      </rPr>
      <t xml:space="preserve">Versión Final </t>
    </r>
    <r>
      <rPr>
        <sz val="11"/>
        <color theme="1"/>
        <rFont val="Arial"/>
        <family val="2"/>
      </rPr>
      <t xml:space="preserve">
Enero 29 - 2021</t>
    </r>
  </si>
  <si>
    <r>
      <rPr>
        <b/>
        <sz val="11"/>
        <color theme="1"/>
        <rFont val="Arial"/>
        <family val="2"/>
      </rPr>
      <t>Primer seguimiento:</t>
    </r>
    <r>
      <rPr>
        <sz val="11"/>
        <color theme="1"/>
        <rFont val="Arial"/>
        <family val="2"/>
      </rPr>
      <t xml:space="preserve"> Con corte al 30 de abril. 14 de mayo de 2021.
</t>
    </r>
    <r>
      <rPr>
        <b/>
        <sz val="11"/>
        <color theme="1"/>
        <rFont val="Arial"/>
        <family val="2"/>
      </rPr>
      <t xml:space="preserve">Segundo seguimiento: </t>
    </r>
    <r>
      <rPr>
        <sz val="11"/>
        <color theme="1"/>
        <rFont val="Arial"/>
        <family val="2"/>
      </rPr>
      <t xml:space="preserve">Con corte al 31 de agosto. 14 de septiembre de 2021.
</t>
    </r>
    <r>
      <rPr>
        <b/>
        <sz val="11"/>
        <color theme="1"/>
        <rFont val="Arial"/>
        <family val="2"/>
      </rPr>
      <t xml:space="preserve">Tercer seguimiento: </t>
    </r>
    <r>
      <rPr>
        <sz val="11"/>
        <color theme="1"/>
        <rFont val="Arial"/>
        <family val="2"/>
      </rPr>
      <t>Con corte al 31 de diciembre. 17 de enero de 2022.</t>
    </r>
  </si>
  <si>
    <r>
      <t>La actividad se encuentra en curso y cumple con los tiempos establecidos.
A la fecha no se requiere el Primer seguimiento: Con corte al 30 de abril. 14 de mayo de 2021, por lo tanto el porcentaje de avance de la actividad</t>
    </r>
    <r>
      <rPr>
        <b/>
        <sz val="11"/>
        <rFont val="Arial"/>
        <family val="2"/>
      </rPr>
      <t xml:space="preserve"> NO APLICA</t>
    </r>
    <r>
      <rPr>
        <sz val="11"/>
        <rFont val="Arial"/>
        <family val="2"/>
      </rPr>
      <t>, por la información registrada como producto.</t>
    </r>
  </si>
  <si>
    <r>
      <t xml:space="preserve">La actividad se encuentra en curso y cumple con los tiempos establecidos.
A la fecha no se requiere el Primer seguimiento: Con corte al 30 de abril. 14 de mayo de 2021, por lo tanto el porcentaje de avance de la actividad </t>
    </r>
    <r>
      <rPr>
        <b/>
        <sz val="11"/>
        <rFont val="Arial"/>
        <family val="2"/>
      </rPr>
      <t>NO APLICA</t>
    </r>
    <r>
      <rPr>
        <sz val="11"/>
        <rFont val="Arial"/>
        <family val="2"/>
      </rPr>
      <t>, por la información registrada como producto.</t>
    </r>
  </si>
  <si>
    <t xml:space="preserve">PLAN ANTICORRUPCIÓN Y DE ATENCIÓN AL CIUDADANO </t>
  </si>
  <si>
    <t xml:space="preserve">Se evidencia acta de reunión entre la OAP y la DUT para actualizar el formato 208-PLA-Ft-84 que se encuentra en V1 del 13mar2019, más sin embargo, es preciso señalar que la evidencia es consecuencia del producto de la acción, inicialmente se recomienda realizar la revisión del procedimiento. </t>
  </si>
  <si>
    <t xml:space="preserve">Componente </t>
  </si>
  <si>
    <t>Estado de Avance</t>
  </si>
  <si>
    <t> Total</t>
  </si>
  <si>
    <t>Actividades Programadas en el PAAC 2021</t>
  </si>
  <si>
    <t>Actividades con avance en el 1er seguimiento 2021</t>
  </si>
  <si>
    <t>Gestión del riesgo de corrupción</t>
  </si>
  <si>
    <t>Racionalización de trámites</t>
  </si>
  <si>
    <t>Transparencia</t>
  </si>
  <si>
    <t>Iniciativas adicionañes</t>
  </si>
  <si>
    <t>Mecanismos para mejorar la atención al ciudadano</t>
  </si>
  <si>
    <t>Rendición de cuentas</t>
  </si>
  <si>
    <t>Gestión de integridad</t>
  </si>
  <si>
    <t>Para este 1er corte</t>
  </si>
  <si>
    <t>Para el 2do seguimiento</t>
  </si>
  <si>
    <t>Para el 3er seguimiento</t>
  </si>
  <si>
    <t>Zona</t>
  </si>
  <si>
    <t>Verde por encima del 33%</t>
  </si>
  <si>
    <t>Verde por encima del 67%</t>
  </si>
  <si>
    <t>Verde de 80% a 100%</t>
  </si>
  <si>
    <t>Amarillo entre 25 y 32</t>
  </si>
  <si>
    <t>Amarillo entre 51 y 66</t>
  </si>
  <si>
    <t>Amarillo entre 60% y 79%</t>
  </si>
  <si>
    <t>Media</t>
  </si>
  <si>
    <t>Rojo debajo 25</t>
  </si>
  <si>
    <t>Rojo debajo 50</t>
  </si>
  <si>
    <t>Rojo debajo 59</t>
  </si>
  <si>
    <t>Se cuenta con dos actividades las cuales no son trámites a racionalizar según el aplicativo SUIT</t>
  </si>
  <si>
    <t xml:space="preserve">De las 21 actividades a realizar durante la vigencia, 11 tenían que tener seguimiento para el corte, de las cuales 3 quedaron vencidas, dos de responsabilidad de la Oficina Asesora de Planeación (actividades 1 y 4) y una de la Oficina de Control Interno (actividad 16), aunque cuentan con seguimiento y avance considerable. </t>
  </si>
  <si>
    <t xml:space="preserve">De las 23 actividades a realizar durante la vigencia, 18 tenían que tener seguimiento para el corte, de las cuales 1 quedó vencida de responsabilidad de la Oficina Asesora de Planeación actividad 3 del subcomponente Análisis del estado del proceso de rendición de cuentas aunque cuentan con seguimiento y avance considerable. </t>
  </si>
  <si>
    <t>De las 9 actividades a realizar durante la vigencia, se les tenían que tener seguimiento a todas, Las actividades se están desarrollando de acuerdo con las fechas establecidas.</t>
  </si>
  <si>
    <t>De las 28 actividades a realizar durante la vigencia, 27 tenían que tener seguimiento para el corte, de las cuales 1 quedó vencida de responsabilidad de la Subdirección Administrativa - Gestión Documental, actividad 1 del subcomponente Elaboración de los instrumentos de gestión de la información. Este componente quedó en Zona media por cuanto una gran cantidad de acciones se desarrollan en el transcurso del año y aún no ha empezado su ejecución.</t>
  </si>
  <si>
    <t>De las 6 actividades a realizar durante la vigencia, 3 tenían que tener seguimiento para el corte. Aunque no se cuenta con acciones vencidas.  Este componente quedó en Zona roja por cuanto una gran cantidad de acciones se desarrollan en el transcurso del año y aún no ha empezado su ejecución.</t>
  </si>
  <si>
    <t xml:space="preserve">Se cuenta con el proyecto de la Política de la Administración del Riesgo, la cual fue presentada en el Comité Institucional de Gestión y Desempeño MIPG del 30abr2021, se están recibiendo observaciones de la misma para su final consolidación. Aún no se ha aprobado la Política.  Es importante señalar que la aprobación de la Política se realiza en el marco del Comité Institucional de Coordinación de Control Interno. </t>
  </si>
  <si>
    <t>Se observó la publicación en la página web la de los mapas de riesgos y en la carpeta calidad las fichas de riesgos de cada proceso. Teniendo en cuenta que las fichas de riesgos no se publican en la página web tal como lo establece la evidencia "Mapas de Riesgos y fichas de riesgos vigencia 2021 publicados en la página  Web" del formato, aún no se da por cumplida la acción. Es necesario realizar cambio de la evidencia contemplada en el PAAC y/o gestionar la publicación de las fichas de riesgos en la página web.  Por otro lado, es importante realizar revisión de cada una de estas fichas por cuanto se observó que presentan inconsistencias en la información contenida en las mismas en comparación con los mapas de riesgos, como se puede observar en los informes preliminares de las auditorías a los procesos DUT y MB enviados con los memos 202111200022203 y 202111200027223 respectivamente.</t>
  </si>
  <si>
    <t>Se presentan las evidencias de publicación de los mapas de riesgos en la página web y las fichas de riesgos en la carpeta calidad para enero 2021. Es importante mencionar que con entrada en vigencia la Guía para la administración del riesgo y el diseño de controles en entidades públicas - Versión 5, es necesario actualizar los mapas de riesgos y las fichas de riesgos de la entidad y establecer la nueva valoración del riesgo.</t>
  </si>
  <si>
    <t>Se realizaron los respectivos ajustes del Mapa de Riesgos de Corrupción vigencia 2021.
Aunque es importante señalar que en el documento "Estrategias para la Construcción del Plan Anticorrupción y de Atención al Ciudadano versión 2" indica en la página 10 que: "... la ciudadanía y los interesados externos conozcan y manifiesten sus consideraciones y sugerencias sobre el proyecto del Plan Anticorrupción  y de Atención al Ciudadano. Las observaciones formuladas deberán ser estudiadas y respondidas por la entidad y de considerarlas pertinentes se incorporará en el documento del Plan Anticorrupción y de Atención al Ciudadano". En las evidencias entregadas no hace referencia a que se hayan recibido, hayan sido estudiadas y respondidas las observaciones formuladas en la publicación de la versión preliminar.</t>
  </si>
  <si>
    <r>
      <t xml:space="preserve">Se publicó el Plan Anticorrupción y Atención al Ciudadano y Mapas de Riesgos vigencia 2021, para consideración de los Grupos de Interés Internos y Externos con fecha 22ene2021. 
Aunque es importante señalar que en el documento </t>
    </r>
    <r>
      <rPr>
        <i/>
        <sz val="11"/>
        <color theme="1"/>
        <rFont val="Arial"/>
        <family val="2"/>
      </rPr>
      <t>"Estrategias para la Construcción del Plan Anticorrupción y de Atención al Ciudadano versión 2"</t>
    </r>
    <r>
      <rPr>
        <sz val="11"/>
        <color theme="1"/>
        <rFont val="Arial"/>
        <family val="2"/>
      </rPr>
      <t xml:space="preserve"> indica en la página 10 que: </t>
    </r>
    <r>
      <rPr>
        <i/>
        <sz val="11"/>
        <color theme="1"/>
        <rFont val="Arial"/>
        <family val="2"/>
      </rPr>
      <t>"... la ciudadanía y los interesados externos conozcan y manifiesten sus consideraciones y sugerencias sobre el proyecto del Plan Anticorrupción  y de Atención al Ciudadano. Las observaciones formuladas deberán ser estudiadas y respondidas por la entidad y de considerarlas pertinentes se incorporará en el documento del Plan Anticorrupción y de Atención al Ciudadano".</t>
    </r>
    <r>
      <rPr>
        <sz val="11"/>
        <color theme="1"/>
        <rFont val="Arial"/>
        <family val="2"/>
      </rPr>
      <t xml:space="preserve"> En las evidencias entregadas no hace referencia a que se hayan recibido, hayan sido estudiadas y respondidas las observaciones formuladas en la publicación de la versión preliminar.</t>
    </r>
  </si>
  <si>
    <t>Se observaron los informes trimestrales publicados en la página web. Se recomienda que la información sea publicado en formato accesible y reutilizable, para mejor comprensión del público.</t>
  </si>
  <si>
    <t>Se realizaron tres reuniones entre la Oficina Asesora de Planeación, la Oficina Asesora de Comunicaciones la Oficina de Tecnologías de la Información y de las Comunicaciones, Control Interno, la Dirección de Mejoramiento de Vivienda, la Dirección de Reasentamientos Humanos los días 26mar2021, 12abr2021 y 23ab2021. Es importante dar celeridad a la acción para alcanzar a registrar y racionalizar el trámite u OPA durante la vigencia.
Se tomó el porcentaje de avance de acuerdo a la cantidad de meses transcurridos para el desarrollo de la actividad, es decir 5 meses (febrero, marzo, abril, mayo y junio), de los cuales se  han realizado 3 reuniones durante los meses febrero, marzo y abril.</t>
  </si>
  <si>
    <t xml:space="preserve">De las 6 actividades a realizar durante la vigencia, se les tenían que tener seguimiento a todas, de las cuales 1 quedó vencida de responsabilidad de la Oficina Asesora de Comunicaciones actividad 4 aunque cuentan con seguimiento y avance considerable. </t>
  </si>
  <si>
    <t>Corte 30abr2021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</si>
</sst>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0.0%"/>
  </numFmts>
  <fonts count="28" x14ac:knownFonts="1">
    <font>
      <sz val="11"/>
      <color theme="1"/>
      <name val="Calibri"/>
      <family val="2"/>
      <scheme val="minor"/>
    </font>
    <font>
      <sz val="11"/>
      <color theme="1"/>
      <name val="Arial"/>
      <family val="2"/>
    </font>
    <font>
      <b/>
      <sz val="11"/>
      <color theme="1"/>
      <name val="Calibri"/>
      <family val="2"/>
      <scheme val="minor"/>
    </font>
    <font>
      <b/>
      <sz val="11"/>
      <color theme="1"/>
      <name val="Arial"/>
      <family val="2"/>
    </font>
    <font>
      <sz val="11"/>
      <name val="Calibri"/>
      <family val="2"/>
    </font>
    <font>
      <sz val="11"/>
      <color theme="1"/>
      <name val="Calibri"/>
      <family val="2"/>
      <scheme val="minor"/>
    </font>
    <font>
      <b/>
      <sz val="10"/>
      <name val="Arial"/>
      <family val="2"/>
    </font>
    <font>
      <b/>
      <sz val="12"/>
      <name val="Arial"/>
      <family val="2"/>
    </font>
    <font>
      <sz val="10"/>
      <name val="Arial"/>
      <family val="2"/>
    </font>
    <font>
      <sz val="10"/>
      <name val="Arial"/>
      <family val="2"/>
    </font>
    <font>
      <b/>
      <sz val="14"/>
      <color theme="1"/>
      <name val="Arial"/>
      <family val="2"/>
    </font>
    <font>
      <b/>
      <sz val="11"/>
      <color theme="0"/>
      <name val="Arial"/>
      <family val="2"/>
    </font>
    <font>
      <sz val="11"/>
      <color rgb="FF000000"/>
      <name val="Arial"/>
      <family val="2"/>
    </font>
    <font>
      <sz val="11"/>
      <name val="Arial"/>
      <family val="2"/>
    </font>
    <font>
      <b/>
      <sz val="11"/>
      <name val="Arial"/>
      <family val="2"/>
    </font>
    <font>
      <b/>
      <sz val="14"/>
      <name val="Arial"/>
      <family val="2"/>
    </font>
    <font>
      <u/>
      <sz val="10"/>
      <color theme="10"/>
      <name val="Arial"/>
      <family val="2"/>
    </font>
    <font>
      <i/>
      <sz val="11"/>
      <color theme="1"/>
      <name val="Arial"/>
      <family val="2"/>
    </font>
    <font>
      <b/>
      <sz val="11"/>
      <color rgb="FF000000"/>
      <name val="Arial"/>
      <family val="2"/>
    </font>
    <font>
      <sz val="11"/>
      <color rgb="FF0D0D0D"/>
      <name val="Arial"/>
      <family val="2"/>
    </font>
    <font>
      <sz val="11"/>
      <color theme="1" tint="4.9989318521683403E-2"/>
      <name val="Arial"/>
      <family val="2"/>
    </font>
    <font>
      <i/>
      <sz val="11"/>
      <name val="Arial"/>
      <family val="2"/>
    </font>
    <font>
      <b/>
      <u/>
      <sz val="11"/>
      <name val="Arial"/>
      <family val="2"/>
    </font>
    <font>
      <sz val="8"/>
      <name val="Calibri"/>
      <family val="2"/>
      <scheme val="minor"/>
    </font>
    <font>
      <i/>
      <u/>
      <sz val="11"/>
      <name val="Arial"/>
      <family val="2"/>
    </font>
    <font>
      <u/>
      <sz val="11"/>
      <color theme="10"/>
      <name val="Arial"/>
      <family val="2"/>
    </font>
    <font>
      <sz val="11"/>
      <color rgb="FFFF0000"/>
      <name val="Arial"/>
      <family val="2"/>
    </font>
    <font>
      <b/>
      <sz val="10"/>
      <color theme="1"/>
      <name val="Arial"/>
      <family val="2"/>
    </font>
  </fonts>
  <fills count="36">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C00000"/>
        <bgColor indexed="64"/>
      </patternFill>
    </fill>
    <fill>
      <patternFill patternType="solid">
        <fgColor rgb="FF00B050"/>
        <bgColor indexed="64"/>
      </patternFill>
    </fill>
    <fill>
      <patternFill patternType="solid">
        <fgColor rgb="FFFFFF00"/>
        <bgColor indexed="64"/>
      </patternFill>
    </fill>
    <fill>
      <patternFill patternType="solid">
        <fgColor theme="7"/>
        <bgColor indexed="64"/>
      </patternFill>
    </fill>
    <fill>
      <patternFill patternType="solid">
        <fgColor theme="5"/>
        <bgColor indexed="64"/>
      </patternFill>
    </fill>
    <fill>
      <patternFill patternType="solid">
        <fgColor theme="9"/>
        <bgColor indexed="64"/>
      </patternFill>
    </fill>
    <fill>
      <patternFill patternType="solid">
        <fgColor theme="3" tint="0.39997558519241921"/>
        <bgColor indexed="64"/>
      </patternFill>
    </fill>
    <fill>
      <patternFill patternType="solid">
        <fgColor theme="0"/>
        <bgColor indexed="64"/>
      </patternFill>
    </fill>
    <fill>
      <patternFill patternType="solid">
        <fgColor rgb="FFFFCCFF"/>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0"/>
        <bgColor rgb="FF00FF00"/>
      </patternFill>
    </fill>
    <fill>
      <patternFill patternType="solid">
        <fgColor theme="0" tint="-0.149998474074526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FF7C8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auto="1"/>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s>
  <cellStyleXfs count="12">
    <xf numFmtId="0" fontId="0" fillId="0" borderId="0"/>
    <xf numFmtId="9" fontId="5" fillId="0" borderId="0" applyFont="0" applyFill="0" applyBorder="0" applyAlignment="0" applyProtection="0"/>
    <xf numFmtId="0" fontId="9"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16" fillId="0" borderId="0" applyNumberFormat="0" applyFill="0" applyBorder="0" applyAlignment="0" applyProtection="0"/>
    <xf numFmtId="0" fontId="5" fillId="0" borderId="0"/>
    <xf numFmtId="0" fontId="5" fillId="0" borderId="0"/>
    <xf numFmtId="0" fontId="8" fillId="0" borderId="0"/>
    <xf numFmtId="0" fontId="5" fillId="0" borderId="0"/>
  </cellStyleXfs>
  <cellXfs count="877">
    <xf numFmtId="0" fontId="0" fillId="0" borderId="0" xfId="0"/>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2" fillId="0" borderId="23" xfId="0" applyFont="1" applyBorder="1" applyAlignment="1">
      <alignment horizontal="center" vertical="center"/>
    </xf>
    <xf numFmtId="0" fontId="4" fillId="0" borderId="0" xfId="0" applyFont="1"/>
    <xf numFmtId="9" fontId="0" fillId="0" borderId="0" xfId="0" applyNumberFormat="1"/>
    <xf numFmtId="9" fontId="0" fillId="0" borderId="0" xfId="1" applyFont="1"/>
    <xf numFmtId="0" fontId="0" fillId="0" borderId="0" xfId="0" applyFill="1"/>
    <xf numFmtId="0" fontId="0" fillId="0" borderId="0" xfId="0" applyBorder="1" applyAlignment="1">
      <alignment horizontal="center" vertical="center" wrapText="1"/>
    </xf>
    <xf numFmtId="0" fontId="0" fillId="0" borderId="0" xfId="0" applyBorder="1" applyAlignment="1">
      <alignment horizontal="center"/>
    </xf>
    <xf numFmtId="0" fontId="0" fillId="3" borderId="0" xfId="0" applyFill="1"/>
    <xf numFmtId="0" fontId="4" fillId="3" borderId="0" xfId="0" applyFont="1" applyFill="1"/>
    <xf numFmtId="0" fontId="2" fillId="0" borderId="24" xfId="0" applyFont="1" applyBorder="1" applyAlignment="1">
      <alignment horizontal="center" vertical="center"/>
    </xf>
    <xf numFmtId="0" fontId="0" fillId="0" borderId="1" xfId="0" applyBorder="1"/>
    <xf numFmtId="0" fontId="1" fillId="0" borderId="0" xfId="0" applyFont="1"/>
    <xf numFmtId="0" fontId="1" fillId="0" borderId="0" xfId="0" applyFont="1" applyFill="1"/>
    <xf numFmtId="0" fontId="1" fillId="0" borderId="0" xfId="0" applyFont="1" applyFill="1" applyAlignment="1">
      <alignment vertical="center"/>
    </xf>
    <xf numFmtId="0" fontId="1" fillId="0" borderId="1" xfId="0" applyFont="1" applyFill="1" applyBorder="1" applyAlignment="1">
      <alignment horizontal="center" vertical="center" wrapText="1"/>
    </xf>
    <xf numFmtId="0" fontId="1" fillId="22" borderId="0" xfId="0" applyFont="1" applyFill="1" applyAlignment="1">
      <alignment wrapText="1"/>
    </xf>
    <xf numFmtId="0" fontId="13" fillId="0" borderId="0" xfId="0" applyFont="1"/>
    <xf numFmtId="0" fontId="1" fillId="0" borderId="0" xfId="0" applyFont="1" applyFill="1" applyAlignment="1">
      <alignment wrapText="1"/>
    </xf>
    <xf numFmtId="0" fontId="13" fillId="0" borderId="0" xfId="0" applyFont="1" applyFill="1"/>
    <xf numFmtId="0" fontId="6" fillId="0" borderId="0" xfId="0" applyFont="1" applyFill="1" applyBorder="1" applyAlignment="1">
      <alignment horizontal="center" vertical="center"/>
    </xf>
    <xf numFmtId="0" fontId="6" fillId="0" borderId="0" xfId="0" applyFont="1" applyFill="1" applyBorder="1" applyAlignment="1">
      <alignment horizontal="center"/>
    </xf>
    <xf numFmtId="0" fontId="1" fillId="0" borderId="1" xfId="0" applyFont="1" applyBorder="1" applyAlignment="1">
      <alignment horizontal="center" vertical="center"/>
    </xf>
    <xf numFmtId="0" fontId="1" fillId="0" borderId="0" xfId="0" applyFont="1" applyFill="1" applyBorder="1" applyAlignment="1">
      <alignment horizontal="center"/>
    </xf>
    <xf numFmtId="0" fontId="1" fillId="0" borderId="1" xfId="0" applyFont="1" applyBorder="1" applyAlignment="1">
      <alignment horizontal="center"/>
    </xf>
    <xf numFmtId="0" fontId="1" fillId="0" borderId="0" xfId="0" applyFont="1" applyAlignment="1">
      <alignment horizontal="center" vertical="center"/>
    </xf>
    <xf numFmtId="14" fontId="1" fillId="0" borderId="0" xfId="0" applyNumberFormat="1" applyFont="1" applyAlignment="1">
      <alignment horizontal="center" vertical="center"/>
    </xf>
    <xf numFmtId="0" fontId="1" fillId="11" borderId="1" xfId="8" applyFont="1" applyFill="1" applyBorder="1" applyAlignment="1">
      <alignment horizontal="center" vertical="center" wrapText="1"/>
    </xf>
    <xf numFmtId="0" fontId="7" fillId="0" borderId="1" xfId="0" applyFont="1" applyBorder="1" applyAlignment="1">
      <alignment horizontal="center" vertical="center"/>
    </xf>
    <xf numFmtId="0" fontId="3"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1" fillId="0" borderId="0" xfId="0" applyFont="1" applyFill="1" applyBorder="1" applyAlignment="1">
      <alignment vertical="center" wrapText="1"/>
    </xf>
    <xf numFmtId="49" fontId="1" fillId="0" borderId="0" xfId="0" applyNumberFormat="1" applyFont="1" applyFill="1" applyBorder="1" applyAlignment="1">
      <alignment horizontal="center" vertical="center"/>
    </xf>
    <xf numFmtId="0" fontId="13" fillId="0" borderId="0" xfId="7" applyFont="1" applyBorder="1" applyAlignment="1">
      <alignment horizontal="left" vertical="center" wrapText="1"/>
    </xf>
    <xf numFmtId="0" fontId="3" fillId="0" borderId="0" xfId="0" applyFont="1" applyBorder="1" applyAlignment="1">
      <alignment horizontal="center" vertical="center"/>
    </xf>
    <xf numFmtId="0" fontId="1" fillId="22" borderId="0" xfId="0" applyFont="1" applyFill="1" applyBorder="1" applyAlignment="1">
      <alignment horizontal="left" vertical="center" wrapText="1"/>
    </xf>
    <xf numFmtId="49" fontId="13" fillId="0" borderId="0" xfId="0" applyNumberFormat="1" applyFont="1" applyFill="1" applyBorder="1" applyAlignment="1">
      <alignment horizontal="center" vertical="center"/>
    </xf>
    <xf numFmtId="0" fontId="13" fillId="22" borderId="0" xfId="7" applyFont="1" applyFill="1" applyBorder="1" applyAlignment="1">
      <alignment horizontal="left" vertical="center" wrapText="1"/>
    </xf>
    <xf numFmtId="0" fontId="1" fillId="22" borderId="0" xfId="0" applyFont="1" applyFill="1" applyBorder="1" applyAlignment="1">
      <alignment vertical="center" wrapText="1"/>
    </xf>
    <xf numFmtId="0" fontId="1" fillId="22" borderId="0" xfId="0" applyFont="1" applyFill="1" applyBorder="1" applyAlignment="1">
      <alignment horizontal="center" vertical="center" wrapText="1"/>
    </xf>
    <xf numFmtId="0" fontId="13" fillId="22"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3" fillId="22" borderId="0" xfId="0" applyFont="1" applyFill="1" applyBorder="1" applyAlignment="1">
      <alignment horizontal="left" vertical="center" wrapText="1"/>
    </xf>
    <xf numFmtId="0" fontId="13" fillId="22" borderId="0" xfId="0" applyFont="1" applyFill="1" applyBorder="1" applyAlignment="1">
      <alignment horizontal="left" vertical="top" wrapText="1"/>
    </xf>
    <xf numFmtId="0" fontId="3" fillId="2" borderId="1" xfId="8" applyFont="1" applyFill="1" applyBorder="1" applyAlignment="1">
      <alignment horizontal="center" vertical="center" wrapText="1"/>
    </xf>
    <xf numFmtId="0" fontId="3" fillId="9" borderId="1" xfId="8" applyFont="1" applyFill="1" applyBorder="1" applyAlignment="1">
      <alignment horizontal="center" vertical="center" wrapText="1"/>
    </xf>
    <xf numFmtId="0" fontId="3" fillId="10" borderId="1" xfId="8" applyFont="1" applyFill="1" applyBorder="1" applyAlignment="1">
      <alignment horizontal="center" vertical="center" wrapText="1"/>
    </xf>
    <xf numFmtId="0" fontId="3" fillId="11" borderId="1" xfId="8" applyFont="1" applyFill="1" applyBorder="1" applyAlignment="1">
      <alignment horizontal="center" vertical="center" wrapText="1"/>
    </xf>
    <xf numFmtId="0" fontId="3" fillId="12" borderId="1" xfId="8" applyFont="1" applyFill="1" applyBorder="1" applyAlignment="1">
      <alignment horizontal="center" vertical="center" wrapText="1"/>
    </xf>
    <xf numFmtId="0" fontId="12" fillId="26" borderId="1" xfId="0" applyFont="1" applyFill="1" applyBorder="1" applyAlignment="1">
      <alignment horizontal="left" vertical="center" wrapText="1"/>
    </xf>
    <xf numFmtId="14" fontId="13" fillId="22" borderId="1" xfId="0" applyNumberFormat="1" applyFont="1" applyFill="1" applyBorder="1" applyAlignment="1">
      <alignment horizontal="left" vertical="center" wrapText="1"/>
    </xf>
    <xf numFmtId="0" fontId="1" fillId="0" borderId="1" xfId="0" applyFont="1" applyBorder="1"/>
    <xf numFmtId="0" fontId="13" fillId="0" borderId="1" xfId="8" applyFont="1" applyFill="1" applyBorder="1" applyAlignment="1">
      <alignment horizontal="center" vertical="center" wrapText="1"/>
    </xf>
    <xf numFmtId="14" fontId="13" fillId="0" borderId="1" xfId="8" applyNumberFormat="1" applyFont="1" applyFill="1" applyBorder="1" applyAlignment="1">
      <alignment horizontal="center" vertical="center" wrapText="1"/>
    </xf>
    <xf numFmtId="15" fontId="13" fillId="0" borderId="1" xfId="8" applyNumberFormat="1" applyFont="1" applyFill="1" applyBorder="1" applyAlignment="1">
      <alignment horizontal="center" vertical="center" wrapText="1"/>
    </xf>
    <xf numFmtId="9" fontId="3" fillId="0" borderId="1" xfId="5" applyFont="1" applyFill="1" applyBorder="1" applyAlignment="1">
      <alignment horizontal="center" vertical="center" wrapText="1"/>
    </xf>
    <xf numFmtId="15" fontId="1" fillId="0" borderId="1" xfId="8" applyNumberFormat="1" applyFont="1" applyFill="1" applyBorder="1" applyAlignment="1">
      <alignment horizontal="center" vertical="center" wrapText="1"/>
    </xf>
    <xf numFmtId="0" fontId="13" fillId="0" borderId="1" xfId="3" applyFont="1" applyFill="1" applyBorder="1" applyAlignment="1">
      <alignment horizontal="center" vertical="center"/>
    </xf>
    <xf numFmtId="0" fontId="13" fillId="0" borderId="1" xfId="3" applyFont="1" applyFill="1" applyBorder="1" applyAlignment="1">
      <alignment horizontal="center" vertical="center" wrapText="1"/>
    </xf>
    <xf numFmtId="0" fontId="12" fillId="0" borderId="1" xfId="2" applyFont="1" applyFill="1" applyBorder="1" applyAlignment="1">
      <alignment horizontal="left" vertical="center" wrapText="1"/>
    </xf>
    <xf numFmtId="0" fontId="12" fillId="0" borderId="1" xfId="2" applyFont="1" applyFill="1" applyBorder="1" applyAlignment="1">
      <alignment horizontal="center" vertical="center" wrapText="1"/>
    </xf>
    <xf numFmtId="0" fontId="13" fillId="0" borderId="1" xfId="0" applyFont="1" applyFill="1" applyBorder="1" applyAlignment="1">
      <alignment horizontal="justify" vertical="center" wrapText="1"/>
    </xf>
    <xf numFmtId="0" fontId="12" fillId="0" borderId="1" xfId="0" applyFont="1" applyFill="1" applyBorder="1" applyAlignment="1">
      <alignment horizontal="center" vertical="center" wrapText="1"/>
    </xf>
    <xf numFmtId="0" fontId="12" fillId="0" borderId="1" xfId="3" applyFont="1" applyFill="1" applyBorder="1" applyAlignment="1">
      <alignment horizontal="left" vertical="center" wrapText="1"/>
    </xf>
    <xf numFmtId="0" fontId="12" fillId="0" borderId="1" xfId="3" applyFont="1" applyFill="1" applyBorder="1" applyAlignment="1">
      <alignment horizontal="center" vertical="center" wrapText="1"/>
    </xf>
    <xf numFmtId="15" fontId="13" fillId="0" borderId="1" xfId="0" applyNumberFormat="1" applyFont="1" applyFill="1" applyBorder="1" applyAlignment="1">
      <alignment horizontal="center" vertical="center" wrapText="1"/>
    </xf>
    <xf numFmtId="0" fontId="1" fillId="0" borderId="1" xfId="8" applyFont="1" applyFill="1" applyBorder="1" applyAlignment="1">
      <alignment horizontal="justify" vertical="center" wrapText="1"/>
    </xf>
    <xf numFmtId="15" fontId="1" fillId="0" borderId="13" xfId="3" applyNumberFormat="1" applyFont="1" applyFill="1" applyBorder="1" applyAlignment="1">
      <alignment horizontal="center" vertical="center" wrapText="1"/>
    </xf>
    <xf numFmtId="9" fontId="14" fillId="0" borderId="1" xfId="5" applyFont="1" applyFill="1" applyBorder="1" applyAlignment="1">
      <alignment horizontal="center" vertical="center" wrapText="1"/>
    </xf>
    <xf numFmtId="0" fontId="1" fillId="0" borderId="1" xfId="2" applyFont="1" applyFill="1" applyBorder="1" applyAlignment="1">
      <alignment horizontal="left" vertical="top" wrapText="1"/>
    </xf>
    <xf numFmtId="15" fontId="1" fillId="0" borderId="13" xfId="2" applyNumberFormat="1" applyFont="1" applyFill="1" applyBorder="1" applyAlignment="1">
      <alignment horizontal="center" vertical="center" wrapText="1"/>
    </xf>
    <xf numFmtId="0" fontId="19" fillId="0" borderId="1" xfId="3" applyFont="1" applyFill="1" applyBorder="1" applyAlignment="1">
      <alignment horizontal="center" vertical="center" wrapText="1"/>
    </xf>
    <xf numFmtId="0" fontId="14" fillId="0" borderId="1" xfId="2" applyFont="1" applyFill="1" applyBorder="1" applyAlignment="1">
      <alignment horizontal="left" vertical="top" wrapText="1"/>
    </xf>
    <xf numFmtId="0" fontId="20" fillId="0" borderId="1" xfId="0" applyFont="1" applyFill="1" applyBorder="1" applyAlignment="1">
      <alignment horizontal="center" vertical="center" wrapText="1"/>
    </xf>
    <xf numFmtId="0" fontId="20" fillId="0" borderId="1" xfId="0" applyFont="1" applyFill="1" applyBorder="1" applyAlignment="1">
      <alignment horizontal="justify" vertical="center" wrapText="1"/>
    </xf>
    <xf numFmtId="0" fontId="12" fillId="0" borderId="1" xfId="3" applyFont="1" applyFill="1" applyBorder="1" applyAlignment="1">
      <alignment horizontal="justify" vertical="center" wrapText="1"/>
    </xf>
    <xf numFmtId="0" fontId="12" fillId="0" borderId="1" xfId="3" applyFont="1" applyFill="1" applyBorder="1" applyAlignment="1">
      <alignment vertical="center" wrapText="1"/>
    </xf>
    <xf numFmtId="9" fontId="1" fillId="0" borderId="1" xfId="5" applyFont="1" applyFill="1" applyBorder="1" applyAlignment="1">
      <alignment horizontal="left" vertical="top" wrapText="1"/>
    </xf>
    <xf numFmtId="0" fontId="1" fillId="0" borderId="12" xfId="2" applyFont="1" applyFill="1" applyBorder="1" applyAlignment="1">
      <alignment horizontal="center" vertical="center" wrapText="1"/>
    </xf>
    <xf numFmtId="0" fontId="1" fillId="0" borderId="1" xfId="2" applyFont="1" applyFill="1" applyBorder="1" applyAlignment="1">
      <alignment vertical="center" wrapText="1"/>
    </xf>
    <xf numFmtId="9" fontId="3" fillId="0" borderId="1" xfId="4" applyFont="1" applyFill="1" applyBorder="1" applyAlignment="1">
      <alignment horizontal="center" vertical="center" wrapText="1"/>
    </xf>
    <xf numFmtId="0" fontId="1" fillId="0" borderId="13" xfId="2" applyFont="1" applyFill="1" applyBorder="1" applyAlignment="1">
      <alignment vertical="center" wrapText="1"/>
    </xf>
    <xf numFmtId="0" fontId="20" fillId="0" borderId="12" xfId="0" applyFont="1" applyFill="1" applyBorder="1" applyAlignment="1">
      <alignment horizontal="center" vertical="center" wrapText="1"/>
    </xf>
    <xf numFmtId="0" fontId="1" fillId="22" borderId="1" xfId="8" applyFont="1" applyFill="1" applyBorder="1" applyAlignment="1">
      <alignment horizontal="center" vertical="center" wrapText="1"/>
    </xf>
    <xf numFmtId="0" fontId="1" fillId="22" borderId="1" xfId="6" applyFont="1" applyFill="1" applyBorder="1" applyAlignment="1">
      <alignment horizontal="center" vertical="center" wrapText="1"/>
    </xf>
    <xf numFmtId="0" fontId="1" fillId="22" borderId="1" xfId="7" applyFont="1" applyFill="1" applyBorder="1" applyAlignment="1">
      <alignment horizontal="center" vertical="center" wrapText="1"/>
    </xf>
    <xf numFmtId="0" fontId="1" fillId="22" borderId="1" xfId="9" applyFont="1" applyFill="1" applyBorder="1" applyAlignment="1">
      <alignment horizontal="center" vertical="center" wrapText="1"/>
    </xf>
    <xf numFmtId="15" fontId="1" fillId="0" borderId="1" xfId="6" applyNumberFormat="1" applyFont="1" applyFill="1" applyBorder="1" applyAlignment="1">
      <alignment horizontal="center" vertical="center" wrapText="1"/>
    </xf>
    <xf numFmtId="15" fontId="13" fillId="0" borderId="1" xfId="6" applyNumberFormat="1" applyFont="1" applyFill="1" applyBorder="1" applyAlignment="1">
      <alignment horizontal="center" vertical="center" wrapText="1"/>
    </xf>
    <xf numFmtId="0" fontId="1" fillId="0" borderId="1" xfId="3" applyFont="1" applyFill="1" applyBorder="1" applyAlignment="1">
      <alignment vertical="center" wrapText="1"/>
    </xf>
    <xf numFmtId="0" fontId="1" fillId="0" borderId="1" xfId="3" applyFont="1" applyFill="1" applyBorder="1" applyAlignment="1">
      <alignment horizontal="left" vertical="center" wrapText="1"/>
    </xf>
    <xf numFmtId="0" fontId="1" fillId="0" borderId="12" xfId="0" applyFont="1" applyFill="1" applyBorder="1" applyAlignment="1">
      <alignment horizontal="center" vertical="center" wrapText="1"/>
    </xf>
    <xf numFmtId="0" fontId="1" fillId="0" borderId="1" xfId="6" applyFont="1" applyFill="1" applyBorder="1" applyAlignment="1">
      <alignment horizontal="justify" vertical="center" wrapText="1"/>
    </xf>
    <xf numFmtId="0" fontId="13" fillId="0" borderId="1" xfId="7" applyFont="1" applyFill="1" applyBorder="1" applyAlignment="1">
      <alignment horizontal="left" vertical="center" wrapText="1"/>
    </xf>
    <xf numFmtId="0" fontId="1" fillId="0" borderId="1" xfId="3" applyFont="1" applyFill="1" applyBorder="1" applyAlignment="1">
      <alignment horizontal="justify" vertical="center" wrapText="1"/>
    </xf>
    <xf numFmtId="0" fontId="1" fillId="0" borderId="0" xfId="0" applyFont="1" applyAlignment="1">
      <alignment horizontal="left" vertical="center"/>
    </xf>
    <xf numFmtId="0" fontId="1" fillId="0" borderId="12" xfId="0" applyFont="1" applyBorder="1"/>
    <xf numFmtId="0" fontId="1" fillId="0" borderId="13" xfId="0" applyFont="1" applyBorder="1"/>
    <xf numFmtId="0" fontId="1" fillId="0" borderId="14" xfId="0" applyFont="1" applyBorder="1"/>
    <xf numFmtId="0" fontId="1" fillId="0" borderId="15" xfId="0" applyFont="1" applyBorder="1"/>
    <xf numFmtId="0" fontId="1" fillId="0" borderId="16" xfId="0" applyFont="1" applyBorder="1"/>
    <xf numFmtId="0" fontId="11" fillId="7" borderId="1" xfId="3" applyFont="1" applyFill="1" applyBorder="1" applyAlignment="1">
      <alignment vertical="center"/>
    </xf>
    <xf numFmtId="0" fontId="11" fillId="6" borderId="1" xfId="3" applyFont="1" applyFill="1" applyBorder="1" applyAlignment="1">
      <alignment vertical="center"/>
    </xf>
    <xf numFmtId="0" fontId="11" fillId="20" borderId="1" xfId="3" applyFont="1" applyFill="1" applyBorder="1" applyAlignment="1">
      <alignment vertical="center"/>
    </xf>
    <xf numFmtId="0" fontId="11" fillId="13" borderId="4" xfId="3" applyFont="1" applyFill="1" applyBorder="1" applyAlignment="1">
      <alignment vertical="center"/>
    </xf>
    <xf numFmtId="0" fontId="11" fillId="7" borderId="3" xfId="3" applyFont="1" applyFill="1" applyBorder="1" applyAlignment="1">
      <alignment vertical="center"/>
    </xf>
    <xf numFmtId="0" fontId="11" fillId="7" borderId="12" xfId="3" applyFont="1" applyFill="1" applyBorder="1" applyAlignment="1">
      <alignment vertical="center"/>
    </xf>
    <xf numFmtId="0" fontId="11" fillId="7" borderId="13" xfId="3" applyFont="1" applyFill="1" applyBorder="1" applyAlignment="1">
      <alignment vertical="center"/>
    </xf>
    <xf numFmtId="164" fontId="13" fillId="0" borderId="1" xfId="8" applyNumberFormat="1" applyFont="1" applyFill="1" applyBorder="1" applyAlignment="1">
      <alignment horizontal="center" vertical="center" wrapText="1"/>
    </xf>
    <xf numFmtId="14" fontId="12" fillId="0" borderId="1" xfId="3" applyNumberFormat="1" applyFont="1" applyFill="1" applyBorder="1" applyAlignment="1">
      <alignment horizontal="center" vertical="center" wrapText="1"/>
    </xf>
    <xf numFmtId="0" fontId="1" fillId="0" borderId="3" xfId="8" applyFont="1" applyFill="1" applyBorder="1" applyAlignment="1">
      <alignment horizontal="justify" vertical="center" wrapText="1"/>
    </xf>
    <xf numFmtId="0" fontId="11" fillId="14" borderId="12" xfId="2" applyFont="1" applyFill="1" applyBorder="1" applyAlignment="1">
      <alignment vertical="center" wrapText="1"/>
    </xf>
    <xf numFmtId="0" fontId="11" fillId="14" borderId="1" xfId="2" applyFont="1" applyFill="1" applyBorder="1" applyAlignment="1">
      <alignment vertical="center" wrapText="1"/>
    </xf>
    <xf numFmtId="0" fontId="11" fillId="14" borderId="13" xfId="2" applyFont="1" applyFill="1" applyBorder="1" applyAlignment="1">
      <alignment vertical="center" wrapText="1"/>
    </xf>
    <xf numFmtId="0" fontId="11" fillId="8" borderId="12" xfId="2" applyFont="1" applyFill="1" applyBorder="1" applyAlignment="1">
      <alignment vertical="center" wrapText="1"/>
    </xf>
    <xf numFmtId="0" fontId="11" fillId="8" borderId="1" xfId="2" applyFont="1" applyFill="1" applyBorder="1" applyAlignment="1">
      <alignment vertical="center" wrapText="1"/>
    </xf>
    <xf numFmtId="0" fontId="11" fillId="8" borderId="13" xfId="2" applyFont="1" applyFill="1" applyBorder="1" applyAlignment="1">
      <alignment vertical="center" wrapText="1"/>
    </xf>
    <xf numFmtId="0" fontId="19" fillId="0" borderId="12" xfId="3" applyFont="1" applyFill="1" applyBorder="1" applyAlignment="1">
      <alignment horizontal="justify" vertical="center" wrapText="1"/>
    </xf>
    <xf numFmtId="14" fontId="13" fillId="0" borderId="13" xfId="8" applyNumberFormat="1" applyFont="1" applyFill="1" applyBorder="1" applyAlignment="1">
      <alignment horizontal="center" vertical="center" wrapText="1"/>
    </xf>
    <xf numFmtId="0" fontId="1" fillId="0" borderId="12" xfId="3" applyFont="1" applyFill="1" applyBorder="1" applyAlignment="1">
      <alignment vertical="top" wrapText="1"/>
    </xf>
    <xf numFmtId="0" fontId="11" fillId="7" borderId="12" xfId="2" applyFont="1" applyFill="1" applyBorder="1" applyAlignment="1">
      <alignment vertical="center" wrapText="1"/>
    </xf>
    <xf numFmtId="0" fontId="11" fillId="7" borderId="1" xfId="2" applyFont="1" applyFill="1" applyBorder="1" applyAlignment="1">
      <alignment vertical="center" wrapText="1"/>
    </xf>
    <xf numFmtId="0" fontId="11" fillId="7" borderId="13" xfId="2" applyFont="1" applyFill="1" applyBorder="1" applyAlignment="1">
      <alignment vertical="center" wrapText="1"/>
    </xf>
    <xf numFmtId="0" fontId="11" fillId="6" borderId="12" xfId="2" applyFont="1" applyFill="1" applyBorder="1" applyAlignment="1">
      <alignment vertical="center" wrapText="1"/>
    </xf>
    <xf numFmtId="0" fontId="11" fillId="6" borderId="1" xfId="2" applyFont="1" applyFill="1" applyBorder="1" applyAlignment="1">
      <alignment vertical="center" wrapText="1"/>
    </xf>
    <xf numFmtId="0" fontId="11" fillId="6" borderId="13" xfId="2" applyFont="1" applyFill="1" applyBorder="1" applyAlignment="1">
      <alignment vertical="center" wrapText="1"/>
    </xf>
    <xf numFmtId="0" fontId="20" fillId="0" borderId="12" xfId="0" applyFont="1" applyFill="1" applyBorder="1" applyAlignment="1">
      <alignment horizontal="justify" vertical="center" wrapText="1"/>
    </xf>
    <xf numFmtId="0" fontId="1" fillId="0" borderId="12" xfId="3" applyFont="1" applyFill="1" applyBorder="1" applyAlignment="1">
      <alignment horizontal="left" vertical="top" wrapText="1"/>
    </xf>
    <xf numFmtId="0" fontId="11" fillId="5" borderId="12" xfId="2" applyFont="1" applyFill="1" applyBorder="1" applyAlignment="1">
      <alignment vertical="center" wrapText="1"/>
    </xf>
    <xf numFmtId="0" fontId="11" fillId="5" borderId="1" xfId="2" applyFont="1" applyFill="1" applyBorder="1" applyAlignment="1">
      <alignment vertical="center" wrapText="1"/>
    </xf>
    <xf numFmtId="0" fontId="11" fillId="5" borderId="13" xfId="2" applyFont="1" applyFill="1" applyBorder="1" applyAlignment="1">
      <alignment vertical="center" wrapText="1"/>
    </xf>
    <xf numFmtId="0" fontId="1" fillId="0" borderId="12" xfId="2" applyFont="1" applyFill="1" applyBorder="1" applyAlignment="1">
      <alignment vertical="center" wrapText="1"/>
    </xf>
    <xf numFmtId="0" fontId="11" fillId="13" borderId="12" xfId="2" applyFont="1" applyFill="1" applyBorder="1" applyAlignment="1">
      <alignment vertical="center" wrapText="1"/>
    </xf>
    <xf numFmtId="0" fontId="11" fillId="13" borderId="1" xfId="2" applyFont="1" applyFill="1" applyBorder="1" applyAlignment="1">
      <alignment vertical="center" wrapText="1"/>
    </xf>
    <xf numFmtId="0" fontId="11" fillId="13" borderId="13" xfId="2" applyFont="1" applyFill="1" applyBorder="1" applyAlignment="1">
      <alignment vertical="center" wrapText="1"/>
    </xf>
    <xf numFmtId="0" fontId="1" fillId="0" borderId="14" xfId="3" applyFont="1" applyFill="1" applyBorder="1" applyAlignment="1">
      <alignment vertical="top" wrapText="1"/>
    </xf>
    <xf numFmtId="9" fontId="14" fillId="0" borderId="15" xfId="5" applyFont="1" applyFill="1" applyBorder="1" applyAlignment="1">
      <alignment horizontal="center" vertical="center" wrapText="1"/>
    </xf>
    <xf numFmtId="0" fontId="1" fillId="0" borderId="15" xfId="2" applyFont="1" applyFill="1" applyBorder="1" applyAlignment="1">
      <alignment horizontal="left" vertical="top" wrapText="1"/>
    </xf>
    <xf numFmtId="15" fontId="1" fillId="0" borderId="16" xfId="2" applyNumberFormat="1" applyFont="1" applyFill="1" applyBorder="1" applyAlignment="1">
      <alignment horizontal="center" vertical="center" wrapText="1"/>
    </xf>
    <xf numFmtId="0" fontId="13" fillId="0" borderId="12" xfId="7" applyFont="1" applyFill="1" applyBorder="1" applyAlignment="1">
      <alignment horizontal="left" vertical="center" wrapText="1"/>
    </xf>
    <xf numFmtId="0" fontId="13" fillId="0" borderId="13" xfId="7" applyFont="1" applyFill="1" applyBorder="1" applyAlignment="1">
      <alignment horizontal="left" vertical="center" wrapText="1"/>
    </xf>
    <xf numFmtId="0" fontId="13" fillId="0" borderId="0" xfId="2" applyFont="1"/>
    <xf numFmtId="0" fontId="13" fillId="0" borderId="3" xfId="7" applyFont="1" applyFill="1" applyBorder="1" applyAlignment="1">
      <alignment horizontal="left" vertical="center" wrapText="1"/>
    </xf>
    <xf numFmtId="0" fontId="13" fillId="0" borderId="12" xfId="2" applyFont="1" applyBorder="1"/>
    <xf numFmtId="0" fontId="13" fillId="0" borderId="1" xfId="2" applyFont="1" applyBorder="1"/>
    <xf numFmtId="0" fontId="13" fillId="0" borderId="3" xfId="2" applyFont="1" applyBorder="1"/>
    <xf numFmtId="0" fontId="13" fillId="0" borderId="13" xfId="2" applyFont="1" applyBorder="1"/>
    <xf numFmtId="0" fontId="13" fillId="0" borderId="14" xfId="2" applyFont="1" applyBorder="1"/>
    <xf numFmtId="0" fontId="13" fillId="0" borderId="15" xfId="2" applyFont="1" applyBorder="1"/>
    <xf numFmtId="0" fontId="13" fillId="0" borderId="36" xfId="2" applyFont="1" applyBorder="1"/>
    <xf numFmtId="0" fontId="13" fillId="0" borderId="16" xfId="2" applyFont="1" applyBorder="1"/>
    <xf numFmtId="0" fontId="13" fillId="15" borderId="12" xfId="7" applyFont="1" applyFill="1" applyBorder="1" applyAlignment="1">
      <alignment horizontal="left" vertical="center" wrapText="1"/>
    </xf>
    <xf numFmtId="0" fontId="13" fillId="15" borderId="1" xfId="7" applyFont="1" applyFill="1" applyBorder="1" applyAlignment="1">
      <alignment horizontal="left" vertical="center" wrapText="1"/>
    </xf>
    <xf numFmtId="0" fontId="13" fillId="15" borderId="13" xfId="7" applyFont="1" applyFill="1" applyBorder="1" applyAlignment="1">
      <alignment horizontal="left" vertical="center" wrapText="1"/>
    </xf>
    <xf numFmtId="0" fontId="13" fillId="6" borderId="12" xfId="7" applyFont="1" applyFill="1" applyBorder="1" applyAlignment="1">
      <alignment horizontal="left" vertical="center" wrapText="1"/>
    </xf>
    <xf numFmtId="0" fontId="13" fillId="6" borderId="1" xfId="7" applyFont="1" applyFill="1" applyBorder="1" applyAlignment="1">
      <alignment horizontal="left" vertical="center" wrapText="1"/>
    </xf>
    <xf numFmtId="0" fontId="13" fillId="6" borderId="13" xfId="7" applyFont="1" applyFill="1" applyBorder="1" applyAlignment="1">
      <alignment horizontal="left" vertical="center" wrapText="1"/>
    </xf>
    <xf numFmtId="0" fontId="13" fillId="7" borderId="12" xfId="7" applyFont="1" applyFill="1" applyBorder="1" applyAlignment="1">
      <alignment horizontal="left" vertical="center" wrapText="1"/>
    </xf>
    <xf numFmtId="0" fontId="13" fillId="7" borderId="1" xfId="7" applyFont="1" applyFill="1" applyBorder="1" applyAlignment="1">
      <alignment horizontal="left" vertical="center" wrapText="1"/>
    </xf>
    <xf numFmtId="0" fontId="13" fillId="7" borderId="13" xfId="7" applyFont="1" applyFill="1" applyBorder="1" applyAlignment="1">
      <alignment horizontal="left" vertical="center" wrapText="1"/>
    </xf>
    <xf numFmtId="0" fontId="13" fillId="8" borderId="12" xfId="7" applyFont="1" applyFill="1" applyBorder="1" applyAlignment="1">
      <alignment horizontal="left" vertical="center" wrapText="1"/>
    </xf>
    <xf numFmtId="0" fontId="13" fillId="8" borderId="1" xfId="7" applyFont="1" applyFill="1" applyBorder="1" applyAlignment="1">
      <alignment horizontal="left" vertical="center" wrapText="1"/>
    </xf>
    <xf numFmtId="0" fontId="13" fillId="8" borderId="13" xfId="7" applyFont="1" applyFill="1" applyBorder="1" applyAlignment="1">
      <alignment horizontal="left" vertical="center" wrapText="1"/>
    </xf>
    <xf numFmtId="0" fontId="13" fillId="0" borderId="14" xfId="7" applyFont="1" applyFill="1" applyBorder="1" applyAlignment="1">
      <alignment horizontal="left" vertical="center" wrapText="1"/>
    </xf>
    <xf numFmtId="0" fontId="13" fillId="0" borderId="15" xfId="7" applyFont="1" applyFill="1" applyBorder="1" applyAlignment="1">
      <alignment horizontal="left" vertical="center" wrapText="1"/>
    </xf>
    <xf numFmtId="0" fontId="13" fillId="0" borderId="16" xfId="7" applyFont="1" applyFill="1" applyBorder="1" applyAlignment="1">
      <alignment horizontal="left" vertical="center" wrapText="1"/>
    </xf>
    <xf numFmtId="14" fontId="1" fillId="0" borderId="1" xfId="6" applyNumberFormat="1" applyFont="1" applyFill="1" applyBorder="1" applyAlignment="1">
      <alignment horizontal="center" vertical="center" wrapText="1"/>
    </xf>
    <xf numFmtId="0" fontId="1" fillId="0" borderId="0" xfId="0" applyFont="1" applyAlignment="1">
      <alignment wrapText="1"/>
    </xf>
    <xf numFmtId="9" fontId="13" fillId="0" borderId="1" xfId="1" applyFont="1" applyBorder="1" applyAlignment="1">
      <alignment horizontal="center" vertical="center"/>
    </xf>
    <xf numFmtId="0" fontId="13" fillId="0" borderId="14" xfId="7" applyFont="1" applyFill="1" applyBorder="1" applyAlignment="1">
      <alignment horizontal="center" vertical="center" wrapText="1"/>
    </xf>
    <xf numFmtId="9" fontId="13" fillId="0" borderId="15" xfId="1" applyFont="1" applyFill="1" applyBorder="1" applyAlignment="1">
      <alignment horizontal="center" vertical="center" wrapText="1"/>
    </xf>
    <xf numFmtId="0" fontId="13" fillId="0" borderId="15" xfId="7" applyFont="1" applyFill="1" applyBorder="1" applyAlignment="1">
      <alignment horizontal="center" vertical="center" wrapText="1"/>
    </xf>
    <xf numFmtId="0" fontId="13" fillId="0" borderId="16" xfId="7" applyFont="1" applyFill="1" applyBorder="1" applyAlignment="1">
      <alignment horizontal="center" vertical="center" wrapText="1"/>
    </xf>
    <xf numFmtId="0" fontId="13" fillId="0" borderId="12" xfId="7" applyFont="1" applyFill="1" applyBorder="1" applyAlignment="1">
      <alignment horizontal="justify" vertical="center" wrapText="1"/>
    </xf>
    <xf numFmtId="9" fontId="13" fillId="0" borderId="1" xfId="7" applyNumberFormat="1" applyFont="1" applyFill="1" applyBorder="1" applyAlignment="1">
      <alignment horizontal="center" vertical="center" wrapText="1"/>
    </xf>
    <xf numFmtId="9" fontId="13" fillId="0" borderId="1" xfId="2" applyNumberFormat="1" applyFont="1" applyBorder="1" applyAlignment="1">
      <alignment horizontal="center" vertical="center" wrapText="1"/>
    </xf>
    <xf numFmtId="0" fontId="13" fillId="0" borderId="1" xfId="2" applyFont="1" applyBorder="1" applyAlignment="1">
      <alignment horizontal="center" vertical="center" wrapText="1"/>
    </xf>
    <xf numFmtId="9" fontId="13" fillId="0" borderId="1" xfId="1" applyFont="1" applyFill="1" applyBorder="1" applyAlignment="1">
      <alignment horizontal="center" vertical="center" wrapText="1"/>
    </xf>
    <xf numFmtId="0" fontId="13" fillId="0" borderId="1" xfId="7" applyFont="1" applyFill="1" applyBorder="1" applyAlignment="1">
      <alignment horizontal="center" vertical="center" wrapText="1"/>
    </xf>
    <xf numFmtId="9" fontId="14" fillId="0" borderId="1" xfId="4" applyFont="1" applyFill="1" applyBorder="1" applyAlignment="1">
      <alignment horizontal="center" vertical="center" wrapText="1"/>
    </xf>
    <xf numFmtId="0" fontId="13" fillId="0" borderId="13" xfId="7" applyFont="1" applyFill="1" applyBorder="1" applyAlignment="1">
      <alignment horizontal="center" vertical="center" wrapText="1"/>
    </xf>
    <xf numFmtId="14" fontId="13" fillId="0" borderId="1" xfId="8" applyNumberFormat="1" applyFont="1" applyBorder="1" applyAlignment="1">
      <alignment horizontal="center" vertical="center" wrapText="1"/>
    </xf>
    <xf numFmtId="9" fontId="3" fillId="9" borderId="1" xfId="1" applyFont="1" applyFill="1" applyBorder="1" applyAlignment="1">
      <alignment horizontal="center" vertical="center" wrapText="1"/>
    </xf>
    <xf numFmtId="9" fontId="11" fillId="14" borderId="1" xfId="1" applyFont="1" applyFill="1" applyBorder="1" applyAlignment="1">
      <alignment horizontal="center" vertical="center" wrapText="1"/>
    </xf>
    <xf numFmtId="9" fontId="14" fillId="0" borderId="1" xfId="1" applyFont="1" applyFill="1" applyBorder="1" applyAlignment="1">
      <alignment horizontal="center" vertical="center" wrapText="1"/>
    </xf>
    <xf numFmtId="9" fontId="13" fillId="8" borderId="1" xfId="1" applyFont="1" applyFill="1" applyBorder="1" applyAlignment="1">
      <alignment horizontal="center" vertical="center" wrapText="1"/>
    </xf>
    <xf numFmtId="9" fontId="13" fillId="7" borderId="1" xfId="1" applyFont="1" applyFill="1" applyBorder="1" applyAlignment="1">
      <alignment horizontal="center" vertical="center" wrapText="1"/>
    </xf>
    <xf numFmtId="9" fontId="13" fillId="6" borderId="1" xfId="1" applyFont="1" applyFill="1" applyBorder="1" applyAlignment="1">
      <alignment horizontal="center" vertical="center" wrapText="1"/>
    </xf>
    <xf numFmtId="9" fontId="13" fillId="15" borderId="1" xfId="1" applyFont="1" applyFill="1" applyBorder="1" applyAlignment="1">
      <alignment horizontal="center" vertical="center" wrapText="1"/>
    </xf>
    <xf numFmtId="9" fontId="13" fillId="22" borderId="1" xfId="1" applyFont="1" applyFill="1" applyBorder="1" applyAlignment="1">
      <alignment horizontal="center" vertical="center" wrapText="1"/>
    </xf>
    <xf numFmtId="10" fontId="13" fillId="0" borderId="1" xfId="1" applyNumberFormat="1" applyFont="1" applyFill="1" applyBorder="1" applyAlignment="1">
      <alignment horizontal="center" vertical="center" wrapText="1"/>
    </xf>
    <xf numFmtId="0" fontId="1" fillId="0" borderId="12" xfId="3" applyFont="1" applyFill="1" applyBorder="1" applyAlignment="1">
      <alignment horizontal="justify" vertical="center" wrapText="1"/>
    </xf>
    <xf numFmtId="0" fontId="13" fillId="0" borderId="0" xfId="2" applyFont="1" applyFill="1"/>
    <xf numFmtId="9" fontId="1" fillId="0" borderId="1" xfId="1" applyFont="1" applyBorder="1" applyAlignment="1">
      <alignment horizontal="center" vertical="center"/>
    </xf>
    <xf numFmtId="0" fontId="13" fillId="0" borderId="1" xfId="2" applyFont="1" applyFill="1" applyBorder="1" applyAlignment="1">
      <alignment horizontal="center" vertical="center" wrapText="1"/>
    </xf>
    <xf numFmtId="9" fontId="13" fillId="0" borderId="1" xfId="1" applyFont="1" applyFill="1" applyBorder="1" applyAlignment="1">
      <alignment horizontal="center" vertical="center"/>
    </xf>
    <xf numFmtId="0" fontId="12" fillId="0" borderId="1" xfId="0" applyFont="1" applyBorder="1" applyAlignment="1">
      <alignment horizontal="center" vertical="center" wrapText="1"/>
    </xf>
    <xf numFmtId="0" fontId="1" fillId="0" borderId="1" xfId="2" applyFont="1" applyFill="1" applyBorder="1" applyAlignment="1">
      <alignment horizontal="center" vertical="center" wrapText="1"/>
    </xf>
    <xf numFmtId="0" fontId="12" fillId="0" borderId="1" xfId="2" applyFont="1" applyFill="1" applyBorder="1" applyAlignment="1">
      <alignment vertical="center" wrapText="1"/>
    </xf>
    <xf numFmtId="0" fontId="11" fillId="20" borderId="1" xfId="3" applyFont="1" applyFill="1" applyBorder="1" applyAlignment="1">
      <alignment horizontal="center" vertical="center"/>
    </xf>
    <xf numFmtId="0" fontId="11" fillId="6" borderId="1" xfId="3" applyFont="1" applyFill="1" applyBorder="1" applyAlignment="1">
      <alignment horizontal="center" vertical="center"/>
    </xf>
    <xf numFmtId="0" fontId="11" fillId="7" borderId="1" xfId="3" applyFont="1" applyFill="1" applyBorder="1" applyAlignment="1">
      <alignment horizontal="center" vertical="center"/>
    </xf>
    <xf numFmtId="0" fontId="1" fillId="0" borderId="1" xfId="8" applyFont="1" applyFill="1" applyBorder="1" applyAlignment="1">
      <alignment horizontal="center" vertical="center" wrapText="1"/>
    </xf>
    <xf numFmtId="0" fontId="1" fillId="0" borderId="1" xfId="3" applyFont="1" applyFill="1" applyBorder="1" applyAlignment="1">
      <alignment horizontal="center" vertical="center" wrapText="1"/>
    </xf>
    <xf numFmtId="0" fontId="13" fillId="0" borderId="1" xfId="0" applyFont="1" applyFill="1" applyBorder="1" applyAlignment="1">
      <alignment horizontal="center" vertical="center" wrapText="1"/>
    </xf>
    <xf numFmtId="0" fontId="1" fillId="0" borderId="1" xfId="7" applyFont="1" applyFill="1" applyBorder="1" applyAlignment="1">
      <alignment horizontal="center" vertical="center" wrapText="1"/>
    </xf>
    <xf numFmtId="0" fontId="13" fillId="0" borderId="1" xfId="0" applyFont="1" applyFill="1" applyBorder="1" applyAlignment="1">
      <alignment vertical="center" wrapText="1"/>
    </xf>
    <xf numFmtId="0" fontId="1" fillId="0" borderId="1" xfId="6" applyFont="1" applyFill="1" applyBorder="1" applyAlignment="1">
      <alignment horizontal="center" vertical="center" wrapText="1"/>
    </xf>
    <xf numFmtId="14" fontId="13" fillId="0" borderId="1" xfId="0" applyNumberFormat="1" applyFont="1" applyFill="1" applyBorder="1" applyAlignment="1">
      <alignment horizontal="center" vertical="center" wrapText="1"/>
    </xf>
    <xf numFmtId="0" fontId="1" fillId="0" borderId="14" xfId="0" applyFont="1" applyBorder="1" applyAlignment="1">
      <alignment horizontal="center" vertical="center" wrapText="1"/>
    </xf>
    <xf numFmtId="9" fontId="1" fillId="0" borderId="15" xfId="0" applyNumberFormat="1" applyFont="1" applyBorder="1" applyAlignment="1">
      <alignment horizontal="center" vertical="center"/>
    </xf>
    <xf numFmtId="0" fontId="1" fillId="0" borderId="15" xfId="0" applyFont="1" applyBorder="1" applyAlignment="1">
      <alignment horizontal="center" vertical="center" wrapText="1"/>
    </xf>
    <xf numFmtId="0" fontId="1" fillId="0" borderId="0" xfId="0" applyFont="1" applyFill="1" applyAlignment="1">
      <alignment horizontal="center" vertical="center"/>
    </xf>
    <xf numFmtId="0" fontId="1" fillId="0" borderId="0" xfId="0" applyFont="1" applyFill="1" applyAlignment="1">
      <alignment horizontal="center"/>
    </xf>
    <xf numFmtId="49" fontId="1" fillId="0" borderId="1" xfId="7" applyNumberFormat="1" applyFont="1" applyFill="1" applyBorder="1" applyAlignment="1">
      <alignment horizontal="center" vertical="center" wrapText="1"/>
    </xf>
    <xf numFmtId="0" fontId="3" fillId="12" borderId="1" xfId="0" applyFont="1" applyFill="1" applyBorder="1" applyAlignment="1">
      <alignment horizontal="center" vertical="center" wrapText="1"/>
    </xf>
    <xf numFmtId="0" fontId="3" fillId="12" borderId="13" xfId="0" applyFont="1" applyFill="1" applyBorder="1" applyAlignment="1">
      <alignment horizontal="center" vertical="center" wrapText="1"/>
    </xf>
    <xf numFmtId="0" fontId="3" fillId="9" borderId="12"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3" fillId="9" borderId="13" xfId="0" applyFont="1" applyFill="1" applyBorder="1" applyAlignment="1">
      <alignment horizontal="center" vertical="center" wrapText="1"/>
    </xf>
    <xf numFmtId="0" fontId="3" fillId="30" borderId="12" xfId="0" applyFont="1" applyFill="1" applyBorder="1" applyAlignment="1">
      <alignment horizontal="center" vertical="center" wrapText="1"/>
    </xf>
    <xf numFmtId="0" fontId="3" fillId="30" borderId="1" xfId="0" applyFont="1" applyFill="1" applyBorder="1" applyAlignment="1">
      <alignment horizontal="center" vertical="center" wrapText="1"/>
    </xf>
    <xf numFmtId="0" fontId="3" fillId="30" borderId="13" xfId="0" applyFont="1" applyFill="1" applyBorder="1" applyAlignment="1">
      <alignment horizontal="center" vertical="center" wrapText="1"/>
    </xf>
    <xf numFmtId="0" fontId="3" fillId="12" borderId="12" xfId="0" applyFont="1" applyFill="1" applyBorder="1" applyAlignment="1">
      <alignment horizontal="center" vertical="center" wrapText="1"/>
    </xf>
    <xf numFmtId="0" fontId="3" fillId="30" borderId="5" xfId="0" applyFont="1" applyFill="1" applyBorder="1" applyAlignment="1">
      <alignment horizontal="center" vertical="center" wrapText="1"/>
    </xf>
    <xf numFmtId="0" fontId="1" fillId="0" borderId="0" xfId="0" applyFont="1" applyFill="1" applyAlignment="1">
      <alignment horizontal="justify" vertical="center"/>
    </xf>
    <xf numFmtId="0" fontId="1" fillId="0" borderId="13" xfId="0" applyFont="1" applyFill="1" applyBorder="1" applyAlignment="1">
      <alignment horizontal="center" vertical="center" wrapText="1"/>
    </xf>
    <xf numFmtId="0" fontId="1" fillId="0" borderId="3" xfId="0" applyFont="1" applyBorder="1" applyAlignment="1">
      <alignment horizontal="center" vertical="center"/>
    </xf>
    <xf numFmtId="0" fontId="1" fillId="0" borderId="36" xfId="0" applyFont="1" applyBorder="1" applyAlignment="1">
      <alignment horizontal="center" vertical="center"/>
    </xf>
    <xf numFmtId="0" fontId="1" fillId="0" borderId="5" xfId="0" applyFont="1" applyBorder="1"/>
    <xf numFmtId="0" fontId="1" fillId="0" borderId="38" xfId="0" applyFont="1" applyBorder="1"/>
    <xf numFmtId="0" fontId="13" fillId="0" borderId="1" xfId="2" applyFont="1" applyBorder="1" applyAlignment="1">
      <alignment horizontal="center" vertical="center"/>
    </xf>
    <xf numFmtId="0" fontId="13" fillId="0" borderId="15" xfId="2" applyFont="1" applyBorder="1" applyAlignment="1">
      <alignment horizontal="center" vertical="center"/>
    </xf>
    <xf numFmtId="0" fontId="13" fillId="0" borderId="12" xfId="7" applyFont="1" applyFill="1" applyBorder="1" applyAlignment="1">
      <alignment horizontal="center" vertical="center" wrapText="1"/>
    </xf>
    <xf numFmtId="0" fontId="11" fillId="7" borderId="12" xfId="3" applyFont="1" applyFill="1" applyBorder="1" applyAlignment="1">
      <alignment horizontal="center" vertical="center"/>
    </xf>
    <xf numFmtId="0" fontId="13" fillId="0" borderId="1" xfId="7" applyFont="1" applyFill="1" applyBorder="1" applyAlignment="1">
      <alignment horizontal="justify" vertical="center" wrapText="1"/>
    </xf>
    <xf numFmtId="0" fontId="11" fillId="20" borderId="1" xfId="3" applyFont="1" applyFill="1" applyBorder="1" applyAlignment="1">
      <alignment horizontal="justify" vertical="center"/>
    </xf>
    <xf numFmtId="0" fontId="11" fillId="6" borderId="1" xfId="3" applyFont="1" applyFill="1" applyBorder="1" applyAlignment="1">
      <alignment horizontal="justify" vertical="center"/>
    </xf>
    <xf numFmtId="0" fontId="13" fillId="0" borderId="1" xfId="2" applyFont="1" applyBorder="1" applyAlignment="1">
      <alignment horizontal="justify" vertical="center"/>
    </xf>
    <xf numFmtId="0" fontId="11" fillId="7" borderId="1" xfId="3" applyFont="1" applyFill="1" applyBorder="1" applyAlignment="1">
      <alignment horizontal="justify" vertical="center"/>
    </xf>
    <xf numFmtId="0" fontId="11" fillId="7" borderId="13" xfId="3" applyFont="1" applyFill="1" applyBorder="1" applyAlignment="1">
      <alignment horizontal="center" vertical="center"/>
    </xf>
    <xf numFmtId="0" fontId="13" fillId="0" borderId="11" xfId="0" applyFont="1" applyFill="1" applyBorder="1" applyAlignment="1">
      <alignment horizontal="center" vertical="center"/>
    </xf>
    <xf numFmtId="0" fontId="13" fillId="0" borderId="11" xfId="0" applyFont="1" applyFill="1" applyBorder="1" applyAlignment="1">
      <alignment horizontal="left" vertical="center"/>
    </xf>
    <xf numFmtId="0" fontId="13" fillId="0" borderId="3" xfId="0" applyFont="1" applyFill="1" applyBorder="1" applyAlignment="1">
      <alignment horizontal="center" vertical="center"/>
    </xf>
    <xf numFmtId="0" fontId="13" fillId="0" borderId="3" xfId="0" applyFont="1" applyFill="1" applyBorder="1" applyAlignment="1">
      <alignment horizontal="left" vertical="center"/>
    </xf>
    <xf numFmtId="0" fontId="13" fillId="0" borderId="13" xfId="0" applyFont="1" applyFill="1" applyBorder="1" applyAlignment="1">
      <alignment horizontal="left" vertical="center"/>
    </xf>
    <xf numFmtId="0" fontId="1" fillId="0" borderId="0" xfId="2" applyFont="1" applyAlignment="1">
      <alignment horizontal="center" vertical="center" wrapText="1"/>
    </xf>
    <xf numFmtId="0" fontId="1" fillId="0" borderId="0" xfId="2" applyFont="1" applyFill="1" applyBorder="1" applyAlignment="1">
      <alignment vertical="center" wrapText="1"/>
    </xf>
    <xf numFmtId="0" fontId="1" fillId="0" borderId="0" xfId="2" applyFont="1" applyFill="1" applyBorder="1" applyAlignment="1">
      <alignment horizontal="center" vertical="center" wrapText="1"/>
    </xf>
    <xf numFmtId="0" fontId="13" fillId="0" borderId="0" xfId="2" applyFont="1" applyAlignment="1">
      <alignment horizontal="center"/>
    </xf>
    <xf numFmtId="0" fontId="13" fillId="0" borderId="0" xfId="2" applyFont="1" applyAlignment="1">
      <alignment horizontal="center" vertical="center"/>
    </xf>
    <xf numFmtId="0" fontId="13" fillId="0" borderId="0" xfId="2" applyFont="1" applyAlignment="1">
      <alignment horizontal="justify" vertical="center"/>
    </xf>
    <xf numFmtId="0" fontId="13" fillId="0" borderId="5" xfId="7" applyFont="1" applyFill="1" applyBorder="1" applyAlignment="1">
      <alignment horizontal="left" vertical="center" wrapText="1"/>
    </xf>
    <xf numFmtId="0" fontId="11" fillId="20" borderId="5" xfId="3" applyFont="1" applyFill="1" applyBorder="1" applyAlignment="1">
      <alignment vertical="center"/>
    </xf>
    <xf numFmtId="0" fontId="11" fillId="6" borderId="5" xfId="3" applyFont="1" applyFill="1" applyBorder="1" applyAlignment="1">
      <alignment vertical="center"/>
    </xf>
    <xf numFmtId="0" fontId="11" fillId="7" borderId="5" xfId="3" applyFont="1" applyFill="1" applyBorder="1" applyAlignment="1">
      <alignment vertical="center"/>
    </xf>
    <xf numFmtId="0" fontId="11" fillId="13" borderId="1" xfId="3" applyFont="1" applyFill="1" applyBorder="1" applyAlignment="1">
      <alignment vertical="center"/>
    </xf>
    <xf numFmtId="0" fontId="11" fillId="13" borderId="1" xfId="3" applyFont="1" applyFill="1" applyBorder="1" applyAlignment="1">
      <alignment horizontal="center" vertical="center"/>
    </xf>
    <xf numFmtId="0" fontId="1" fillId="0" borderId="1" xfId="3" applyFont="1" applyBorder="1" applyAlignment="1">
      <alignment horizontal="center" vertical="center" wrapText="1"/>
    </xf>
    <xf numFmtId="0" fontId="13" fillId="0" borderId="14" xfId="2" applyFont="1" applyBorder="1" applyAlignment="1">
      <alignment horizontal="center" vertical="center" wrapText="1"/>
    </xf>
    <xf numFmtId="0" fontId="11" fillId="14" borderId="5" xfId="2" applyFont="1" applyFill="1" applyBorder="1" applyAlignment="1">
      <alignment vertical="center" wrapText="1"/>
    </xf>
    <xf numFmtId="0" fontId="1" fillId="22" borderId="12" xfId="3" applyFont="1" applyFill="1" applyBorder="1" applyAlignment="1">
      <alignment horizontal="justify" vertical="center" wrapText="1"/>
    </xf>
    <xf numFmtId="0" fontId="1" fillId="22" borderId="14" xfId="3" applyFont="1" applyFill="1" applyBorder="1" applyAlignment="1">
      <alignment horizontal="justify" vertical="center" wrapText="1"/>
    </xf>
    <xf numFmtId="9" fontId="13" fillId="0" borderId="1" xfId="2" applyNumberFormat="1" applyFont="1" applyBorder="1" applyAlignment="1">
      <alignment horizontal="center" vertical="center"/>
    </xf>
    <xf numFmtId="0" fontId="13" fillId="0" borderId="1" xfId="2" applyFont="1" applyBorder="1" applyAlignment="1">
      <alignment horizontal="justify" vertical="center" wrapText="1"/>
    </xf>
    <xf numFmtId="0" fontId="13" fillId="0" borderId="13" xfId="2" applyFont="1" applyBorder="1" applyAlignment="1">
      <alignment horizontal="center" vertical="center"/>
    </xf>
    <xf numFmtId="0" fontId="26" fillId="0" borderId="1" xfId="0" applyFont="1" applyFill="1" applyBorder="1" applyAlignment="1">
      <alignment horizontal="center" vertical="center" wrapText="1"/>
    </xf>
    <xf numFmtId="9" fontId="13" fillId="0" borderId="15" xfId="7" applyNumberFormat="1" applyFont="1" applyFill="1" applyBorder="1" applyAlignment="1">
      <alignment horizontal="center" vertical="center" wrapText="1"/>
    </xf>
    <xf numFmtId="0" fontId="13" fillId="0" borderId="15" xfId="7" applyFont="1" applyFill="1" applyBorder="1" applyAlignment="1">
      <alignment horizontal="justify" vertical="center" wrapText="1"/>
    </xf>
    <xf numFmtId="0" fontId="11" fillId="8" borderId="5" xfId="2" applyFont="1" applyFill="1" applyBorder="1" applyAlignment="1">
      <alignment vertical="center" wrapText="1"/>
    </xf>
    <xf numFmtId="0" fontId="11" fillId="7" borderId="5" xfId="2" applyFont="1" applyFill="1" applyBorder="1" applyAlignment="1">
      <alignment vertical="center" wrapText="1"/>
    </xf>
    <xf numFmtId="0" fontId="11" fillId="6" borderId="5" xfId="2" applyFont="1" applyFill="1" applyBorder="1" applyAlignment="1">
      <alignment vertical="center" wrapText="1"/>
    </xf>
    <xf numFmtId="0" fontId="11" fillId="5" borderId="5" xfId="2" applyFont="1" applyFill="1" applyBorder="1" applyAlignment="1">
      <alignment vertical="center" wrapText="1"/>
    </xf>
    <xf numFmtId="0" fontId="11" fillId="13" borderId="5" xfId="2" applyFont="1" applyFill="1" applyBorder="1" applyAlignment="1">
      <alignment vertical="center" wrapText="1"/>
    </xf>
    <xf numFmtId="0" fontId="13" fillId="22" borderId="12" xfId="2" applyFont="1" applyFill="1" applyBorder="1" applyAlignment="1">
      <alignment horizontal="justify" vertical="center" wrapText="1"/>
    </xf>
    <xf numFmtId="0" fontId="19" fillId="22" borderId="12" xfId="3" applyFont="1" applyFill="1" applyBorder="1" applyAlignment="1">
      <alignment horizontal="justify" vertical="center" wrapText="1"/>
    </xf>
    <xf numFmtId="0" fontId="11" fillId="14" borderId="12" xfId="2" applyFont="1" applyFill="1" applyBorder="1" applyAlignment="1">
      <alignment horizontal="justify" vertical="center" wrapText="1"/>
    </xf>
    <xf numFmtId="0" fontId="11" fillId="8" borderId="12" xfId="2" applyFont="1" applyFill="1" applyBorder="1" applyAlignment="1">
      <alignment horizontal="justify" vertical="center" wrapText="1"/>
    </xf>
    <xf numFmtId="0" fontId="11" fillId="7" borderId="12" xfId="2" applyFont="1" applyFill="1" applyBorder="1" applyAlignment="1">
      <alignment horizontal="justify" vertical="center" wrapText="1"/>
    </xf>
    <xf numFmtId="0" fontId="11" fillId="6" borderId="12" xfId="2" applyFont="1" applyFill="1" applyBorder="1" applyAlignment="1">
      <alignment horizontal="justify" vertical="center" wrapText="1"/>
    </xf>
    <xf numFmtId="0" fontId="1" fillId="0" borderId="12" xfId="3" applyFont="1" applyBorder="1" applyAlignment="1">
      <alignment horizontal="justify" vertical="center" wrapText="1"/>
    </xf>
    <xf numFmtId="0" fontId="11" fillId="5" borderId="12" xfId="2" applyFont="1" applyFill="1" applyBorder="1" applyAlignment="1">
      <alignment horizontal="justify" vertical="center" wrapText="1"/>
    </xf>
    <xf numFmtId="0" fontId="1" fillId="22" borderId="12" xfId="2" applyFont="1" applyFill="1" applyBorder="1" applyAlignment="1">
      <alignment horizontal="justify" vertical="center" wrapText="1"/>
    </xf>
    <xf numFmtId="0" fontId="11" fillId="13" borderId="12" xfId="2" applyFont="1" applyFill="1" applyBorder="1" applyAlignment="1">
      <alignment horizontal="justify" vertical="center" wrapText="1"/>
    </xf>
    <xf numFmtId="0" fontId="11" fillId="14" borderId="3" xfId="2" applyFont="1" applyFill="1" applyBorder="1" applyAlignment="1">
      <alignment vertical="center" wrapText="1"/>
    </xf>
    <xf numFmtId="0" fontId="11" fillId="8" borderId="3" xfId="2" applyFont="1" applyFill="1" applyBorder="1" applyAlignment="1">
      <alignment vertical="center" wrapText="1"/>
    </xf>
    <xf numFmtId="0" fontId="11" fillId="7" borderId="3" xfId="2" applyFont="1" applyFill="1" applyBorder="1" applyAlignment="1">
      <alignment vertical="center" wrapText="1"/>
    </xf>
    <xf numFmtId="0" fontId="11" fillId="6" borderId="3" xfId="2" applyFont="1" applyFill="1" applyBorder="1" applyAlignment="1">
      <alignment vertical="center" wrapText="1"/>
    </xf>
    <xf numFmtId="0" fontId="11" fillId="5" borderId="3" xfId="2" applyFont="1" applyFill="1" applyBorder="1" applyAlignment="1">
      <alignment vertical="center" wrapText="1"/>
    </xf>
    <xf numFmtId="0" fontId="11" fillId="13" borderId="3" xfId="2" applyFont="1" applyFill="1" applyBorder="1" applyAlignment="1">
      <alignment vertical="center" wrapText="1"/>
    </xf>
    <xf numFmtId="0" fontId="19" fillId="0" borderId="5" xfId="3" applyFont="1" applyFill="1" applyBorder="1" applyAlignment="1">
      <alignment horizontal="justify" vertical="center" wrapText="1"/>
    </xf>
    <xf numFmtId="0" fontId="1" fillId="0" borderId="5" xfId="3" applyFont="1" applyFill="1" applyBorder="1" applyAlignment="1">
      <alignment vertical="top" wrapText="1"/>
    </xf>
    <xf numFmtId="0" fontId="20" fillId="0" borderId="5" xfId="0" applyFont="1" applyFill="1" applyBorder="1" applyAlignment="1">
      <alignment horizontal="justify" vertical="center" wrapText="1"/>
    </xf>
    <xf numFmtId="0" fontId="1" fillId="0" borderId="5" xfId="3" applyFont="1" applyFill="1" applyBorder="1" applyAlignment="1">
      <alignment horizontal="left" vertical="top" wrapText="1"/>
    </xf>
    <xf numFmtId="0" fontId="1" fillId="0" borderId="5" xfId="2" applyFont="1" applyFill="1" applyBorder="1" applyAlignment="1">
      <alignment vertical="center" wrapText="1"/>
    </xf>
    <xf numFmtId="0" fontId="1" fillId="0" borderId="38" xfId="3" applyFont="1" applyFill="1" applyBorder="1" applyAlignment="1">
      <alignment vertical="top" wrapText="1"/>
    </xf>
    <xf numFmtId="0" fontId="13" fillId="0" borderId="15" xfId="2" applyFont="1" applyBorder="1" applyAlignment="1">
      <alignment horizontal="justify" vertical="center" wrapText="1"/>
    </xf>
    <xf numFmtId="0" fontId="13" fillId="0" borderId="16" xfId="2" applyFont="1" applyBorder="1" applyAlignment="1">
      <alignment horizontal="center" vertical="center"/>
    </xf>
    <xf numFmtId="0" fontId="3" fillId="0" borderId="0" xfId="0" applyFont="1" applyBorder="1" applyAlignment="1">
      <alignment horizontal="center" vertical="center" wrapText="1"/>
    </xf>
    <xf numFmtId="0" fontId="3" fillId="9" borderId="12"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3" fillId="9" borderId="3" xfId="0" applyFont="1" applyFill="1" applyBorder="1" applyAlignment="1">
      <alignment horizontal="center" vertical="center" wrapText="1"/>
    </xf>
    <xf numFmtId="0" fontId="3" fillId="30" borderId="12" xfId="0" applyFont="1" applyFill="1" applyBorder="1" applyAlignment="1">
      <alignment horizontal="center" vertical="center" wrapText="1"/>
    </xf>
    <xf numFmtId="0" fontId="3" fillId="30" borderId="1" xfId="0" applyFont="1" applyFill="1" applyBorder="1" applyAlignment="1">
      <alignment horizontal="center" vertical="center" wrapText="1"/>
    </xf>
    <xf numFmtId="0" fontId="3" fillId="30" borderId="3" xfId="0" applyFont="1" applyFill="1" applyBorder="1" applyAlignment="1">
      <alignment horizontal="center" vertical="center" wrapText="1"/>
    </xf>
    <xf numFmtId="0" fontId="3" fillId="12" borderId="12"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 fillId="12" borderId="13" xfId="0" applyFont="1" applyFill="1" applyBorder="1" applyAlignment="1">
      <alignment horizontal="center" vertical="center" wrapText="1"/>
    </xf>
    <xf numFmtId="0" fontId="3" fillId="9" borderId="13" xfId="0" applyFont="1" applyFill="1" applyBorder="1" applyAlignment="1">
      <alignment horizontal="center" vertical="center" wrapText="1"/>
    </xf>
    <xf numFmtId="0" fontId="3" fillId="30" borderId="13" xfId="0" applyFont="1" applyFill="1" applyBorder="1" applyAlignment="1">
      <alignment horizontal="center" vertical="center" wrapText="1"/>
    </xf>
    <xf numFmtId="0" fontId="3" fillId="9" borderId="5" xfId="0" applyFont="1" applyFill="1" applyBorder="1" applyAlignment="1">
      <alignment horizontal="center" vertical="center" wrapText="1"/>
    </xf>
    <xf numFmtId="0" fontId="13" fillId="0" borderId="11" xfId="0" applyFont="1" applyFill="1" applyBorder="1" applyAlignment="1">
      <alignment horizontal="left" vertical="center"/>
    </xf>
    <xf numFmtId="0" fontId="13" fillId="0" borderId="13" xfId="0" applyFont="1" applyFill="1" applyBorder="1" applyAlignment="1">
      <alignment horizontal="left" vertical="center"/>
    </xf>
    <xf numFmtId="0" fontId="11" fillId="13" borderId="3" xfId="3" applyFont="1" applyFill="1" applyBorder="1" applyAlignment="1">
      <alignment horizontal="center" vertical="center"/>
    </xf>
    <xf numFmtId="0" fontId="11" fillId="20" borderId="3" xfId="3" applyFont="1" applyFill="1" applyBorder="1" applyAlignment="1">
      <alignment horizontal="center" vertical="center"/>
    </xf>
    <xf numFmtId="0" fontId="11" fillId="6" borderId="3" xfId="3" applyFont="1" applyFill="1" applyBorder="1" applyAlignment="1">
      <alignment horizontal="center" vertical="center"/>
    </xf>
    <xf numFmtId="0" fontId="11" fillId="7" borderId="3" xfId="3" applyFont="1" applyFill="1" applyBorder="1" applyAlignment="1">
      <alignment horizontal="center" vertical="center"/>
    </xf>
    <xf numFmtId="0" fontId="1" fillId="0" borderId="1" xfId="0" applyFont="1" applyBorder="1" applyAlignment="1">
      <alignment horizontal="center" vertical="center"/>
    </xf>
    <xf numFmtId="0" fontId="1" fillId="0" borderId="1" xfId="0" applyFont="1" applyFill="1" applyBorder="1" applyAlignment="1">
      <alignment horizontal="center" vertical="center"/>
    </xf>
    <xf numFmtId="0" fontId="13" fillId="0" borderId="1" xfId="0" applyFont="1" applyFill="1" applyBorder="1" applyAlignment="1">
      <alignment horizontal="left" vertical="center" wrapText="1"/>
    </xf>
    <xf numFmtId="0" fontId="13" fillId="8" borderId="12" xfId="7" applyFont="1" applyFill="1" applyBorder="1" applyAlignment="1">
      <alignment horizontal="justify" vertical="center" wrapText="1"/>
    </xf>
    <xf numFmtId="0" fontId="13" fillId="7" borderId="12" xfId="7" applyFont="1" applyFill="1" applyBorder="1" applyAlignment="1">
      <alignment horizontal="justify" vertical="center" wrapText="1"/>
    </xf>
    <xf numFmtId="0" fontId="13" fillId="6" borderId="12" xfId="7" applyFont="1" applyFill="1" applyBorder="1" applyAlignment="1">
      <alignment horizontal="justify" vertical="center" wrapText="1"/>
    </xf>
    <xf numFmtId="0" fontId="13" fillId="15" borderId="12" xfId="7" applyFont="1" applyFill="1" applyBorder="1" applyAlignment="1">
      <alignment horizontal="justify" vertical="center" wrapText="1"/>
    </xf>
    <xf numFmtId="0" fontId="1" fillId="22" borderId="1" xfId="6" applyFont="1" applyFill="1" applyBorder="1" applyAlignment="1">
      <alignment horizontal="justify" vertical="center" wrapText="1"/>
    </xf>
    <xf numFmtId="0" fontId="26" fillId="22" borderId="1" xfId="6" applyFont="1" applyFill="1" applyBorder="1" applyAlignment="1">
      <alignment horizontal="justify" vertical="center" wrapText="1"/>
    </xf>
    <xf numFmtId="0" fontId="1" fillId="0" borderId="1" xfId="0" applyFont="1" applyFill="1" applyBorder="1" applyAlignment="1">
      <alignment horizontal="justify" vertical="center" wrapText="1"/>
    </xf>
    <xf numFmtId="0" fontId="12" fillId="0" borderId="1" xfId="2" applyFont="1" applyFill="1" applyBorder="1" applyAlignment="1">
      <alignment horizontal="justify" vertical="center" wrapText="1"/>
    </xf>
    <xf numFmtId="0" fontId="11" fillId="14" borderId="1" xfId="2" applyFont="1" applyFill="1" applyBorder="1" applyAlignment="1">
      <alignment horizontal="center" vertical="center" wrapText="1"/>
    </xf>
    <xf numFmtId="0" fontId="13" fillId="8" borderId="1" xfId="7" applyFont="1" applyFill="1" applyBorder="1" applyAlignment="1">
      <alignment horizontal="center" vertical="center" wrapText="1"/>
    </xf>
    <xf numFmtId="0" fontId="13" fillId="7" borderId="1" xfId="7" applyFont="1" applyFill="1" applyBorder="1" applyAlignment="1">
      <alignment horizontal="center" vertical="center" wrapText="1"/>
    </xf>
    <xf numFmtId="0" fontId="13" fillId="6" borderId="1" xfId="7" applyFont="1" applyFill="1" applyBorder="1" applyAlignment="1">
      <alignment horizontal="center" vertical="center" wrapText="1"/>
    </xf>
    <xf numFmtId="0" fontId="13" fillId="15" borderId="1" xfId="7" applyFont="1" applyFill="1" applyBorder="1" applyAlignment="1">
      <alignment horizontal="center" vertical="center" wrapText="1"/>
    </xf>
    <xf numFmtId="0" fontId="11" fillId="14" borderId="5" xfId="2" applyFont="1" applyFill="1" applyBorder="1" applyAlignment="1">
      <alignment horizontal="center" vertical="center" wrapText="1"/>
    </xf>
    <xf numFmtId="0" fontId="13" fillId="0" borderId="5" xfId="7" applyFont="1" applyFill="1" applyBorder="1" applyAlignment="1">
      <alignment horizontal="center" vertical="center" wrapText="1"/>
    </xf>
    <xf numFmtId="0" fontId="11" fillId="14" borderId="1" xfId="2" applyFont="1" applyFill="1" applyBorder="1" applyAlignment="1">
      <alignment horizontal="justify" vertical="center" wrapText="1"/>
    </xf>
    <xf numFmtId="0" fontId="13" fillId="8" borderId="1" xfId="7" applyFont="1" applyFill="1" applyBorder="1" applyAlignment="1">
      <alignment horizontal="justify" vertical="center" wrapText="1"/>
    </xf>
    <xf numFmtId="0" fontId="13" fillId="7" borderId="1" xfId="7" applyFont="1" applyFill="1" applyBorder="1" applyAlignment="1">
      <alignment horizontal="justify" vertical="center" wrapText="1"/>
    </xf>
    <xf numFmtId="0" fontId="13" fillId="6" borderId="1" xfId="7" applyFont="1" applyFill="1" applyBorder="1" applyAlignment="1">
      <alignment horizontal="justify" vertical="center" wrapText="1"/>
    </xf>
    <xf numFmtId="0" fontId="13" fillId="15" borderId="1" xfId="7" applyFont="1" applyFill="1" applyBorder="1" applyAlignment="1">
      <alignment horizontal="justify" vertical="center" wrapText="1"/>
    </xf>
    <xf numFmtId="0" fontId="13" fillId="0" borderId="13" xfId="7" applyFont="1" applyFill="1" applyBorder="1" applyAlignment="1">
      <alignment horizontal="justify" vertical="center" wrapText="1"/>
    </xf>
    <xf numFmtId="0" fontId="16" fillId="0" borderId="1" xfId="7" applyFill="1" applyBorder="1" applyAlignment="1">
      <alignment horizontal="center" vertical="center" wrapText="1"/>
    </xf>
    <xf numFmtId="9" fontId="1" fillId="0" borderId="1" xfId="1" applyFont="1" applyFill="1" applyBorder="1" applyAlignment="1">
      <alignment horizontal="center" vertical="center" wrapText="1"/>
    </xf>
    <xf numFmtId="0" fontId="11" fillId="14" borderId="5" xfId="2" applyFont="1" applyFill="1" applyBorder="1" applyAlignment="1">
      <alignment horizontal="justify" vertical="center" wrapText="1"/>
    </xf>
    <xf numFmtId="0" fontId="13" fillId="0" borderId="5" xfId="7" applyFont="1" applyFill="1" applyBorder="1" applyAlignment="1">
      <alignment horizontal="justify" vertical="center" wrapText="1"/>
    </xf>
    <xf numFmtId="0" fontId="1" fillId="22" borderId="12" xfId="8" applyFont="1" applyFill="1" applyBorder="1" applyAlignment="1">
      <alignment horizontal="center" vertical="center" wrapText="1"/>
    </xf>
    <xf numFmtId="0" fontId="1" fillId="22" borderId="13" xfId="8" applyFont="1" applyFill="1" applyBorder="1" applyAlignment="1">
      <alignment horizontal="center" vertical="center" wrapText="1"/>
    </xf>
    <xf numFmtId="0" fontId="1" fillId="0" borderId="12" xfId="8" applyFont="1" applyFill="1" applyBorder="1" applyAlignment="1">
      <alignment horizontal="center" vertical="center" wrapText="1"/>
    </xf>
    <xf numFmtId="0" fontId="1" fillId="0" borderId="13" xfId="8" applyFont="1" applyFill="1" applyBorder="1" applyAlignment="1">
      <alignment horizontal="center" vertical="center" wrapText="1"/>
    </xf>
    <xf numFmtId="0" fontId="1" fillId="0" borderId="12" xfId="3" applyFont="1" applyFill="1" applyBorder="1" applyAlignment="1">
      <alignment horizontal="center" vertical="center" wrapText="1"/>
    </xf>
    <xf numFmtId="0" fontId="1" fillId="0" borderId="13" xfId="3"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2" fillId="0" borderId="13" xfId="2"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12" xfId="3" applyFont="1" applyFill="1" applyBorder="1" applyAlignment="1">
      <alignment horizontal="center" vertical="center" wrapText="1"/>
    </xf>
    <xf numFmtId="0" fontId="1" fillId="0" borderId="13" xfId="3" applyFont="1" applyFill="1" applyBorder="1" applyAlignment="1">
      <alignment horizontal="left" vertical="center" wrapText="1"/>
    </xf>
    <xf numFmtId="0" fontId="1" fillId="0" borderId="14" xfId="3" applyFont="1" applyFill="1" applyBorder="1" applyAlignment="1">
      <alignment horizontal="center" vertical="center" wrapText="1"/>
    </xf>
    <xf numFmtId="0" fontId="1" fillId="0" borderId="15" xfId="3" applyFont="1" applyFill="1" applyBorder="1" applyAlignment="1">
      <alignment horizontal="justify" vertical="center" wrapText="1"/>
    </xf>
    <xf numFmtId="0" fontId="1" fillId="0" borderId="15" xfId="3" applyFont="1" applyFill="1" applyBorder="1" applyAlignment="1">
      <alignment horizontal="center" vertical="center" wrapText="1"/>
    </xf>
    <xf numFmtId="14" fontId="13" fillId="0" borderId="15" xfId="0" applyNumberFormat="1" applyFont="1" applyFill="1" applyBorder="1" applyAlignment="1">
      <alignment horizontal="center" vertical="center" wrapText="1"/>
    </xf>
    <xf numFmtId="0" fontId="1" fillId="0" borderId="16" xfId="3" applyFont="1" applyFill="1" applyBorder="1" applyAlignment="1">
      <alignment horizontal="center" vertical="center" wrapText="1"/>
    </xf>
    <xf numFmtId="0" fontId="13" fillId="0" borderId="3" xfId="7" applyFont="1" applyFill="1" applyBorder="1" applyAlignment="1">
      <alignment horizontal="center" vertical="center" wrapText="1"/>
    </xf>
    <xf numFmtId="0" fontId="13" fillId="8" borderId="3" xfId="7" applyFont="1" applyFill="1" applyBorder="1" applyAlignment="1">
      <alignment horizontal="left" vertical="center" wrapText="1"/>
    </xf>
    <xf numFmtId="0" fontId="13" fillId="7" borderId="3" xfId="7" applyFont="1" applyFill="1" applyBorder="1" applyAlignment="1">
      <alignment horizontal="left" vertical="center" wrapText="1"/>
    </xf>
    <xf numFmtId="0" fontId="13" fillId="6" borderId="3" xfId="7" applyFont="1" applyFill="1" applyBorder="1" applyAlignment="1">
      <alignment horizontal="left" vertical="center" wrapText="1"/>
    </xf>
    <xf numFmtId="0" fontId="13" fillId="15" borderId="3" xfId="7" applyFont="1" applyFill="1" applyBorder="1" applyAlignment="1">
      <alignment horizontal="left" vertical="center" wrapText="1"/>
    </xf>
    <xf numFmtId="0" fontId="13" fillId="0" borderId="36" xfId="7" applyFont="1" applyFill="1" applyBorder="1" applyAlignment="1">
      <alignment horizontal="center" vertical="center" wrapText="1"/>
    </xf>
    <xf numFmtId="0" fontId="3" fillId="12" borderId="5" xfId="0" applyFont="1" applyFill="1" applyBorder="1" applyAlignment="1">
      <alignment horizontal="center" vertical="center" wrapText="1"/>
    </xf>
    <xf numFmtId="0" fontId="13" fillId="8" borderId="5" xfId="7" applyFont="1" applyFill="1" applyBorder="1" applyAlignment="1">
      <alignment horizontal="left" vertical="center" wrapText="1"/>
    </xf>
    <xf numFmtId="0" fontId="13" fillId="0" borderId="38" xfId="7" applyFont="1" applyFill="1" applyBorder="1" applyAlignment="1">
      <alignment horizontal="center" vertical="center" wrapText="1"/>
    </xf>
    <xf numFmtId="0" fontId="13" fillId="7" borderId="5" xfId="7" applyFont="1" applyFill="1" applyBorder="1" applyAlignment="1">
      <alignment horizontal="left" vertical="center" wrapText="1"/>
    </xf>
    <xf numFmtId="0" fontId="13" fillId="6" borderId="5" xfId="7" applyFont="1" applyFill="1" applyBorder="1" applyAlignment="1">
      <alignment horizontal="left" vertical="center" wrapText="1"/>
    </xf>
    <xf numFmtId="0" fontId="13" fillId="15" borderId="5" xfId="7" applyFont="1" applyFill="1" applyBorder="1" applyAlignment="1">
      <alignment horizontal="left" vertical="center" wrapText="1"/>
    </xf>
    <xf numFmtId="0" fontId="11" fillId="14" borderId="12" xfId="2" applyFont="1" applyFill="1" applyBorder="1" applyAlignment="1">
      <alignment horizontal="center" vertical="center" wrapText="1"/>
    </xf>
    <xf numFmtId="0" fontId="13" fillId="8" borderId="12" xfId="7" applyFont="1" applyFill="1" applyBorder="1" applyAlignment="1">
      <alignment horizontal="center" vertical="center" wrapText="1"/>
    </xf>
    <xf numFmtId="0" fontId="13" fillId="7" borderId="12" xfId="7" applyFont="1" applyFill="1" applyBorder="1" applyAlignment="1">
      <alignment horizontal="center" vertical="center" wrapText="1"/>
    </xf>
    <xf numFmtId="0" fontId="13" fillId="6" borderId="12" xfId="7" applyFont="1" applyFill="1" applyBorder="1" applyAlignment="1">
      <alignment horizontal="center" vertical="center" wrapText="1"/>
    </xf>
    <xf numFmtId="0" fontId="13" fillId="15" borderId="12" xfId="7" applyFont="1" applyFill="1" applyBorder="1" applyAlignment="1">
      <alignment horizontal="center" vertical="center" wrapText="1"/>
    </xf>
    <xf numFmtId="0" fontId="13" fillId="0" borderId="16" xfId="7" applyFont="1" applyFill="1" applyBorder="1" applyAlignment="1">
      <alignment horizontal="justify" vertical="center" wrapText="1"/>
    </xf>
    <xf numFmtId="0" fontId="11" fillId="14" borderId="3" xfId="2" applyFont="1" applyFill="1" applyBorder="1" applyAlignment="1">
      <alignment horizontal="justify" vertical="center" wrapText="1"/>
    </xf>
    <xf numFmtId="0" fontId="13" fillId="0" borderId="3" xfId="7" applyFont="1" applyFill="1" applyBorder="1" applyAlignment="1">
      <alignment horizontal="justify" vertical="center" wrapText="1"/>
    </xf>
    <xf numFmtId="0" fontId="13" fillId="8" borderId="3" xfId="7" applyFont="1" applyFill="1" applyBorder="1" applyAlignment="1">
      <alignment horizontal="justify" vertical="center" wrapText="1"/>
    </xf>
    <xf numFmtId="0" fontId="13" fillId="7" borderId="3" xfId="7" applyFont="1" applyFill="1" applyBorder="1" applyAlignment="1">
      <alignment horizontal="justify" vertical="center" wrapText="1"/>
    </xf>
    <xf numFmtId="0" fontId="13" fillId="6" borderId="3" xfId="7" applyFont="1" applyFill="1" applyBorder="1" applyAlignment="1">
      <alignment horizontal="justify" vertical="center" wrapText="1"/>
    </xf>
    <xf numFmtId="0" fontId="13" fillId="15" borderId="3" xfId="7" applyFont="1" applyFill="1" applyBorder="1" applyAlignment="1">
      <alignment horizontal="justify" vertical="center" wrapText="1"/>
    </xf>
    <xf numFmtId="0" fontId="13" fillId="0" borderId="36" xfId="7" applyFont="1" applyFill="1" applyBorder="1" applyAlignment="1">
      <alignment horizontal="justify" vertical="center" wrapText="1"/>
    </xf>
    <xf numFmtId="0" fontId="12" fillId="0" borderId="1" xfId="0" applyFont="1" applyFill="1" applyBorder="1" applyAlignment="1">
      <alignment horizontal="justify" vertical="center" wrapText="1"/>
    </xf>
    <xf numFmtId="0" fontId="1" fillId="0" borderId="15" xfId="6" applyFont="1" applyFill="1" applyBorder="1" applyAlignment="1">
      <alignment vertical="center" wrapText="1"/>
    </xf>
    <xf numFmtId="14" fontId="1" fillId="0" borderId="15" xfId="6" applyNumberFormat="1" applyFont="1" applyFill="1" applyBorder="1" applyAlignment="1">
      <alignment horizontal="center" vertical="center" wrapText="1"/>
    </xf>
    <xf numFmtId="0" fontId="1" fillId="0" borderId="15" xfId="6" applyFont="1" applyFill="1" applyBorder="1" applyAlignment="1">
      <alignment horizontal="justify" vertical="center" wrapText="1"/>
    </xf>
    <xf numFmtId="0" fontId="1" fillId="0" borderId="16" xfId="3" applyFont="1" applyFill="1" applyBorder="1" applyAlignment="1">
      <alignment horizontal="justify" vertical="center" wrapText="1"/>
    </xf>
    <xf numFmtId="0" fontId="13" fillId="0" borderId="38" xfId="7" applyFont="1" applyFill="1" applyBorder="1" applyAlignment="1">
      <alignment horizontal="justify" vertical="center" wrapText="1"/>
    </xf>
    <xf numFmtId="0" fontId="13" fillId="0" borderId="38" xfId="7" applyFont="1" applyFill="1" applyBorder="1" applyAlignment="1">
      <alignment horizontal="left" vertical="center" wrapText="1"/>
    </xf>
    <xf numFmtId="0" fontId="13" fillId="0" borderId="14" xfId="7" applyFont="1" applyFill="1" applyBorder="1" applyAlignment="1">
      <alignment horizontal="justify" vertical="center" wrapText="1"/>
    </xf>
    <xf numFmtId="0" fontId="13" fillId="0" borderId="10" xfId="0" applyFont="1" applyFill="1" applyBorder="1" applyAlignment="1">
      <alignment vertical="center"/>
    </xf>
    <xf numFmtId="0" fontId="13" fillId="0" borderId="1" xfId="0" applyFont="1" applyFill="1" applyBorder="1" applyAlignment="1">
      <alignment vertical="center"/>
    </xf>
    <xf numFmtId="0" fontId="14" fillId="4" borderId="1" xfId="2" applyFont="1" applyFill="1" applyBorder="1" applyAlignment="1">
      <alignment horizontal="center" vertical="center" wrapText="1"/>
    </xf>
    <xf numFmtId="0" fontId="14" fillId="4" borderId="3" xfId="2" applyFont="1" applyFill="1" applyBorder="1" applyAlignment="1">
      <alignment horizontal="center" vertical="center" wrapText="1"/>
    </xf>
    <xf numFmtId="0" fontId="14" fillId="0" borderId="1" xfId="2" applyFont="1" applyBorder="1" applyAlignment="1">
      <alignment horizontal="center" vertical="center"/>
    </xf>
    <xf numFmtId="0" fontId="12" fillId="0" borderId="1" xfId="0" applyFont="1" applyBorder="1" applyAlignment="1">
      <alignment horizontal="justify" vertical="center" wrapText="1"/>
    </xf>
    <xf numFmtId="14" fontId="12" fillId="0" borderId="1" xfId="0" applyNumberFormat="1" applyFont="1" applyBorder="1" applyAlignment="1">
      <alignment horizontal="center" vertical="center" wrapText="1"/>
    </xf>
    <xf numFmtId="14" fontId="12" fillId="0" borderId="3" xfId="0" applyNumberFormat="1" applyFont="1" applyBorder="1" applyAlignment="1">
      <alignment horizontal="center" vertical="center" wrapText="1"/>
    </xf>
    <xf numFmtId="0" fontId="12" fillId="22" borderId="1" xfId="0" applyFont="1" applyFill="1" applyBorder="1" applyAlignment="1">
      <alignment horizontal="justify" vertical="center" wrapText="1"/>
    </xf>
    <xf numFmtId="0" fontId="12" fillId="22" borderId="1" xfId="0" applyFont="1" applyFill="1" applyBorder="1" applyAlignment="1">
      <alignment horizontal="center" vertical="center" wrapText="1"/>
    </xf>
    <xf numFmtId="14" fontId="12" fillId="22" borderId="1" xfId="0" applyNumberFormat="1" applyFont="1" applyFill="1" applyBorder="1" applyAlignment="1">
      <alignment horizontal="center" vertical="center" wrapText="1"/>
    </xf>
    <xf numFmtId="14" fontId="12" fillId="22" borderId="3" xfId="0" applyNumberFormat="1" applyFont="1" applyFill="1" applyBorder="1" applyAlignment="1">
      <alignment horizontal="center" vertical="center" wrapText="1"/>
    </xf>
    <xf numFmtId="0" fontId="14" fillId="0" borderId="12" xfId="2" applyFont="1" applyBorder="1" applyAlignment="1">
      <alignment horizontal="center" vertical="center"/>
    </xf>
    <xf numFmtId="0" fontId="14" fillId="0" borderId="14" xfId="2" applyFont="1" applyBorder="1" applyAlignment="1">
      <alignment horizontal="center" vertical="center" wrapText="1"/>
    </xf>
    <xf numFmtId="0" fontId="14" fillId="0" borderId="15" xfId="2" applyFont="1" applyBorder="1" applyAlignment="1">
      <alignment horizontal="center" vertical="center"/>
    </xf>
    <xf numFmtId="0" fontId="12" fillId="0" borderId="15" xfId="0" applyFont="1" applyBorder="1" applyAlignment="1">
      <alignment horizontal="justify" vertical="center" wrapText="1"/>
    </xf>
    <xf numFmtId="0" fontId="12" fillId="0" borderId="15" xfId="0" applyFont="1" applyBorder="1" applyAlignment="1">
      <alignment horizontal="center" vertical="center" wrapText="1"/>
    </xf>
    <xf numFmtId="14" fontId="12" fillId="0" borderId="15" xfId="0" applyNumberFormat="1" applyFont="1" applyBorder="1" applyAlignment="1">
      <alignment horizontal="center" vertical="center" wrapText="1"/>
    </xf>
    <xf numFmtId="14" fontId="12" fillId="0" borderId="36" xfId="0" applyNumberFormat="1" applyFont="1" applyBorder="1" applyAlignment="1">
      <alignment horizontal="center" vertical="center" wrapText="1"/>
    </xf>
    <xf numFmtId="0" fontId="14" fillId="0" borderId="0" xfId="2" applyFont="1" applyFill="1" applyBorder="1" applyAlignment="1">
      <alignment vertical="center"/>
    </xf>
    <xf numFmtId="0" fontId="14" fillId="0" borderId="0" xfId="2" applyFont="1" applyFill="1" applyBorder="1" applyAlignment="1">
      <alignment horizontal="center" vertical="center"/>
    </xf>
    <xf numFmtId="0" fontId="12" fillId="0" borderId="0" xfId="0" applyFont="1" applyFill="1" applyBorder="1" applyAlignment="1">
      <alignment horizontal="justify" vertical="center" wrapText="1"/>
    </xf>
    <xf numFmtId="0" fontId="12" fillId="0" borderId="0" xfId="0" applyFont="1" applyFill="1" applyBorder="1" applyAlignment="1">
      <alignment horizontal="center" vertical="center" wrapText="1"/>
    </xf>
    <xf numFmtId="14" fontId="12" fillId="0" borderId="0" xfId="0" applyNumberFormat="1" applyFont="1" applyFill="1" applyBorder="1" applyAlignment="1">
      <alignment horizontal="center" vertical="center" wrapText="1"/>
    </xf>
    <xf numFmtId="0" fontId="1" fillId="22" borderId="0" xfId="0" applyFont="1" applyFill="1" applyAlignment="1">
      <alignment horizontal="center" wrapText="1"/>
    </xf>
    <xf numFmtId="0" fontId="1" fillId="22" borderId="0" xfId="0" applyFont="1" applyFill="1" applyAlignment="1">
      <alignment horizontal="center"/>
    </xf>
    <xf numFmtId="0" fontId="1" fillId="0" borderId="0" xfId="0" applyFont="1" applyFill="1" applyAlignment="1">
      <alignment horizontal="center" wrapText="1"/>
    </xf>
    <xf numFmtId="0" fontId="1" fillId="0" borderId="1" xfId="0" applyFont="1" applyBorder="1" applyAlignment="1">
      <alignment horizontal="justify" vertical="center" wrapText="1"/>
    </xf>
    <xf numFmtId="0" fontId="1" fillId="0" borderId="0" xfId="0" applyFont="1" applyAlignment="1">
      <alignment horizontal="justify" vertical="center"/>
    </xf>
    <xf numFmtId="0" fontId="1" fillId="0" borderId="12" xfId="0" applyFont="1" applyBorder="1" applyAlignment="1">
      <alignment horizontal="center" vertical="center" wrapText="1"/>
    </xf>
    <xf numFmtId="0" fontId="1" fillId="0" borderId="1" xfId="0" applyFont="1" applyBorder="1" applyAlignment="1">
      <alignment horizontal="center" vertical="center" wrapText="1"/>
    </xf>
    <xf numFmtId="0" fontId="1" fillId="0" borderId="0" xfId="0" applyFont="1" applyAlignment="1">
      <alignment horizontal="center"/>
    </xf>
    <xf numFmtId="0" fontId="1" fillId="0" borderId="3" xfId="0" applyFont="1" applyBorder="1" applyAlignment="1">
      <alignment horizontal="justify" vertical="center" wrapText="1"/>
    </xf>
    <xf numFmtId="0" fontId="1" fillId="0" borderId="36" xfId="0" applyFont="1" applyBorder="1" applyAlignment="1">
      <alignment horizontal="justify" vertical="center" wrapText="1"/>
    </xf>
    <xf numFmtId="0" fontId="1" fillId="0" borderId="0" xfId="0" applyFont="1" applyAlignment="1">
      <alignment horizontal="justify"/>
    </xf>
    <xf numFmtId="0" fontId="1" fillId="0" borderId="12" xfId="0" applyFont="1" applyBorder="1" applyAlignment="1">
      <alignment horizontal="justify" vertical="center" wrapText="1"/>
    </xf>
    <xf numFmtId="0" fontId="1" fillId="0" borderId="14" xfId="0" applyFont="1" applyBorder="1" applyAlignment="1">
      <alignment horizontal="justify" vertical="center" wrapText="1"/>
    </xf>
    <xf numFmtId="0" fontId="12" fillId="26" borderId="12" xfId="0" applyFont="1" applyFill="1" applyBorder="1" applyAlignment="1">
      <alignment horizontal="left" vertical="center" wrapText="1"/>
    </xf>
    <xf numFmtId="0" fontId="12" fillId="26" borderId="13" xfId="0" applyFont="1" applyFill="1" applyBorder="1" applyAlignment="1">
      <alignment horizontal="left" vertical="center" wrapText="1"/>
    </xf>
    <xf numFmtId="0" fontId="12" fillId="26" borderId="14" xfId="0" applyFont="1" applyFill="1" applyBorder="1" applyAlignment="1">
      <alignment horizontal="left" vertical="center" wrapText="1"/>
    </xf>
    <xf numFmtId="0" fontId="12" fillId="26" borderId="15" xfId="0" applyFont="1" applyFill="1" applyBorder="1" applyAlignment="1">
      <alignment horizontal="left" vertical="center" wrapText="1"/>
    </xf>
    <xf numFmtId="14" fontId="13" fillId="22" borderId="15" xfId="0" applyNumberFormat="1" applyFont="1" applyFill="1" applyBorder="1" applyAlignment="1">
      <alignment horizontal="center" vertical="center" wrapText="1"/>
    </xf>
    <xf numFmtId="0" fontId="12" fillId="26" borderId="16" xfId="0" applyFont="1" applyFill="1" applyBorder="1" applyAlignment="1">
      <alignment horizontal="left" vertical="center" wrapText="1"/>
    </xf>
    <xf numFmtId="0" fontId="3" fillId="9" borderId="12" xfId="8" applyFont="1" applyFill="1" applyBorder="1" applyAlignment="1">
      <alignment horizontal="center" vertical="center" wrapText="1"/>
    </xf>
    <xf numFmtId="0" fontId="3" fillId="12" borderId="13" xfId="8" applyFont="1" applyFill="1" applyBorder="1" applyAlignment="1">
      <alignment horizontal="center" vertical="center" wrapText="1"/>
    </xf>
    <xf numFmtId="0" fontId="3" fillId="9" borderId="14" xfId="8" applyFont="1" applyFill="1" applyBorder="1" applyAlignment="1">
      <alignment horizontal="center" vertical="center" wrapText="1"/>
    </xf>
    <xf numFmtId="0" fontId="3" fillId="9" borderId="15" xfId="8" applyFont="1" applyFill="1" applyBorder="1" applyAlignment="1">
      <alignment horizontal="center" vertical="center" wrapText="1"/>
    </xf>
    <xf numFmtId="0" fontId="3" fillId="10" borderId="15" xfId="8" applyFont="1" applyFill="1" applyBorder="1" applyAlignment="1">
      <alignment horizontal="center" vertical="center" wrapText="1"/>
    </xf>
    <xf numFmtId="0" fontId="3" fillId="11" borderId="15" xfId="8" applyFont="1" applyFill="1" applyBorder="1" applyAlignment="1">
      <alignment horizontal="center" vertical="center" wrapText="1"/>
    </xf>
    <xf numFmtId="0" fontId="3" fillId="12" borderId="15" xfId="8" applyFont="1" applyFill="1" applyBorder="1" applyAlignment="1">
      <alignment horizontal="center" vertical="center" wrapText="1"/>
    </xf>
    <xf numFmtId="0" fontId="3" fillId="12" borderId="16" xfId="8" applyFont="1" applyFill="1" applyBorder="1" applyAlignment="1">
      <alignment horizontal="center" vertical="center" wrapText="1"/>
    </xf>
    <xf numFmtId="0" fontId="3" fillId="2" borderId="12" xfId="8" applyFont="1" applyFill="1" applyBorder="1" applyAlignment="1">
      <alignment horizontal="center" vertical="center" wrapText="1"/>
    </xf>
    <xf numFmtId="0" fontId="1" fillId="25" borderId="13" xfId="8" applyFont="1" applyFill="1" applyBorder="1" applyAlignment="1">
      <alignment horizontal="center" vertical="center" wrapText="1"/>
    </xf>
    <xf numFmtId="0" fontId="3" fillId="2" borderId="14" xfId="8" applyFont="1" applyFill="1" applyBorder="1" applyAlignment="1">
      <alignment horizontal="center" vertical="center" wrapText="1"/>
    </xf>
    <xf numFmtId="0" fontId="1" fillId="25" borderId="16" xfId="8" applyFont="1" applyFill="1" applyBorder="1" applyAlignment="1">
      <alignment horizontal="center" vertical="center" wrapText="1"/>
    </xf>
    <xf numFmtId="0" fontId="14" fillId="0" borderId="18" xfId="0" applyFont="1" applyBorder="1" applyAlignment="1">
      <alignment vertical="center"/>
    </xf>
    <xf numFmtId="0" fontId="14" fillId="0" borderId="19" xfId="2" applyFont="1" applyBorder="1" applyAlignment="1">
      <alignment vertical="center"/>
    </xf>
    <xf numFmtId="0" fontId="13" fillId="0" borderId="13" xfId="8" applyFont="1" applyFill="1" applyBorder="1" applyAlignment="1">
      <alignment horizontal="center" vertical="center" wrapText="1"/>
    </xf>
    <xf numFmtId="0" fontId="13" fillId="0" borderId="12" xfId="8" applyFont="1" applyFill="1" applyBorder="1" applyAlignment="1">
      <alignment horizontal="center" vertical="center" wrapText="1"/>
    </xf>
    <xf numFmtId="0" fontId="13" fillId="0" borderId="12" xfId="3" applyFont="1" applyFill="1" applyBorder="1" applyAlignment="1">
      <alignment horizontal="center" vertical="center"/>
    </xf>
    <xf numFmtId="0" fontId="13" fillId="0" borderId="13" xfId="3" applyFont="1" applyFill="1" applyBorder="1" applyAlignment="1">
      <alignment horizontal="center" vertical="center" wrapText="1"/>
    </xf>
    <xf numFmtId="0" fontId="13" fillId="0" borderId="14" xfId="8" applyFont="1" applyFill="1" applyBorder="1" applyAlignment="1">
      <alignment horizontal="center" vertical="center" wrapText="1"/>
    </xf>
    <xf numFmtId="0" fontId="13" fillId="0" borderId="15" xfId="0" applyFont="1" applyFill="1" applyBorder="1" applyAlignment="1">
      <alignment horizontal="center" vertical="center" wrapText="1"/>
    </xf>
    <xf numFmtId="15" fontId="13" fillId="0" borderId="15" xfId="0" applyNumberFormat="1" applyFont="1" applyFill="1" applyBorder="1" applyAlignment="1">
      <alignment horizontal="center" vertical="center" wrapText="1"/>
    </xf>
    <xf numFmtId="0" fontId="13" fillId="0" borderId="15" xfId="8" applyFont="1" applyFill="1" applyBorder="1" applyAlignment="1">
      <alignment horizontal="center" vertical="center" wrapText="1"/>
    </xf>
    <xf numFmtId="9" fontId="13" fillId="0" borderId="16" xfId="5" applyFont="1" applyFill="1" applyBorder="1" applyAlignment="1">
      <alignment horizontal="center" vertical="center" wrapText="1"/>
    </xf>
    <xf numFmtId="0" fontId="13" fillId="0" borderId="5" xfId="2" applyFont="1" applyBorder="1" applyAlignment="1">
      <alignment horizontal="center" vertical="center" wrapText="1"/>
    </xf>
    <xf numFmtId="0" fontId="13" fillId="0" borderId="5" xfId="2" applyFont="1" applyFill="1" applyBorder="1" applyAlignment="1">
      <alignment horizontal="justify" vertical="center" wrapText="1"/>
    </xf>
    <xf numFmtId="0" fontId="13" fillId="0" borderId="1" xfId="8" applyFont="1" applyFill="1" applyBorder="1" applyAlignment="1">
      <alignment horizontal="justify" vertical="center" wrapText="1"/>
    </xf>
    <xf numFmtId="0" fontId="13" fillId="0" borderId="1" xfId="3" applyFont="1" applyFill="1" applyBorder="1" applyAlignment="1">
      <alignment horizontal="justify" vertical="center" wrapText="1"/>
    </xf>
    <xf numFmtId="0" fontId="13" fillId="0" borderId="15" xfId="0" applyFont="1" applyFill="1" applyBorder="1" applyAlignment="1">
      <alignment horizontal="justify" vertical="center" wrapText="1"/>
    </xf>
    <xf numFmtId="0" fontId="1" fillId="0" borderId="0" xfId="2" applyFont="1" applyFill="1" applyBorder="1" applyAlignment="1">
      <alignment horizontal="justify" vertical="center" wrapText="1"/>
    </xf>
    <xf numFmtId="0" fontId="11" fillId="13" borderId="5" xfId="3" applyFont="1" applyFill="1" applyBorder="1" applyAlignment="1">
      <alignment horizontal="justify" vertical="center"/>
    </xf>
    <xf numFmtId="0" fontId="11" fillId="20" borderId="5" xfId="3" applyFont="1" applyFill="1" applyBorder="1" applyAlignment="1">
      <alignment horizontal="justify" vertical="center"/>
    </xf>
    <xf numFmtId="0" fontId="11" fillId="6" borderId="5" xfId="3" applyFont="1" applyFill="1" applyBorder="1" applyAlignment="1">
      <alignment horizontal="justify" vertical="center"/>
    </xf>
    <xf numFmtId="0" fontId="13" fillId="0" borderId="5" xfId="3" applyFont="1" applyBorder="1" applyAlignment="1">
      <alignment horizontal="justify" vertical="center" wrapText="1"/>
    </xf>
    <xf numFmtId="0" fontId="13" fillId="0" borderId="5" xfId="2" applyFont="1" applyBorder="1" applyAlignment="1">
      <alignment horizontal="justify" vertical="center" wrapText="1"/>
    </xf>
    <xf numFmtId="0" fontId="11" fillId="7" borderId="5" xfId="3" applyFont="1" applyFill="1" applyBorder="1" applyAlignment="1">
      <alignment horizontal="justify" vertical="center"/>
    </xf>
    <xf numFmtId="0" fontId="13" fillId="0" borderId="38" xfId="2" applyFont="1" applyBorder="1" applyAlignment="1">
      <alignment horizontal="justify" vertical="center" wrapText="1"/>
    </xf>
    <xf numFmtId="0" fontId="11" fillId="13" borderId="13" xfId="3" applyFont="1" applyFill="1" applyBorder="1" applyAlignment="1">
      <alignment horizontal="center" vertical="center"/>
    </xf>
    <xf numFmtId="0" fontId="11" fillId="20" borderId="13" xfId="3" applyFont="1" applyFill="1" applyBorder="1" applyAlignment="1">
      <alignment horizontal="center" vertical="center"/>
    </xf>
    <xf numFmtId="0" fontId="11" fillId="6" borderId="13" xfId="3" applyFont="1" applyFill="1" applyBorder="1" applyAlignment="1">
      <alignment horizontal="center" vertical="center"/>
    </xf>
    <xf numFmtId="0" fontId="13" fillId="0" borderId="15" xfId="2" applyFont="1" applyBorder="1" applyAlignment="1">
      <alignment horizontal="center" vertical="center" wrapText="1"/>
    </xf>
    <xf numFmtId="0" fontId="13" fillId="0" borderId="3" xfId="2" applyFont="1" applyBorder="1" applyAlignment="1">
      <alignment horizontal="justify" vertical="center" wrapText="1"/>
    </xf>
    <xf numFmtId="0" fontId="13" fillId="0" borderId="36" xfId="2" applyFont="1" applyBorder="1" applyAlignment="1">
      <alignment horizontal="justify" vertical="center" wrapText="1"/>
    </xf>
    <xf numFmtId="0" fontId="11" fillId="20" borderId="5" xfId="3" applyFont="1" applyFill="1" applyBorder="1" applyAlignment="1">
      <alignment horizontal="center" vertical="center"/>
    </xf>
    <xf numFmtId="0" fontId="11" fillId="6" borderId="5" xfId="3" applyFont="1" applyFill="1" applyBorder="1" applyAlignment="1">
      <alignment horizontal="center" vertical="center"/>
    </xf>
    <xf numFmtId="0" fontId="11" fillId="7" borderId="5" xfId="3" applyFont="1" applyFill="1" applyBorder="1" applyAlignment="1">
      <alignment horizontal="center" vertical="center"/>
    </xf>
    <xf numFmtId="0" fontId="13" fillId="0" borderId="5" xfId="2" applyFont="1" applyBorder="1"/>
    <xf numFmtId="0" fontId="13" fillId="0" borderId="38" xfId="2" applyFont="1" applyBorder="1"/>
    <xf numFmtId="0" fontId="11" fillId="13" borderId="1" xfId="3" applyFont="1" applyFill="1" applyBorder="1" applyAlignment="1">
      <alignment horizontal="justify" vertical="center"/>
    </xf>
    <xf numFmtId="0" fontId="11" fillId="13" borderId="12" xfId="3" applyFont="1" applyFill="1" applyBorder="1" applyAlignment="1">
      <alignment horizontal="center" vertical="center"/>
    </xf>
    <xf numFmtId="0" fontId="11" fillId="20" borderId="12" xfId="3" applyFont="1" applyFill="1" applyBorder="1" applyAlignment="1">
      <alignment horizontal="center" vertical="center"/>
    </xf>
    <xf numFmtId="0" fontId="11" fillId="6" borderId="12" xfId="3" applyFont="1" applyFill="1" applyBorder="1" applyAlignment="1">
      <alignment horizontal="center" vertical="center"/>
    </xf>
    <xf numFmtId="0" fontId="25" fillId="0" borderId="3" xfId="7" applyFont="1" applyFill="1" applyBorder="1" applyAlignment="1">
      <alignment horizontal="center" vertical="center" wrapText="1"/>
    </xf>
    <xf numFmtId="0" fontId="13" fillId="0" borderId="3" xfId="2" applyFont="1" applyBorder="1" applyAlignment="1">
      <alignment horizontal="center" vertical="center" wrapText="1"/>
    </xf>
    <xf numFmtId="0" fontId="1" fillId="0" borderId="3" xfId="3" applyFont="1" applyBorder="1" applyAlignment="1">
      <alignment horizontal="center" vertical="center" wrapText="1"/>
    </xf>
    <xf numFmtId="0" fontId="13" fillId="0" borderId="3" xfId="2" applyFont="1" applyBorder="1" applyAlignment="1">
      <alignment horizontal="center"/>
    </xf>
    <xf numFmtId="0" fontId="13" fillId="0" borderId="3" xfId="2" applyFont="1" applyFill="1" applyBorder="1" applyAlignment="1">
      <alignment horizontal="center" vertical="center"/>
    </xf>
    <xf numFmtId="0" fontId="13" fillId="0" borderId="36" xfId="2" applyFont="1" applyBorder="1" applyAlignment="1">
      <alignment horizontal="center" vertical="center" wrapText="1"/>
    </xf>
    <xf numFmtId="0" fontId="11" fillId="13" borderId="5" xfId="3" applyFont="1" applyFill="1" applyBorder="1" applyAlignment="1">
      <alignment horizontal="center" vertical="center"/>
    </xf>
    <xf numFmtId="0" fontId="13" fillId="0" borderId="38" xfId="2" applyFont="1" applyBorder="1" applyAlignment="1">
      <alignment horizontal="center" vertical="center" wrapText="1"/>
    </xf>
    <xf numFmtId="0" fontId="11" fillId="13" borderId="13" xfId="3" applyFont="1" applyFill="1" applyBorder="1" applyAlignment="1">
      <alignment horizontal="justify" vertical="center"/>
    </xf>
    <xf numFmtId="0" fontId="11" fillId="20" borderId="13" xfId="3" applyFont="1" applyFill="1" applyBorder="1" applyAlignment="1">
      <alignment horizontal="justify" vertical="center"/>
    </xf>
    <xf numFmtId="0" fontId="11" fillId="6" borderId="13" xfId="3" applyFont="1" applyFill="1" applyBorder="1" applyAlignment="1">
      <alignment horizontal="justify" vertical="center"/>
    </xf>
    <xf numFmtId="0" fontId="11" fillId="7" borderId="13" xfId="3" applyFont="1" applyFill="1" applyBorder="1" applyAlignment="1">
      <alignment horizontal="justify" vertical="center"/>
    </xf>
    <xf numFmtId="0" fontId="13" fillId="0" borderId="13" xfId="2" applyFont="1" applyBorder="1" applyAlignment="1">
      <alignment horizontal="justify" vertical="center" wrapText="1"/>
    </xf>
    <xf numFmtId="0" fontId="13" fillId="0" borderId="16" xfId="2" applyFont="1" applyBorder="1" applyAlignment="1">
      <alignment horizontal="justify" vertical="center" wrapText="1"/>
    </xf>
    <xf numFmtId="0" fontId="19" fillId="0" borderId="12" xfId="3" applyFont="1" applyFill="1" applyBorder="1" applyAlignment="1">
      <alignment horizontal="center" vertical="center" wrapText="1"/>
    </xf>
    <xf numFmtId="0" fontId="20" fillId="0" borderId="14" xfId="0" applyFont="1" applyFill="1" applyBorder="1" applyAlignment="1">
      <alignment horizontal="center" vertical="center" wrapText="1"/>
    </xf>
    <xf numFmtId="0" fontId="20" fillId="0" borderId="15" xfId="0" applyFont="1" applyFill="1" applyBorder="1" applyAlignment="1">
      <alignment horizontal="justify" vertical="center" wrapText="1"/>
    </xf>
    <xf numFmtId="0" fontId="20" fillId="0" borderId="15" xfId="0" applyFont="1" applyFill="1" applyBorder="1" applyAlignment="1">
      <alignment horizontal="center" vertical="center" wrapText="1"/>
    </xf>
    <xf numFmtId="15" fontId="1" fillId="0" borderId="3" xfId="2" applyNumberFormat="1" applyFont="1" applyFill="1" applyBorder="1" applyAlignment="1">
      <alignment horizontal="center" vertical="center" wrapText="1"/>
    </xf>
    <xf numFmtId="0" fontId="19" fillId="0" borderId="1" xfId="3" applyFont="1" applyFill="1" applyBorder="1" applyAlignment="1">
      <alignment horizontal="justify" vertical="center" wrapText="1"/>
    </xf>
    <xf numFmtId="0" fontId="19" fillId="0" borderId="3" xfId="3" applyFont="1" applyFill="1" applyBorder="1" applyAlignment="1">
      <alignment horizontal="justify" vertical="center" wrapText="1"/>
    </xf>
    <xf numFmtId="0" fontId="20" fillId="0" borderId="3" xfId="0" applyFont="1" applyFill="1" applyBorder="1" applyAlignment="1">
      <alignment horizontal="justify" vertical="center" wrapText="1"/>
    </xf>
    <xf numFmtId="0" fontId="12" fillId="0" borderId="3" xfId="3" applyFont="1" applyFill="1" applyBorder="1" applyAlignment="1">
      <alignment horizontal="justify" vertical="center" wrapText="1"/>
    </xf>
    <xf numFmtId="0" fontId="20" fillId="0" borderId="36" xfId="0" applyFont="1" applyFill="1" applyBorder="1" applyAlignment="1">
      <alignment horizontal="justify" vertical="center" wrapText="1"/>
    </xf>
    <xf numFmtId="0" fontId="11" fillId="8" borderId="1" xfId="2" applyFont="1" applyFill="1" applyBorder="1" applyAlignment="1">
      <alignment horizontal="center" vertical="center" wrapText="1"/>
    </xf>
    <xf numFmtId="0" fontId="11" fillId="7" borderId="1" xfId="2" applyFont="1" applyFill="1" applyBorder="1" applyAlignment="1">
      <alignment horizontal="center" vertical="center" wrapText="1"/>
    </xf>
    <xf numFmtId="0" fontId="11" fillId="6" borderId="1" xfId="2" applyFont="1" applyFill="1" applyBorder="1" applyAlignment="1">
      <alignment horizontal="center" vertical="center" wrapText="1"/>
    </xf>
    <xf numFmtId="0" fontId="11" fillId="5" borderId="1" xfId="2" applyFont="1" applyFill="1" applyBorder="1" applyAlignment="1">
      <alignment horizontal="center" vertical="center" wrapText="1"/>
    </xf>
    <xf numFmtId="0" fontId="1" fillId="0" borderId="1" xfId="2" applyFont="1" applyBorder="1" applyAlignment="1">
      <alignment horizontal="center" vertical="center" wrapText="1"/>
    </xf>
    <xf numFmtId="0" fontId="11" fillId="13" borderId="1" xfId="2" applyFont="1" applyFill="1" applyBorder="1" applyAlignment="1">
      <alignment horizontal="center" vertical="center" wrapText="1"/>
    </xf>
    <xf numFmtId="0" fontId="1" fillId="0" borderId="15" xfId="2" applyFont="1" applyBorder="1" applyAlignment="1">
      <alignment horizontal="center" vertical="center" wrapText="1"/>
    </xf>
    <xf numFmtId="0" fontId="11" fillId="8" borderId="3" xfId="2" applyFont="1" applyFill="1" applyBorder="1" applyAlignment="1">
      <alignment horizontal="justify" vertical="center" wrapText="1"/>
    </xf>
    <xf numFmtId="0" fontId="11" fillId="7" borderId="3" xfId="2" applyFont="1" applyFill="1" applyBorder="1" applyAlignment="1">
      <alignment horizontal="justify" vertical="center" wrapText="1"/>
    </xf>
    <xf numFmtId="0" fontId="11" fillId="6" borderId="3" xfId="2" applyFont="1" applyFill="1" applyBorder="1" applyAlignment="1">
      <alignment horizontal="justify" vertical="center" wrapText="1"/>
    </xf>
    <xf numFmtId="0" fontId="11" fillId="5" borderId="3" xfId="2" applyFont="1" applyFill="1" applyBorder="1" applyAlignment="1">
      <alignment horizontal="justify" vertical="center" wrapText="1"/>
    </xf>
    <xf numFmtId="0" fontId="11" fillId="13" borderId="3" xfId="2" applyFont="1" applyFill="1" applyBorder="1" applyAlignment="1">
      <alignment horizontal="justify" vertical="center" wrapText="1"/>
    </xf>
    <xf numFmtId="0" fontId="13" fillId="0" borderId="11" xfId="0" applyFont="1" applyFill="1" applyBorder="1" applyAlignment="1">
      <alignment horizontal="justify" vertical="center"/>
    </xf>
    <xf numFmtId="0" fontId="13" fillId="0" borderId="13" xfId="0" applyFont="1" applyFill="1" applyBorder="1" applyAlignment="1">
      <alignment horizontal="justify" vertical="center"/>
    </xf>
    <xf numFmtId="0" fontId="14" fillId="0" borderId="18" xfId="0" applyFont="1" applyBorder="1" applyAlignment="1">
      <alignment horizontal="justify" vertical="center"/>
    </xf>
    <xf numFmtId="0" fontId="14" fillId="0" borderId="19" xfId="0" applyFont="1" applyBorder="1" applyAlignment="1">
      <alignment horizontal="justify" vertical="center"/>
    </xf>
    <xf numFmtId="9" fontId="25" fillId="0" borderId="1" xfId="7" applyNumberFormat="1" applyFont="1" applyFill="1" applyBorder="1" applyAlignment="1">
      <alignment horizontal="center" vertical="center" wrapText="1"/>
    </xf>
    <xf numFmtId="0" fontId="11" fillId="8" borderId="12" xfId="2" applyFont="1" applyFill="1" applyBorder="1" applyAlignment="1">
      <alignment horizontal="center" vertical="center" wrapText="1"/>
    </xf>
    <xf numFmtId="0" fontId="11" fillId="7" borderId="12" xfId="2" applyFont="1" applyFill="1" applyBorder="1" applyAlignment="1">
      <alignment horizontal="center" vertical="center" wrapText="1"/>
    </xf>
    <xf numFmtId="0" fontId="11" fillId="6" borderId="12" xfId="2" applyFont="1" applyFill="1" applyBorder="1" applyAlignment="1">
      <alignment horizontal="center" vertical="center" wrapText="1"/>
    </xf>
    <xf numFmtId="0" fontId="11" fillId="5" borderId="12" xfId="2" applyFont="1" applyFill="1" applyBorder="1" applyAlignment="1">
      <alignment horizontal="center" vertical="center" wrapText="1"/>
    </xf>
    <xf numFmtId="0" fontId="11" fillId="13" borderId="12" xfId="2" applyFont="1" applyFill="1" applyBorder="1" applyAlignment="1">
      <alignment horizontal="center" vertical="center" wrapText="1"/>
    </xf>
    <xf numFmtId="0" fontId="13" fillId="0" borderId="11" xfId="0" applyFont="1" applyFill="1" applyBorder="1" applyAlignment="1">
      <alignment vertical="center"/>
    </xf>
    <xf numFmtId="0" fontId="13" fillId="0" borderId="13" xfId="0" applyFont="1" applyFill="1" applyBorder="1" applyAlignment="1">
      <alignment vertical="center"/>
    </xf>
    <xf numFmtId="0" fontId="25" fillId="0" borderId="1" xfId="7" applyFont="1" applyFill="1" applyBorder="1" applyAlignment="1">
      <alignment horizontal="left" vertical="center" wrapText="1"/>
    </xf>
    <xf numFmtId="0" fontId="25" fillId="0" borderId="1" xfId="7" applyFont="1" applyFill="1" applyBorder="1" applyAlignment="1">
      <alignment horizontal="center" vertical="center" wrapText="1"/>
    </xf>
    <xf numFmtId="0" fontId="0" fillId="0" borderId="1" xfId="0" applyFont="1" applyFill="1" applyBorder="1" applyAlignment="1">
      <alignment wrapText="1"/>
    </xf>
    <xf numFmtId="0" fontId="25" fillId="0" borderId="3" xfId="7" applyFont="1" applyFill="1" applyBorder="1" applyAlignment="1">
      <alignment horizontal="left" vertical="center" wrapText="1"/>
    </xf>
    <xf numFmtId="9" fontId="13" fillId="0" borderId="0" xfId="1" applyFont="1" applyAlignment="1">
      <alignment horizontal="center"/>
    </xf>
    <xf numFmtId="0" fontId="3"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14" fontId="1" fillId="0" borderId="1" xfId="0" applyNumberFormat="1" applyFont="1" applyFill="1" applyBorder="1" applyAlignment="1">
      <alignment horizontal="center" vertical="center"/>
    </xf>
    <xf numFmtId="0" fontId="13" fillId="22" borderId="13" xfId="7" applyFont="1" applyFill="1" applyBorder="1" applyAlignment="1">
      <alignment horizontal="left" vertical="center" wrapText="1"/>
    </xf>
    <xf numFmtId="0" fontId="1" fillId="0" borderId="1" xfId="0" applyFont="1" applyFill="1" applyBorder="1" applyAlignment="1">
      <alignment vertical="center" wrapText="1"/>
    </xf>
    <xf numFmtId="49" fontId="13" fillId="0" borderId="1" xfId="0" applyNumberFormat="1" applyFont="1" applyFill="1" applyBorder="1" applyAlignment="1">
      <alignment horizontal="center" vertical="center"/>
    </xf>
    <xf numFmtId="0" fontId="13" fillId="0" borderId="13" xfId="0" applyFont="1" applyFill="1" applyBorder="1" applyAlignment="1">
      <alignment horizontal="left" vertical="center" wrapText="1"/>
    </xf>
    <xf numFmtId="0" fontId="1" fillId="22" borderId="1" xfId="0" applyFont="1" applyFill="1" applyBorder="1" applyAlignment="1">
      <alignment horizontal="center" vertical="center" wrapText="1"/>
    </xf>
    <xf numFmtId="0" fontId="1" fillId="22" borderId="1" xfId="0" applyFont="1" applyFill="1" applyBorder="1" applyAlignment="1">
      <alignment vertical="center" wrapText="1"/>
    </xf>
    <xf numFmtId="0" fontId="13" fillId="22" borderId="13" xfId="7" applyFont="1" applyFill="1" applyBorder="1" applyAlignment="1">
      <alignment vertical="center" wrapText="1"/>
    </xf>
    <xf numFmtId="0" fontId="13" fillId="0" borderId="13" xfId="0" applyFont="1" applyFill="1" applyBorder="1" applyAlignment="1">
      <alignment vertical="center" wrapText="1"/>
    </xf>
    <xf numFmtId="0" fontId="3" fillId="0" borderId="15" xfId="0" applyFont="1" applyFill="1" applyBorder="1" applyAlignment="1">
      <alignment horizontal="center" vertical="center" wrapText="1"/>
    </xf>
    <xf numFmtId="0" fontId="1" fillId="0" borderId="15" xfId="0" applyFont="1" applyFill="1" applyBorder="1" applyAlignment="1">
      <alignment vertical="center" wrapText="1"/>
    </xf>
    <xf numFmtId="0" fontId="1" fillId="0" borderId="15" xfId="0" applyFont="1" applyFill="1" applyBorder="1" applyAlignment="1">
      <alignment horizontal="center" vertical="center" wrapText="1"/>
    </xf>
    <xf numFmtId="0" fontId="13" fillId="0" borderId="16" xfId="0" applyFont="1" applyFill="1" applyBorder="1" applyAlignment="1">
      <alignment vertical="center" wrapText="1"/>
    </xf>
    <xf numFmtId="0" fontId="0" fillId="22" borderId="0" xfId="0" applyFill="1"/>
    <xf numFmtId="0" fontId="3" fillId="0" borderId="0" xfId="0" applyFont="1" applyBorder="1" applyAlignment="1">
      <alignment horizontal="center" vertical="center" wrapText="1"/>
    </xf>
    <xf numFmtId="0" fontId="1" fillId="0" borderId="1" xfId="0" applyFont="1" applyFill="1" applyBorder="1" applyAlignment="1">
      <alignment horizontal="center" vertical="center"/>
    </xf>
    <xf numFmtId="0" fontId="3" fillId="33" borderId="1" xfId="11" applyFont="1" applyFill="1" applyBorder="1" applyAlignment="1">
      <alignment horizontal="center" vertical="center"/>
    </xf>
    <xf numFmtId="0" fontId="3" fillId="33" borderId="1" xfId="11" applyFont="1" applyFill="1" applyBorder="1" applyAlignment="1">
      <alignment horizontal="center" vertical="center" wrapText="1"/>
    </xf>
    <xf numFmtId="0" fontId="27" fillId="0" borderId="1" xfId="0" applyFont="1" applyFill="1" applyBorder="1" applyAlignment="1">
      <alignment horizontal="center" vertical="center" wrapText="1"/>
    </xf>
    <xf numFmtId="165" fontId="3" fillId="0" borderId="1" xfId="0" applyNumberFormat="1" applyFont="1" applyFill="1" applyBorder="1" applyAlignment="1">
      <alignment horizontal="center" vertical="center"/>
    </xf>
    <xf numFmtId="0" fontId="10" fillId="33" borderId="1" xfId="0" applyFont="1" applyFill="1" applyBorder="1" applyAlignment="1">
      <alignment vertical="center" wrapText="1"/>
    </xf>
    <xf numFmtId="0" fontId="10" fillId="33" borderId="1" xfId="0" applyFont="1" applyFill="1" applyBorder="1" applyAlignment="1">
      <alignment horizontal="center" vertical="center"/>
    </xf>
    <xf numFmtId="165" fontId="10" fillId="33" borderId="1" xfId="0" applyNumberFormat="1" applyFont="1" applyFill="1" applyBorder="1" applyAlignment="1">
      <alignment horizontal="center" vertical="center"/>
    </xf>
    <xf numFmtId="9" fontId="3" fillId="0" borderId="1" xfId="0" applyNumberFormat="1" applyFont="1" applyFill="1" applyBorder="1" applyAlignment="1">
      <alignment horizontal="center" vertical="center"/>
    </xf>
    <xf numFmtId="0" fontId="0" fillId="0" borderId="0" xfId="0" applyAlignment="1">
      <alignment wrapText="1"/>
    </xf>
    <xf numFmtId="0" fontId="3" fillId="0" borderId="1" xfId="0" applyFont="1" applyBorder="1" applyAlignment="1">
      <alignment horizontal="center" vertical="center" wrapText="1"/>
    </xf>
    <xf numFmtId="0" fontId="12" fillId="34" borderId="1" xfId="0" applyFont="1" applyFill="1" applyBorder="1" applyAlignment="1">
      <alignment horizontal="center" vertical="center" wrapText="1"/>
    </xf>
    <xf numFmtId="0" fontId="3" fillId="0" borderId="1" xfId="0" applyFont="1" applyBorder="1" applyAlignment="1">
      <alignment horizontal="center" vertical="center"/>
    </xf>
    <xf numFmtId="0" fontId="12" fillId="17" borderId="1" xfId="0" applyFont="1" applyFill="1" applyBorder="1" applyAlignment="1">
      <alignment horizontal="center" vertical="center" wrapText="1"/>
    </xf>
    <xf numFmtId="0" fontId="12" fillId="35" borderId="1" xfId="0" applyFont="1" applyFill="1" applyBorder="1" applyAlignment="1">
      <alignment horizontal="center" vertical="center" wrapText="1"/>
    </xf>
    <xf numFmtId="9" fontId="1" fillId="0" borderId="1" xfId="0" applyNumberFormat="1" applyFont="1" applyFill="1" applyBorder="1" applyAlignment="1">
      <alignment horizontal="justify" vertical="center" wrapText="1"/>
    </xf>
    <xf numFmtId="9" fontId="13" fillId="0" borderId="0" xfId="2" applyNumberFormat="1" applyFont="1"/>
    <xf numFmtId="0" fontId="1" fillId="0" borderId="1" xfId="7" applyFont="1" applyFill="1" applyBorder="1" applyAlignment="1">
      <alignment horizontal="justify" vertical="center" wrapText="1"/>
    </xf>
    <xf numFmtId="0" fontId="3" fillId="0" borderId="0" xfId="0" applyFont="1" applyBorder="1" applyAlignment="1">
      <alignment horizontal="center" vertical="center" wrapText="1"/>
    </xf>
    <xf numFmtId="0" fontId="3" fillId="32" borderId="25" xfId="0" applyFont="1" applyFill="1" applyBorder="1" applyAlignment="1">
      <alignment horizontal="center" vertical="center" wrapText="1"/>
    </xf>
    <xf numFmtId="0" fontId="3" fillId="32" borderId="4" xfId="0" applyFont="1" applyFill="1" applyBorder="1" applyAlignment="1">
      <alignment horizontal="center" vertical="center" wrapText="1"/>
    </xf>
    <xf numFmtId="0" fontId="3" fillId="32" borderId="4" xfId="0" applyFont="1" applyFill="1" applyBorder="1" applyAlignment="1">
      <alignment horizontal="center" vertical="center"/>
    </xf>
    <xf numFmtId="0" fontId="3" fillId="32" borderId="26" xfId="0" applyFont="1" applyFill="1" applyBorder="1" applyAlignment="1">
      <alignment horizontal="center" vertical="center"/>
    </xf>
    <xf numFmtId="0" fontId="3" fillId="22" borderId="50" xfId="0" applyFont="1" applyFill="1" applyBorder="1" applyAlignment="1">
      <alignment horizontal="center" vertical="center" wrapText="1"/>
    </xf>
    <xf numFmtId="0" fontId="3" fillId="22" borderId="52" xfId="0" applyFont="1" applyFill="1" applyBorder="1" applyAlignment="1">
      <alignment horizontal="center" vertical="center" wrapText="1"/>
    </xf>
    <xf numFmtId="0" fontId="3" fillId="22" borderId="56" xfId="0" applyFont="1" applyFill="1" applyBorder="1" applyAlignment="1">
      <alignment horizontal="center" vertical="center" wrapText="1"/>
    </xf>
    <xf numFmtId="0" fontId="3" fillId="22" borderId="35" xfId="0" applyFont="1" applyFill="1" applyBorder="1" applyAlignment="1">
      <alignment horizontal="center" vertical="center" wrapText="1"/>
    </xf>
    <xf numFmtId="0" fontId="3" fillId="22" borderId="0" xfId="0" applyFont="1" applyFill="1" applyBorder="1" applyAlignment="1">
      <alignment horizontal="center" vertical="center" wrapText="1"/>
    </xf>
    <xf numFmtId="0" fontId="3" fillId="22" borderId="29" xfId="0" applyFont="1" applyFill="1" applyBorder="1" applyAlignment="1">
      <alignment horizontal="center" vertical="center" wrapText="1"/>
    </xf>
    <xf numFmtId="0" fontId="3" fillId="22" borderId="33" xfId="0" applyFont="1" applyFill="1" applyBorder="1" applyAlignment="1">
      <alignment horizontal="center" vertical="center" wrapText="1"/>
    </xf>
    <xf numFmtId="0" fontId="3" fillId="22" borderId="2" xfId="0" applyFont="1" applyFill="1" applyBorder="1" applyAlignment="1">
      <alignment horizontal="center" vertical="center" wrapText="1"/>
    </xf>
    <xf numFmtId="0" fontId="3" fillId="22" borderId="30" xfId="0" applyFont="1" applyFill="1" applyBorder="1" applyAlignment="1">
      <alignment horizontal="center" vertical="center" wrapText="1"/>
    </xf>
    <xf numFmtId="0" fontId="3" fillId="22" borderId="25" xfId="0" applyFont="1" applyFill="1" applyBorder="1" applyAlignment="1">
      <alignment horizontal="center" vertical="center" wrapText="1"/>
    </xf>
    <xf numFmtId="0" fontId="3" fillId="22" borderId="4" xfId="0" applyFont="1" applyFill="1" applyBorder="1" applyAlignment="1">
      <alignment horizontal="center" vertical="center" wrapText="1"/>
    </xf>
    <xf numFmtId="0" fontId="3" fillId="22" borderId="26"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2" xfId="0" applyFont="1" applyFill="1" applyBorder="1" applyAlignment="1">
      <alignment horizontal="center" vertical="center"/>
    </xf>
    <xf numFmtId="0" fontId="3" fillId="0" borderId="14" xfId="0" applyFont="1" applyFill="1" applyBorder="1" applyAlignment="1">
      <alignment horizontal="center" vertical="center"/>
    </xf>
    <xf numFmtId="0" fontId="3" fillId="29" borderId="17" xfId="0" applyFont="1" applyFill="1" applyBorder="1" applyAlignment="1">
      <alignment horizontal="center" vertical="center" wrapText="1"/>
    </xf>
    <xf numFmtId="0" fontId="3" fillId="29" borderId="31" xfId="0" applyFont="1" applyFill="1" applyBorder="1" applyAlignment="1">
      <alignment horizontal="center" vertical="center" wrapText="1"/>
    </xf>
    <xf numFmtId="0" fontId="3" fillId="29" borderId="18" xfId="0" applyFont="1" applyFill="1" applyBorder="1" applyAlignment="1">
      <alignment horizontal="center" vertical="center" wrapText="1"/>
    </xf>
    <xf numFmtId="0" fontId="3" fillId="29" borderId="32" xfId="0" applyFont="1" applyFill="1" applyBorder="1" applyAlignment="1">
      <alignment horizontal="center" vertical="center" wrapText="1"/>
    </xf>
    <xf numFmtId="0" fontId="3" fillId="31" borderId="9" xfId="0" applyFont="1" applyFill="1" applyBorder="1" applyAlignment="1">
      <alignment horizontal="center" vertical="center" wrapText="1"/>
    </xf>
    <xf numFmtId="0" fontId="3" fillId="31" borderId="10" xfId="0" applyFont="1" applyFill="1" applyBorder="1" applyAlignment="1">
      <alignment horizontal="center" vertical="center" wrapText="1"/>
    </xf>
    <xf numFmtId="0" fontId="3" fillId="31" borderId="11" xfId="0" applyFont="1" applyFill="1" applyBorder="1" applyAlignment="1">
      <alignment horizontal="center" vertical="center" wrapText="1"/>
    </xf>
    <xf numFmtId="0" fontId="3" fillId="29" borderId="40" xfId="0" applyFont="1" applyFill="1" applyBorder="1" applyAlignment="1">
      <alignment horizontal="center" vertical="center" wrapText="1"/>
    </xf>
    <xf numFmtId="0" fontId="3" fillId="29" borderId="10" xfId="0" applyFont="1" applyFill="1" applyBorder="1" applyAlignment="1">
      <alignment horizontal="center" vertical="center"/>
    </xf>
    <xf numFmtId="0" fontId="3" fillId="29" borderId="11" xfId="0" applyFont="1" applyFill="1" applyBorder="1" applyAlignment="1">
      <alignment horizontal="center" vertical="center"/>
    </xf>
    <xf numFmtId="0" fontId="3" fillId="28" borderId="9" xfId="0" applyFont="1" applyFill="1" applyBorder="1" applyAlignment="1">
      <alignment horizontal="center" vertical="center" wrapText="1"/>
    </xf>
    <xf numFmtId="0" fontId="3" fillId="28" borderId="10" xfId="0" applyFont="1" applyFill="1" applyBorder="1" applyAlignment="1">
      <alignment horizontal="center" vertical="center" wrapText="1"/>
    </xf>
    <xf numFmtId="0" fontId="3" fillId="28" borderId="11" xfId="0" applyFont="1" applyFill="1" applyBorder="1" applyAlignment="1">
      <alignment horizontal="center" vertical="center" wrapText="1"/>
    </xf>
    <xf numFmtId="0" fontId="3" fillId="29" borderId="9" xfId="0" applyFont="1" applyFill="1" applyBorder="1" applyAlignment="1">
      <alignment horizontal="center" vertical="center" wrapText="1"/>
    </xf>
    <xf numFmtId="0" fontId="3" fillId="32" borderId="17" xfId="0" applyFont="1" applyFill="1" applyBorder="1" applyAlignment="1">
      <alignment horizontal="center" vertical="center" wrapText="1"/>
    </xf>
    <xf numFmtId="0" fontId="3" fillId="32" borderId="18" xfId="0" applyFont="1" applyFill="1" applyBorder="1" applyAlignment="1">
      <alignment horizontal="center" vertical="center" wrapText="1"/>
    </xf>
    <xf numFmtId="0" fontId="3" fillId="32" borderId="15" xfId="0" applyFont="1" applyFill="1" applyBorder="1" applyAlignment="1">
      <alignment horizontal="center" vertical="center" wrapText="1"/>
    </xf>
    <xf numFmtId="0" fontId="3" fillId="32" borderId="19" xfId="0" applyFont="1" applyFill="1" applyBorder="1" applyAlignment="1">
      <alignment horizontal="center" vertical="center" wrapText="1"/>
    </xf>
    <xf numFmtId="0" fontId="1" fillId="0" borderId="9" xfId="0" applyFont="1" applyBorder="1" applyAlignment="1">
      <alignment horizontal="center"/>
    </xf>
    <xf numFmtId="0" fontId="1" fillId="0" borderId="10" xfId="0" applyFont="1" applyBorder="1" applyAlignment="1">
      <alignment horizontal="center"/>
    </xf>
    <xf numFmtId="0" fontId="1" fillId="0" borderId="12" xfId="0" applyFont="1" applyBorder="1" applyAlignment="1">
      <alignment horizontal="center"/>
    </xf>
    <xf numFmtId="0" fontId="1" fillId="0" borderId="1" xfId="0" applyFont="1" applyBorder="1" applyAlignment="1">
      <alignment horizontal="center"/>
    </xf>
    <xf numFmtId="0" fontId="14" fillId="0" borderId="25"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1" fillId="0" borderId="51" xfId="0" applyFont="1" applyBorder="1" applyAlignment="1">
      <alignment horizontal="center"/>
    </xf>
    <xf numFmtId="0" fontId="1" fillId="0" borderId="56" xfId="0" applyFont="1" applyBorder="1" applyAlignment="1">
      <alignment horizontal="center"/>
    </xf>
    <xf numFmtId="0" fontId="1" fillId="0" borderId="39" xfId="0" applyFont="1" applyBorder="1" applyAlignment="1">
      <alignment horizontal="center"/>
    </xf>
    <xf numFmtId="0" fontId="1" fillId="0" borderId="29" xfId="0" applyFont="1" applyBorder="1" applyAlignment="1">
      <alignment horizontal="center"/>
    </xf>
    <xf numFmtId="0" fontId="1" fillId="0" borderId="47" xfId="0" applyFont="1" applyBorder="1" applyAlignment="1">
      <alignment horizontal="center"/>
    </xf>
    <xf numFmtId="0" fontId="1" fillId="0" borderId="30" xfId="0" applyFont="1" applyBorder="1" applyAlignment="1">
      <alignment horizontal="center"/>
    </xf>
    <xf numFmtId="0" fontId="14" fillId="29" borderId="19" xfId="0" applyFont="1" applyFill="1" applyBorder="1" applyAlignment="1">
      <alignment horizontal="center" vertical="center"/>
    </xf>
    <xf numFmtId="0" fontId="14" fillId="29" borderId="37" xfId="0" applyFont="1" applyFill="1" applyBorder="1" applyAlignment="1">
      <alignment horizontal="center" vertical="center"/>
    </xf>
    <xf numFmtId="0" fontId="3" fillId="28" borderId="40" xfId="0" applyFont="1" applyFill="1" applyBorder="1" applyAlignment="1">
      <alignment horizontal="center" vertical="center" wrapText="1"/>
    </xf>
    <xf numFmtId="0" fontId="3" fillId="28" borderId="48" xfId="0" applyFont="1" applyFill="1" applyBorder="1" applyAlignment="1">
      <alignment horizontal="center" vertical="center" wrapText="1"/>
    </xf>
    <xf numFmtId="0" fontId="3" fillId="22" borderId="10" xfId="0" applyFont="1" applyFill="1" applyBorder="1" applyAlignment="1">
      <alignment horizontal="center" vertical="center" wrapText="1"/>
    </xf>
    <xf numFmtId="0" fontId="3" fillId="22" borderId="1" xfId="0" applyFont="1" applyFill="1" applyBorder="1" applyAlignment="1">
      <alignment horizontal="center" vertical="center" wrapText="1"/>
    </xf>
    <xf numFmtId="0" fontId="3" fillId="22" borderId="12" xfId="0" applyFont="1" applyFill="1" applyBorder="1" applyAlignment="1">
      <alignment horizontal="center" vertical="center" wrapText="1"/>
    </xf>
    <xf numFmtId="0" fontId="3" fillId="22" borderId="13" xfId="0" applyFont="1" applyFill="1" applyBorder="1" applyAlignment="1">
      <alignment horizontal="center" vertical="center" wrapText="1"/>
    </xf>
    <xf numFmtId="0" fontId="3" fillId="32" borderId="14" xfId="0" applyFont="1" applyFill="1" applyBorder="1" applyAlignment="1">
      <alignment horizontal="center" vertical="center" wrapText="1"/>
    </xf>
    <xf numFmtId="0" fontId="3" fillId="32" borderId="16" xfId="0" applyFont="1" applyFill="1" applyBorder="1" applyAlignment="1">
      <alignment horizontal="center" vertical="center" wrapText="1"/>
    </xf>
    <xf numFmtId="0" fontId="14" fillId="0" borderId="4" xfId="0" applyFont="1" applyBorder="1" applyAlignment="1">
      <alignment horizontal="center" vertical="center"/>
    </xf>
    <xf numFmtId="0" fontId="14" fillId="0" borderId="26" xfId="0" applyFont="1" applyBorder="1" applyAlignment="1">
      <alignment horizontal="center" vertical="center"/>
    </xf>
    <xf numFmtId="0" fontId="14" fillId="0" borderId="25" xfId="0" applyFont="1" applyBorder="1" applyAlignment="1">
      <alignment horizontal="center" vertical="center"/>
    </xf>
    <xf numFmtId="0" fontId="14" fillId="0" borderId="5" xfId="0" applyFont="1" applyBorder="1" applyAlignment="1">
      <alignment horizontal="center" vertical="center"/>
    </xf>
    <xf numFmtId="0" fontId="14" fillId="0" borderId="3" xfId="0" applyFont="1" applyBorder="1" applyAlignment="1">
      <alignment horizontal="center" vertical="center"/>
    </xf>
    <xf numFmtId="0" fontId="3" fillId="9" borderId="12" xfId="0" applyFont="1" applyFill="1" applyBorder="1" applyAlignment="1">
      <alignment horizontal="justify" vertical="center" wrapText="1"/>
    </xf>
    <xf numFmtId="0" fontId="3" fillId="9" borderId="1" xfId="0" applyFont="1" applyFill="1" applyBorder="1" applyAlignment="1">
      <alignment horizontal="center" vertical="center" wrapText="1"/>
    </xf>
    <xf numFmtId="0" fontId="3" fillId="9" borderId="3" xfId="0" applyFont="1" applyFill="1" applyBorder="1" applyAlignment="1">
      <alignment horizontal="center" vertical="center" wrapText="1"/>
    </xf>
    <xf numFmtId="0" fontId="3" fillId="30" borderId="12" xfId="0" applyFont="1" applyFill="1" applyBorder="1" applyAlignment="1">
      <alignment horizontal="center" vertical="center" wrapText="1"/>
    </xf>
    <xf numFmtId="0" fontId="3" fillId="30" borderId="1" xfId="0" applyFont="1" applyFill="1" applyBorder="1" applyAlignment="1">
      <alignment horizontal="center" vertical="center" wrapText="1"/>
    </xf>
    <xf numFmtId="0" fontId="3" fillId="30" borderId="3" xfId="0" applyFont="1" applyFill="1" applyBorder="1" applyAlignment="1">
      <alignment horizontal="justify" vertical="center" wrapText="1"/>
    </xf>
    <xf numFmtId="0" fontId="3" fillId="12" borderId="12"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 fillId="12" borderId="13" xfId="0" applyFont="1" applyFill="1" applyBorder="1" applyAlignment="1">
      <alignment horizontal="center" vertical="center" wrapText="1"/>
    </xf>
    <xf numFmtId="0" fontId="3" fillId="29" borderId="48" xfId="0" applyFont="1" applyFill="1" applyBorder="1" applyAlignment="1">
      <alignment horizontal="center" vertical="center"/>
    </xf>
    <xf numFmtId="0" fontId="3" fillId="2" borderId="9"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18" fillId="27" borderId="9" xfId="0" applyFont="1" applyFill="1" applyBorder="1" applyAlignment="1">
      <alignment horizontal="center" vertical="center" wrapText="1"/>
    </xf>
    <xf numFmtId="0" fontId="18" fillId="27" borderId="12" xfId="0" applyFont="1" applyFill="1" applyBorder="1" applyAlignment="1">
      <alignment horizontal="center" vertical="center" wrapText="1"/>
    </xf>
    <xf numFmtId="0" fontId="18" fillId="27" borderId="10" xfId="0" applyFont="1" applyFill="1" applyBorder="1" applyAlignment="1">
      <alignment horizontal="center" vertical="center" wrapText="1"/>
    </xf>
    <xf numFmtId="0" fontId="18" fillId="27" borderId="1"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18" fillId="27" borderId="11" xfId="0" applyFont="1" applyFill="1" applyBorder="1" applyAlignment="1">
      <alignment horizontal="center" vertical="center" wrapText="1"/>
    </xf>
    <xf numFmtId="0" fontId="18" fillId="27" borderId="13" xfId="0" applyFont="1" applyFill="1" applyBorder="1" applyAlignment="1">
      <alignment horizontal="center" vertical="center" wrapText="1"/>
    </xf>
    <xf numFmtId="0" fontId="3" fillId="9" borderId="13" xfId="0" applyFont="1" applyFill="1" applyBorder="1" applyAlignment="1">
      <alignment horizontal="center" vertical="center" wrapText="1"/>
    </xf>
    <xf numFmtId="0" fontId="3" fillId="30" borderId="13"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8" borderId="13" xfId="0" applyFont="1" applyFill="1" applyBorder="1" applyAlignment="1">
      <alignment horizontal="center" vertical="center" wrapText="1"/>
    </xf>
    <xf numFmtId="0" fontId="3" fillId="9" borderId="12"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 fillId="9" borderId="5" xfId="0" applyFont="1" applyFill="1" applyBorder="1" applyAlignment="1">
      <alignment horizontal="center" vertical="center" wrapText="1"/>
    </xf>
    <xf numFmtId="0" fontId="3" fillId="32" borderId="28" xfId="0" applyFont="1" applyFill="1" applyBorder="1" applyAlignment="1">
      <alignment horizontal="center" vertical="center" wrapText="1"/>
    </xf>
    <xf numFmtId="0" fontId="13" fillId="0" borderId="10" xfId="0" applyFont="1" applyFill="1" applyBorder="1" applyAlignment="1">
      <alignment horizontal="left" vertical="center"/>
    </xf>
    <xf numFmtId="0" fontId="13" fillId="0" borderId="11" xfId="0" applyFont="1" applyFill="1" applyBorder="1" applyAlignment="1">
      <alignment horizontal="left" vertical="center"/>
    </xf>
    <xf numFmtId="0" fontId="13" fillId="0" borderId="1" xfId="0" applyFont="1" applyFill="1" applyBorder="1" applyAlignment="1">
      <alignment horizontal="left" vertical="center"/>
    </xf>
    <xf numFmtId="0" fontId="13" fillId="0" borderId="13" xfId="0" applyFont="1" applyFill="1" applyBorder="1" applyAlignment="1">
      <alignment horizontal="left" vertical="center"/>
    </xf>
    <xf numFmtId="0" fontId="14" fillId="0" borderId="1" xfId="0" applyFont="1" applyBorder="1" applyAlignment="1">
      <alignment horizontal="center" vertical="center"/>
    </xf>
    <xf numFmtId="0" fontId="14" fillId="0" borderId="13" xfId="0" applyFont="1" applyBorder="1" applyAlignment="1">
      <alignment horizontal="center" vertical="center"/>
    </xf>
    <xf numFmtId="0" fontId="14" fillId="0" borderId="12" xfId="0" applyFont="1" applyBorder="1" applyAlignment="1">
      <alignment horizontal="center" vertical="center"/>
    </xf>
    <xf numFmtId="0" fontId="3" fillId="22" borderId="5" xfId="0" applyFont="1" applyFill="1" applyBorder="1" applyAlignment="1">
      <alignment horizontal="center" vertical="center" wrapText="1"/>
    </xf>
    <xf numFmtId="0" fontId="1" fillId="0" borderId="40" xfId="0" applyFont="1" applyBorder="1" applyAlignment="1">
      <alignment horizontal="center"/>
    </xf>
    <xf numFmtId="0" fontId="1" fillId="0" borderId="5" xfId="0" applyFont="1" applyBorder="1" applyAlignment="1">
      <alignment horizontal="center"/>
    </xf>
    <xf numFmtId="0" fontId="3" fillId="22" borderId="9" xfId="0" applyFont="1" applyFill="1" applyBorder="1" applyAlignment="1">
      <alignment horizontal="center" vertical="center" wrapText="1"/>
    </xf>
    <xf numFmtId="0" fontId="3" fillId="32" borderId="20" xfId="0" applyFont="1" applyFill="1" applyBorder="1" applyAlignment="1">
      <alignment horizontal="center" vertical="center" wrapText="1"/>
    </xf>
    <xf numFmtId="0" fontId="3" fillId="32" borderId="21" xfId="0" applyFont="1" applyFill="1" applyBorder="1" applyAlignment="1">
      <alignment horizontal="center" vertical="center" wrapText="1"/>
    </xf>
    <xf numFmtId="0" fontId="3" fillId="32" borderId="22" xfId="0" applyFont="1" applyFill="1" applyBorder="1" applyAlignment="1">
      <alignment horizontal="center" vertical="center" wrapText="1"/>
    </xf>
    <xf numFmtId="0" fontId="14" fillId="0" borderId="27" xfId="0" applyFont="1" applyBorder="1" applyAlignment="1">
      <alignment horizontal="center" vertical="center"/>
    </xf>
    <xf numFmtId="0" fontId="14" fillId="0" borderId="28" xfId="0" applyFont="1" applyBorder="1" applyAlignment="1">
      <alignment horizontal="center" vertical="center"/>
    </xf>
    <xf numFmtId="0" fontId="14" fillId="0" borderId="34" xfId="0" applyFont="1" applyBorder="1" applyAlignment="1">
      <alignment horizontal="center" vertical="center"/>
    </xf>
    <xf numFmtId="0" fontId="14" fillId="0" borderId="44" xfId="0" applyFont="1" applyBorder="1" applyAlignment="1">
      <alignment horizontal="center" vertical="center"/>
    </xf>
    <xf numFmtId="0" fontId="11" fillId="13" borderId="12" xfId="3" applyFont="1" applyFill="1" applyBorder="1" applyAlignment="1">
      <alignment horizontal="center" vertical="center"/>
    </xf>
    <xf numFmtId="0" fontId="11" fillId="13" borderId="1" xfId="3" applyFont="1" applyFill="1" applyBorder="1" applyAlignment="1">
      <alignment horizontal="center" vertical="center"/>
    </xf>
    <xf numFmtId="0" fontId="11" fillId="13" borderId="13" xfId="3" applyFont="1" applyFill="1" applyBorder="1" applyAlignment="1">
      <alignment horizontal="center" vertical="center"/>
    </xf>
    <xf numFmtId="0" fontId="11" fillId="20" borderId="12" xfId="3" applyFont="1" applyFill="1" applyBorder="1" applyAlignment="1">
      <alignment horizontal="center" vertical="center"/>
    </xf>
    <xf numFmtId="0" fontId="11" fillId="20" borderId="1" xfId="3" applyFont="1" applyFill="1" applyBorder="1" applyAlignment="1">
      <alignment horizontal="center" vertical="center"/>
    </xf>
    <xf numFmtId="0" fontId="11" fillId="20" borderId="13" xfId="3" applyFont="1" applyFill="1" applyBorder="1" applyAlignment="1">
      <alignment horizontal="center" vertical="center"/>
    </xf>
    <xf numFmtId="0" fontId="11" fillId="6" borderId="12" xfId="3" applyFont="1" applyFill="1" applyBorder="1" applyAlignment="1">
      <alignment horizontal="center" vertical="center"/>
    </xf>
    <xf numFmtId="0" fontId="11" fillId="6" borderId="1" xfId="3" applyFont="1" applyFill="1" applyBorder="1" applyAlignment="1">
      <alignment horizontal="center" vertical="center"/>
    </xf>
    <xf numFmtId="0" fontId="11" fillId="6" borderId="13" xfId="3" applyFont="1" applyFill="1" applyBorder="1" applyAlignment="1">
      <alignment horizontal="center" vertical="center"/>
    </xf>
    <xf numFmtId="0" fontId="11" fillId="7" borderId="12" xfId="3" applyFont="1" applyFill="1" applyBorder="1" applyAlignment="1">
      <alignment horizontal="center" vertical="center"/>
    </xf>
    <xf numFmtId="0" fontId="11" fillId="7" borderId="1" xfId="3" applyFont="1" applyFill="1" applyBorder="1" applyAlignment="1">
      <alignment horizontal="center" vertical="center"/>
    </xf>
    <xf numFmtId="0" fontId="11" fillId="7" borderId="13" xfId="3" applyFont="1" applyFill="1" applyBorder="1" applyAlignment="1">
      <alignment horizontal="center"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0" fontId="3" fillId="2" borderId="31" xfId="3" applyFont="1" applyFill="1" applyBorder="1" applyAlignment="1">
      <alignment horizontal="center" vertical="center" wrapText="1"/>
    </xf>
    <xf numFmtId="0" fontId="3" fillId="2" borderId="12" xfId="3" applyFont="1" applyFill="1" applyBorder="1" applyAlignment="1">
      <alignment horizontal="center" vertical="center" wrapText="1"/>
    </xf>
    <xf numFmtId="0" fontId="3" fillId="2" borderId="32" xfId="3" applyFont="1" applyFill="1" applyBorder="1" applyAlignment="1">
      <alignment horizontal="center" vertical="center" wrapText="1"/>
    </xf>
    <xf numFmtId="0" fontId="3" fillId="2" borderId="1" xfId="3" applyFont="1" applyFill="1" applyBorder="1" applyAlignment="1">
      <alignment horizontal="center" vertical="center" wrapText="1"/>
    </xf>
    <xf numFmtId="0" fontId="3" fillId="2" borderId="37" xfId="3" applyFont="1" applyFill="1" applyBorder="1" applyAlignment="1">
      <alignment horizontal="center" vertical="center" wrapText="1"/>
    </xf>
    <xf numFmtId="0" fontId="3" fillId="2" borderId="13" xfId="3" applyFont="1" applyFill="1" applyBorder="1" applyAlignment="1">
      <alignment horizontal="center" vertical="center" wrapText="1"/>
    </xf>
    <xf numFmtId="0" fontId="14" fillId="0" borderId="49" xfId="0" applyFont="1" applyBorder="1" applyAlignment="1">
      <alignment horizontal="center" vertical="center"/>
    </xf>
    <xf numFmtId="0" fontId="3" fillId="32" borderId="41" xfId="0" applyFont="1" applyFill="1" applyBorder="1" applyAlignment="1">
      <alignment horizontal="center" vertical="center" wrapText="1"/>
    </xf>
    <xf numFmtId="0" fontId="3" fillId="32" borderId="42" xfId="0" applyFont="1" applyFill="1" applyBorder="1" applyAlignment="1">
      <alignment horizontal="center" vertical="center" wrapText="1"/>
    </xf>
    <xf numFmtId="0" fontId="3" fillId="32" borderId="43" xfId="0" applyFont="1" applyFill="1" applyBorder="1" applyAlignment="1">
      <alignment horizontal="center" vertical="center" wrapText="1"/>
    </xf>
    <xf numFmtId="0" fontId="3" fillId="31" borderId="40" xfId="0" applyFont="1" applyFill="1" applyBorder="1" applyAlignment="1">
      <alignment horizontal="center" vertical="center" wrapText="1"/>
    </xf>
    <xf numFmtId="0" fontId="11" fillId="6" borderId="12" xfId="2" applyFont="1" applyFill="1" applyBorder="1" applyAlignment="1">
      <alignment horizontal="center" vertical="center" wrapText="1"/>
    </xf>
    <xf numFmtId="0" fontId="11" fillId="6" borderId="1" xfId="2" applyFont="1" applyFill="1" applyBorder="1" applyAlignment="1">
      <alignment horizontal="center" vertical="center" wrapText="1"/>
    </xf>
    <xf numFmtId="0" fontId="11" fillId="6" borderId="3" xfId="2" applyFont="1" applyFill="1" applyBorder="1" applyAlignment="1">
      <alignment horizontal="center" vertical="center" wrapText="1"/>
    </xf>
    <xf numFmtId="0" fontId="11" fillId="5" borderId="12" xfId="2" applyFont="1" applyFill="1" applyBorder="1" applyAlignment="1">
      <alignment horizontal="center" vertical="center" wrapText="1"/>
    </xf>
    <xf numFmtId="0" fontId="11" fillId="5" borderId="1" xfId="2" applyFont="1" applyFill="1" applyBorder="1" applyAlignment="1">
      <alignment horizontal="center" vertical="center" wrapText="1"/>
    </xf>
    <xf numFmtId="0" fontId="11" fillId="5" borderId="3" xfId="2" applyFont="1" applyFill="1" applyBorder="1" applyAlignment="1">
      <alignment horizontal="center" vertical="center" wrapText="1"/>
    </xf>
    <xf numFmtId="0" fontId="11" fillId="13" borderId="12" xfId="2" applyFont="1" applyFill="1" applyBorder="1" applyAlignment="1">
      <alignment horizontal="center" vertical="center" wrapText="1"/>
    </xf>
    <xf numFmtId="0" fontId="11" fillId="13" borderId="1" xfId="2" applyFont="1" applyFill="1" applyBorder="1" applyAlignment="1">
      <alignment horizontal="center" vertical="center" wrapText="1"/>
    </xf>
    <xf numFmtId="0" fontId="11" fillId="13" borderId="3" xfId="2" applyFont="1" applyFill="1" applyBorder="1" applyAlignment="1">
      <alignment horizontal="center" vertical="center" wrapText="1"/>
    </xf>
    <xf numFmtId="0" fontId="3" fillId="25" borderId="20" xfId="2" applyFont="1" applyFill="1" applyBorder="1" applyAlignment="1">
      <alignment horizontal="center" vertical="center" wrapText="1"/>
    </xf>
    <xf numFmtId="0" fontId="3" fillId="25" borderId="21" xfId="2" applyFont="1" applyFill="1" applyBorder="1" applyAlignment="1">
      <alignment horizontal="center" vertical="center" wrapText="1"/>
    </xf>
    <xf numFmtId="0" fontId="3" fillId="25" borderId="22" xfId="2" applyFont="1" applyFill="1" applyBorder="1" applyAlignment="1">
      <alignment horizontal="center" vertical="center" wrapText="1"/>
    </xf>
    <xf numFmtId="0" fontId="11" fillId="14" borderId="12" xfId="2" applyFont="1" applyFill="1" applyBorder="1" applyAlignment="1">
      <alignment horizontal="center" vertical="center" wrapText="1"/>
    </xf>
    <xf numFmtId="0" fontId="11" fillId="14" borderId="1" xfId="2" applyFont="1" applyFill="1" applyBorder="1" applyAlignment="1">
      <alignment horizontal="center" vertical="center" wrapText="1"/>
    </xf>
    <xf numFmtId="0" fontId="11" fillId="14" borderId="3" xfId="2" applyFont="1" applyFill="1" applyBorder="1" applyAlignment="1">
      <alignment horizontal="center" vertical="center" wrapText="1"/>
    </xf>
    <xf numFmtId="0" fontId="11" fillId="8" borderId="12" xfId="2" applyFont="1" applyFill="1" applyBorder="1" applyAlignment="1">
      <alignment horizontal="center" vertical="center" wrapText="1"/>
    </xf>
    <xf numFmtId="0" fontId="11" fillId="8" borderId="1" xfId="2" applyFont="1" applyFill="1" applyBorder="1" applyAlignment="1">
      <alignment horizontal="center" vertical="center" wrapText="1"/>
    </xf>
    <xf numFmtId="0" fontId="11" fillId="8" borderId="3" xfId="2" applyFont="1" applyFill="1" applyBorder="1" applyAlignment="1">
      <alignment horizontal="center" vertical="center" wrapText="1"/>
    </xf>
    <xf numFmtId="0" fontId="11" fillId="7" borderId="12" xfId="2" applyFont="1" applyFill="1" applyBorder="1" applyAlignment="1">
      <alignment horizontal="center" vertical="center" wrapText="1"/>
    </xf>
    <xf numFmtId="0" fontId="11" fillId="7" borderId="1" xfId="2" applyFont="1" applyFill="1" applyBorder="1" applyAlignment="1">
      <alignment horizontal="center" vertical="center" wrapText="1"/>
    </xf>
    <xf numFmtId="0" fontId="11" fillId="7" borderId="3" xfId="2" applyFont="1" applyFill="1" applyBorder="1" applyAlignment="1">
      <alignment horizontal="center" vertical="center" wrapText="1"/>
    </xf>
    <xf numFmtId="0" fontId="3" fillId="32" borderId="52" xfId="0" applyFont="1" applyFill="1" applyBorder="1" applyAlignment="1">
      <alignment horizontal="center" vertical="center" wrapText="1"/>
    </xf>
    <xf numFmtId="0" fontId="3" fillId="32" borderId="53" xfId="0" applyFont="1" applyFill="1" applyBorder="1" applyAlignment="1">
      <alignment horizontal="center" vertical="center" wrapText="1"/>
    </xf>
    <xf numFmtId="0" fontId="3" fillId="4" borderId="31" xfId="3" applyFont="1" applyFill="1" applyBorder="1" applyAlignment="1">
      <alignment horizontal="center" vertical="center" wrapText="1"/>
    </xf>
    <xf numFmtId="0" fontId="3" fillId="4" borderId="12" xfId="3" applyFont="1" applyFill="1" applyBorder="1" applyAlignment="1">
      <alignment horizontal="center" vertical="center" wrapText="1"/>
    </xf>
    <xf numFmtId="0" fontId="3" fillId="4" borderId="32" xfId="3" applyFont="1" applyFill="1" applyBorder="1" applyAlignment="1">
      <alignment horizontal="center" vertical="center" wrapText="1"/>
    </xf>
    <xf numFmtId="0" fontId="3" fillId="4" borderId="1" xfId="3" applyFont="1" applyFill="1" applyBorder="1" applyAlignment="1">
      <alignment horizontal="center" vertical="center" wrapText="1"/>
    </xf>
    <xf numFmtId="0" fontId="3" fillId="4" borderId="33" xfId="3" applyFont="1" applyFill="1" applyBorder="1" applyAlignment="1">
      <alignment horizontal="center" vertical="center" wrapText="1"/>
    </xf>
    <xf numFmtId="0" fontId="3" fillId="4" borderId="3" xfId="3" applyFont="1" applyFill="1" applyBorder="1" applyAlignment="1">
      <alignment horizontal="center" vertical="center" wrapText="1"/>
    </xf>
    <xf numFmtId="0" fontId="11" fillId="15" borderId="12" xfId="2" applyFont="1" applyFill="1" applyBorder="1" applyAlignment="1">
      <alignment horizontal="center" vertical="center" wrapText="1"/>
    </xf>
    <xf numFmtId="0" fontId="11" fillId="15" borderId="1" xfId="2" applyFont="1" applyFill="1" applyBorder="1" applyAlignment="1">
      <alignment horizontal="center" vertical="center" wrapText="1"/>
    </xf>
    <xf numFmtId="0" fontId="11" fillId="15" borderId="13" xfId="2" applyFont="1" applyFill="1" applyBorder="1" applyAlignment="1">
      <alignment horizontal="center" vertical="center" wrapText="1"/>
    </xf>
    <xf numFmtId="0" fontId="3" fillId="4" borderId="37" xfId="3" applyFont="1" applyFill="1" applyBorder="1" applyAlignment="1">
      <alignment horizontal="center" vertical="center" wrapText="1"/>
    </xf>
    <xf numFmtId="0" fontId="3" fillId="4" borderId="13" xfId="3" applyFont="1" applyFill="1" applyBorder="1" applyAlignment="1">
      <alignment horizontal="center" vertical="center" wrapText="1"/>
    </xf>
    <xf numFmtId="0" fontId="11" fillId="14" borderId="13" xfId="2" applyFont="1" applyFill="1" applyBorder="1" applyAlignment="1">
      <alignment horizontal="center" vertical="center" wrapText="1"/>
    </xf>
    <xf numFmtId="0" fontId="11" fillId="8" borderId="13" xfId="2" applyFont="1" applyFill="1" applyBorder="1" applyAlignment="1">
      <alignment horizontal="center" vertical="center" wrapText="1"/>
    </xf>
    <xf numFmtId="0" fontId="11" fillId="7" borderId="13" xfId="2" applyFont="1" applyFill="1" applyBorder="1" applyAlignment="1">
      <alignment horizontal="center" vertical="center" wrapText="1"/>
    </xf>
    <xf numFmtId="0" fontId="11" fillId="6" borderId="13" xfId="2" applyFont="1" applyFill="1" applyBorder="1" applyAlignment="1">
      <alignment horizontal="center" vertical="center" wrapText="1"/>
    </xf>
    <xf numFmtId="0" fontId="14" fillId="0" borderId="19" xfId="0" applyFont="1" applyBorder="1" applyAlignment="1">
      <alignment horizontal="center" vertical="center"/>
    </xf>
    <xf numFmtId="0" fontId="3" fillId="25" borderId="41" xfId="2" applyFont="1" applyFill="1" applyBorder="1" applyAlignment="1">
      <alignment horizontal="center" vertical="center" wrapText="1"/>
    </xf>
    <xf numFmtId="0" fontId="3" fillId="25" borderId="42" xfId="2" applyFont="1" applyFill="1" applyBorder="1" applyAlignment="1">
      <alignment horizontal="center" vertical="center" wrapText="1"/>
    </xf>
    <xf numFmtId="0" fontId="3" fillId="25" borderId="52" xfId="2" applyFont="1" applyFill="1" applyBorder="1" applyAlignment="1">
      <alignment horizontal="center" vertical="center" wrapText="1"/>
    </xf>
    <xf numFmtId="0" fontId="3" fillId="25" borderId="53" xfId="2" applyFont="1" applyFill="1" applyBorder="1" applyAlignment="1">
      <alignment horizontal="center" vertical="center" wrapText="1"/>
    </xf>
    <xf numFmtId="0" fontId="3" fillId="25" borderId="43" xfId="2" applyFont="1" applyFill="1" applyBorder="1" applyAlignment="1">
      <alignment horizontal="center" vertical="center" wrapText="1"/>
    </xf>
    <xf numFmtId="0" fontId="3" fillId="28" borderId="20" xfId="2" applyFont="1" applyFill="1" applyBorder="1" applyAlignment="1">
      <alignment horizontal="center" vertical="center" wrapText="1"/>
    </xf>
    <xf numFmtId="0" fontId="3" fillId="28" borderId="21" xfId="2" applyFont="1" applyFill="1" applyBorder="1" applyAlignment="1">
      <alignment horizontal="center" vertical="center" wrapText="1"/>
    </xf>
    <xf numFmtId="0" fontId="3" fillId="28" borderId="22" xfId="2" applyFont="1" applyFill="1" applyBorder="1" applyAlignment="1">
      <alignment horizontal="center" vertical="center" wrapText="1"/>
    </xf>
    <xf numFmtId="0" fontId="3" fillId="28" borderId="52" xfId="2" applyFont="1" applyFill="1" applyBorder="1" applyAlignment="1">
      <alignment horizontal="center" vertical="center" wrapText="1"/>
    </xf>
    <xf numFmtId="0" fontId="3" fillId="28" borderId="41" xfId="2" applyFont="1" applyFill="1" applyBorder="1" applyAlignment="1">
      <alignment horizontal="center" vertical="center" wrapText="1"/>
    </xf>
    <xf numFmtId="0" fontId="3" fillId="28" borderId="42" xfId="2" applyFont="1" applyFill="1" applyBorder="1" applyAlignment="1">
      <alignment horizontal="center" vertical="center" wrapText="1"/>
    </xf>
    <xf numFmtId="0" fontId="3" fillId="28" borderId="43" xfId="2" applyFont="1" applyFill="1" applyBorder="1" applyAlignment="1">
      <alignment horizontal="center" vertical="center" wrapText="1"/>
    </xf>
    <xf numFmtId="0" fontId="3" fillId="12" borderId="18" xfId="0" applyFont="1" applyFill="1" applyBorder="1" applyAlignment="1">
      <alignment horizontal="center" vertical="center" wrapText="1"/>
    </xf>
    <xf numFmtId="0" fontId="3" fillId="12" borderId="32" xfId="0" applyFont="1" applyFill="1" applyBorder="1" applyAlignment="1">
      <alignment horizontal="center" vertical="center" wrapText="1"/>
    </xf>
    <xf numFmtId="0" fontId="3" fillId="12" borderId="19" xfId="0" applyFont="1" applyFill="1" applyBorder="1" applyAlignment="1">
      <alignment horizontal="center" vertical="center" wrapText="1"/>
    </xf>
    <xf numFmtId="0" fontId="3" fillId="12" borderId="37" xfId="0" applyFont="1" applyFill="1" applyBorder="1" applyAlignment="1">
      <alignment horizontal="center" vertical="center" wrapText="1"/>
    </xf>
    <xf numFmtId="0" fontId="3" fillId="30" borderId="18" xfId="0" applyFont="1" applyFill="1" applyBorder="1" applyAlignment="1">
      <alignment horizontal="center" vertical="center" wrapText="1"/>
    </xf>
    <xf numFmtId="0" fontId="3" fillId="30" borderId="32" xfId="0" applyFont="1" applyFill="1" applyBorder="1" applyAlignment="1">
      <alignment horizontal="center" vertical="center" wrapText="1"/>
    </xf>
    <xf numFmtId="0" fontId="14" fillId="0" borderId="0" xfId="2" applyFont="1" applyFill="1" applyBorder="1" applyAlignment="1">
      <alignment horizontal="center" vertical="center"/>
    </xf>
    <xf numFmtId="0" fontId="14" fillId="0" borderId="0" xfId="2" applyFont="1" applyFill="1" applyBorder="1" applyAlignment="1">
      <alignment horizontal="center" vertical="center" wrapText="1"/>
    </xf>
    <xf numFmtId="0" fontId="14" fillId="25" borderId="20" xfId="2" applyFont="1" applyFill="1" applyBorder="1" applyAlignment="1">
      <alignment horizontal="center" vertical="center"/>
    </xf>
    <xf numFmtId="0" fontId="14" fillId="25" borderId="21" xfId="2" applyFont="1" applyFill="1" applyBorder="1" applyAlignment="1">
      <alignment horizontal="center" vertical="center"/>
    </xf>
    <xf numFmtId="0" fontId="14" fillId="25" borderId="54" xfId="2" applyFont="1" applyFill="1" applyBorder="1" applyAlignment="1">
      <alignment horizontal="center" vertical="center"/>
    </xf>
    <xf numFmtId="0" fontId="14" fillId="0" borderId="12" xfId="2" applyFont="1" applyBorder="1" applyAlignment="1">
      <alignment horizontal="center" vertical="center"/>
    </xf>
    <xf numFmtId="0" fontId="14" fillId="4" borderId="31" xfId="2" applyFont="1" applyFill="1" applyBorder="1" applyAlignment="1">
      <alignment horizontal="center" vertical="center" wrapText="1"/>
    </xf>
    <xf numFmtId="0" fontId="14" fillId="4" borderId="12" xfId="2" applyFont="1" applyFill="1" applyBorder="1" applyAlignment="1">
      <alignment horizontal="center" vertical="center" wrapText="1"/>
    </xf>
    <xf numFmtId="0" fontId="14" fillId="4" borderId="32" xfId="2" applyFont="1" applyFill="1" applyBorder="1" applyAlignment="1">
      <alignment horizontal="center" vertical="center"/>
    </xf>
    <xf numFmtId="0" fontId="14" fillId="4" borderId="1" xfId="2" applyFont="1" applyFill="1" applyBorder="1" applyAlignment="1">
      <alignment horizontal="center" vertical="center"/>
    </xf>
    <xf numFmtId="0" fontId="3" fillId="9" borderId="17" xfId="0" applyFont="1" applyFill="1" applyBorder="1" applyAlignment="1">
      <alignment horizontal="center" vertical="center" wrapText="1"/>
    </xf>
    <xf numFmtId="0" fontId="3" fillId="9" borderId="31" xfId="0" applyFont="1" applyFill="1" applyBorder="1" applyAlignment="1">
      <alignment horizontal="center" vertical="center" wrapText="1"/>
    </xf>
    <xf numFmtId="0" fontId="3" fillId="9" borderId="18" xfId="0" applyFont="1" applyFill="1" applyBorder="1" applyAlignment="1">
      <alignment horizontal="center" vertical="center" wrapText="1"/>
    </xf>
    <xf numFmtId="0" fontId="3" fillId="9" borderId="32" xfId="0" applyFont="1" applyFill="1" applyBorder="1" applyAlignment="1">
      <alignment horizontal="center" vertical="center" wrapText="1"/>
    </xf>
    <xf numFmtId="0" fontId="3" fillId="9" borderId="19" xfId="0" applyFont="1" applyFill="1" applyBorder="1" applyAlignment="1">
      <alignment horizontal="center" vertical="center" wrapText="1"/>
    </xf>
    <xf numFmtId="0" fontId="3" fillId="9" borderId="37" xfId="0" applyFont="1" applyFill="1" applyBorder="1" applyAlignment="1">
      <alignment horizontal="center" vertical="center" wrapText="1"/>
    </xf>
    <xf numFmtId="0" fontId="3" fillId="30" borderId="17" xfId="0" applyFont="1" applyFill="1" applyBorder="1" applyAlignment="1">
      <alignment horizontal="center" vertical="center" wrapText="1"/>
    </xf>
    <xf numFmtId="0" fontId="3" fillId="30" borderId="31" xfId="0" applyFont="1" applyFill="1" applyBorder="1" applyAlignment="1">
      <alignment horizontal="center" vertical="center" wrapText="1"/>
    </xf>
    <xf numFmtId="0" fontId="3" fillId="30" borderId="19" xfId="0" applyFont="1" applyFill="1" applyBorder="1" applyAlignment="1">
      <alignment horizontal="center" vertical="center" wrapText="1"/>
    </xf>
    <xf numFmtId="0" fontId="3" fillId="30" borderId="37" xfId="0" applyFont="1" applyFill="1" applyBorder="1" applyAlignment="1">
      <alignment horizontal="center" vertical="center" wrapText="1"/>
    </xf>
    <xf numFmtId="0" fontId="3" fillId="12" borderId="17" xfId="0" applyFont="1" applyFill="1" applyBorder="1" applyAlignment="1">
      <alignment horizontal="center" vertical="center" wrapText="1"/>
    </xf>
    <xf numFmtId="0" fontId="3" fillId="12" borderId="31" xfId="0" applyFont="1" applyFill="1" applyBorder="1" applyAlignment="1">
      <alignment horizontal="center" vertical="center" wrapText="1"/>
    </xf>
    <xf numFmtId="0" fontId="3" fillId="29" borderId="32" xfId="0" applyFont="1" applyFill="1" applyBorder="1" applyAlignment="1">
      <alignment horizontal="center" vertical="center"/>
    </xf>
    <xf numFmtId="0" fontId="3" fillId="29" borderId="37" xfId="0" applyFont="1" applyFill="1" applyBorder="1" applyAlignment="1">
      <alignment horizontal="center" vertical="center"/>
    </xf>
    <xf numFmtId="0" fontId="3" fillId="28" borderId="31" xfId="0" applyFont="1" applyFill="1" applyBorder="1" applyAlignment="1">
      <alignment horizontal="center" vertical="center" wrapText="1"/>
    </xf>
    <xf numFmtId="0" fontId="3" fillId="28" borderId="32" xfId="0" applyFont="1" applyFill="1" applyBorder="1" applyAlignment="1">
      <alignment horizontal="center" vertical="center" wrapText="1"/>
    </xf>
    <xf numFmtId="0" fontId="3" fillId="28" borderId="37" xfId="0" applyFont="1" applyFill="1" applyBorder="1" applyAlignment="1">
      <alignment horizontal="center" vertical="center" wrapText="1"/>
    </xf>
    <xf numFmtId="0" fontId="3" fillId="31" borderId="31" xfId="0" applyFont="1" applyFill="1" applyBorder="1" applyAlignment="1">
      <alignment horizontal="center" vertical="center" wrapText="1"/>
    </xf>
    <xf numFmtId="0" fontId="3" fillId="31" borderId="32" xfId="0" applyFont="1" applyFill="1" applyBorder="1" applyAlignment="1">
      <alignment horizontal="center" vertical="center" wrapText="1"/>
    </xf>
    <xf numFmtId="0" fontId="3" fillId="31" borderId="37" xfId="0" applyFont="1" applyFill="1" applyBorder="1" applyAlignment="1">
      <alignment horizontal="center" vertical="center" wrapText="1"/>
    </xf>
    <xf numFmtId="0" fontId="14" fillId="25" borderId="45" xfId="2" applyFont="1" applyFill="1" applyBorder="1" applyAlignment="1">
      <alignment horizontal="center" vertical="center"/>
    </xf>
    <xf numFmtId="0" fontId="14" fillId="25" borderId="46" xfId="2" applyFont="1" applyFill="1" applyBorder="1" applyAlignment="1">
      <alignment horizontal="center" vertical="center"/>
    </xf>
    <xf numFmtId="0" fontId="14" fillId="25" borderId="22" xfId="2" applyFont="1" applyFill="1" applyBorder="1" applyAlignment="1">
      <alignment horizontal="center" vertical="center"/>
    </xf>
    <xf numFmtId="0" fontId="14" fillId="25" borderId="55" xfId="2" applyFont="1" applyFill="1" applyBorder="1" applyAlignment="1">
      <alignment horizontal="center" vertical="center"/>
    </xf>
    <xf numFmtId="0" fontId="3" fillId="28" borderId="30" xfId="0" applyFont="1" applyFill="1" applyBorder="1" applyAlignment="1">
      <alignment horizontal="center" vertical="center" wrapText="1"/>
    </xf>
    <xf numFmtId="0" fontId="3" fillId="22" borderId="39" xfId="0" applyFont="1" applyFill="1" applyBorder="1" applyAlignment="1">
      <alignment horizontal="center" vertical="center" wrapText="1"/>
    </xf>
    <xf numFmtId="0" fontId="3" fillId="22" borderId="47" xfId="0" applyFont="1" applyFill="1" applyBorder="1" applyAlignment="1">
      <alignment horizontal="center" vertical="center" wrapText="1"/>
    </xf>
    <xf numFmtId="0" fontId="14" fillId="4" borderId="32" xfId="2" applyFont="1" applyFill="1" applyBorder="1" applyAlignment="1">
      <alignment horizontal="center" vertical="center" wrapText="1"/>
    </xf>
    <xf numFmtId="0" fontId="14" fillId="4" borderId="1" xfId="2" applyFont="1" applyFill="1" applyBorder="1" applyAlignment="1">
      <alignment horizontal="center" vertical="center" wrapText="1"/>
    </xf>
    <xf numFmtId="0" fontId="14" fillId="4" borderId="33" xfId="2" applyFont="1" applyFill="1" applyBorder="1" applyAlignment="1">
      <alignment horizontal="center" vertical="center"/>
    </xf>
    <xf numFmtId="0" fontId="14" fillId="4" borderId="3" xfId="2" applyFont="1" applyFill="1" applyBorder="1" applyAlignment="1">
      <alignment horizontal="center" vertical="center"/>
    </xf>
    <xf numFmtId="0" fontId="3" fillId="30" borderId="28" xfId="0" applyFont="1" applyFill="1" applyBorder="1" applyAlignment="1">
      <alignment horizontal="center" vertical="center" wrapText="1"/>
    </xf>
    <xf numFmtId="0" fontId="3" fillId="30" borderId="30" xfId="0" applyFont="1" applyFill="1" applyBorder="1" applyAlignment="1">
      <alignment horizontal="center" vertical="center" wrapText="1"/>
    </xf>
    <xf numFmtId="0" fontId="8" fillId="0" borderId="1" xfId="0" applyFont="1" applyBorder="1" applyAlignment="1">
      <alignment horizontal="center" vertical="center" wrapText="1"/>
    </xf>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8" fillId="0" borderId="1" xfId="0" applyFont="1" applyBorder="1" applyAlignment="1">
      <alignment horizontal="left" vertical="center" wrapText="1"/>
    </xf>
    <xf numFmtId="0" fontId="1" fillId="0" borderId="1" xfId="0" applyFont="1" applyBorder="1" applyAlignment="1">
      <alignment horizontal="left" vertical="center"/>
    </xf>
    <xf numFmtId="0" fontId="7" fillId="21" borderId="1"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 xfId="0" applyFont="1" applyBorder="1" applyAlignment="1">
      <alignment horizontal="left" vertical="center" wrapText="1"/>
    </xf>
    <xf numFmtId="0" fontId="7" fillId="20" borderId="1" xfId="0" applyFont="1" applyFill="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left" wrapText="1"/>
    </xf>
    <xf numFmtId="0" fontId="1" fillId="0" borderId="1" xfId="0" applyFont="1" applyBorder="1" applyAlignment="1">
      <alignment horizontal="left" wrapText="1"/>
    </xf>
    <xf numFmtId="14" fontId="1" fillId="0" borderId="1" xfId="0" applyNumberFormat="1" applyFont="1" applyBorder="1" applyAlignment="1">
      <alignment horizontal="left" vertical="center" wrapText="1"/>
    </xf>
    <xf numFmtId="14" fontId="1" fillId="0" borderId="1" xfId="0" applyNumberFormat="1" applyFont="1" applyBorder="1" applyAlignment="1">
      <alignment horizontal="left" vertical="center"/>
    </xf>
    <xf numFmtId="0" fontId="7" fillId="19" borderId="1" xfId="0" applyFont="1" applyFill="1" applyBorder="1" applyAlignment="1">
      <alignment horizontal="center" vertical="center"/>
    </xf>
    <xf numFmtId="0" fontId="7" fillId="18" borderId="1"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1" xfId="0" applyFont="1" applyFill="1" applyBorder="1" applyAlignment="1">
      <alignment horizontal="center" vertical="center"/>
    </xf>
    <xf numFmtId="14" fontId="1" fillId="0" borderId="3" xfId="0" applyNumberFormat="1" applyFont="1" applyFill="1" applyBorder="1" applyAlignment="1">
      <alignment horizontal="center" vertical="center"/>
    </xf>
    <xf numFmtId="14" fontId="1" fillId="0" borderId="5" xfId="0" applyNumberFormat="1" applyFont="1" applyFill="1" applyBorder="1" applyAlignment="1">
      <alignment horizontal="center" vertical="center"/>
    </xf>
    <xf numFmtId="0" fontId="8"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7" fillId="23" borderId="1" xfId="0" applyFont="1" applyFill="1" applyBorder="1" applyAlignment="1">
      <alignment horizontal="center" vertical="center"/>
    </xf>
    <xf numFmtId="0" fontId="7" fillId="17" borderId="1" xfId="0" applyFont="1" applyFill="1" applyBorder="1" applyAlignment="1">
      <alignment horizontal="center" vertical="center"/>
    </xf>
    <xf numFmtId="0" fontId="7" fillId="16" borderId="1" xfId="0" applyFont="1" applyFill="1" applyBorder="1" applyAlignment="1">
      <alignment horizontal="center" vertical="center"/>
    </xf>
    <xf numFmtId="0" fontId="10" fillId="0" borderId="1" xfId="0" applyFont="1" applyBorder="1" applyAlignment="1">
      <alignment horizontal="center" vertical="center"/>
    </xf>
    <xf numFmtId="0" fontId="15" fillId="0" borderId="1" xfId="0" applyFont="1" applyBorder="1" applyAlignment="1">
      <alignment horizontal="center" vertical="center"/>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xf>
    <xf numFmtId="0" fontId="15" fillId="24" borderId="3" xfId="0" applyFont="1" applyFill="1" applyBorder="1" applyAlignment="1">
      <alignment horizontal="center" vertical="center" wrapText="1"/>
    </xf>
    <xf numFmtId="0" fontId="15" fillId="24" borderId="4" xfId="0" applyFont="1" applyFill="1" applyBorder="1" applyAlignment="1">
      <alignment horizontal="center" vertical="center" wrapText="1"/>
    </xf>
    <xf numFmtId="0" fontId="15" fillId="24" borderId="5" xfId="0" applyFont="1" applyFill="1" applyBorder="1" applyAlignment="1">
      <alignment horizontal="center" vertical="center" wrapText="1"/>
    </xf>
  </cellXfs>
  <cellStyles count="12">
    <cellStyle name="Hipervínculo" xfId="7" builtinId="8"/>
    <cellStyle name="Normal" xfId="0" builtinId="0"/>
    <cellStyle name="Normal 2" xfId="2"/>
    <cellStyle name="Normal 2 2" xfId="3"/>
    <cellStyle name="Normal 2 3" xfId="8"/>
    <cellStyle name="Normal 2 4" xfId="10"/>
    <cellStyle name="Normal 4" xfId="6"/>
    <cellStyle name="Normal 4 2" xfId="9"/>
    <cellStyle name="Normal 5" xfId="11"/>
    <cellStyle name="Porcentaje" xfId="1" builtinId="5"/>
    <cellStyle name="Porcentaje 2" xfId="4"/>
    <cellStyle name="Porcentual 2" xfId="5"/>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Porcentaje</a:t>
            </a:r>
            <a:r>
              <a:rPr lang="en-US" baseline="0">
                <a:solidFill>
                  <a:sysClr val="windowText" lastClr="000000"/>
                </a:solidFill>
                <a:latin typeface="Arial" panose="020B0604020202020204" pitchFamily="34" charset="0"/>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de Avance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'Resultados PAAC'!$D$1</c:f>
              <c:strCache>
                <c:ptCount val="1"/>
                <c:pt idx="0">
                  <c:v>Estado de Avance</c:v>
                </c:pt>
              </c:strCache>
            </c:strRef>
          </c:tx>
          <c:spPr>
            <a:solidFill>
              <a:srgbClr val="92D050"/>
            </a:solidFill>
            <a:ln>
              <a:solidFill>
                <a:srgbClr val="00B050"/>
              </a:solidFill>
            </a:ln>
            <a:effectLst>
              <a:outerShdw blurRad="40000" dist="23000" dir="5400000" rotWithShape="0">
                <a:srgbClr val="000000">
                  <a:alpha val="35000"/>
                </a:srgbClr>
              </a:outerShdw>
            </a:effectLst>
            <a:sp3d>
              <a:contourClr>
                <a:srgbClr val="00B050"/>
              </a:contourClr>
            </a:sp3d>
          </c:spPr>
          <c:invertIfNegative val="0"/>
          <c:dPt>
            <c:idx val="4"/>
            <c:invertIfNegative val="0"/>
            <c:bubble3D val="0"/>
            <c:spPr>
              <a:solidFill>
                <a:srgbClr val="FFFF00"/>
              </a:solidFill>
              <a:ln>
                <a:solidFill>
                  <a:srgbClr val="FFC000"/>
                </a:solidFill>
              </a:ln>
              <a:effectLst>
                <a:outerShdw blurRad="40000" dist="23000" dir="5400000" rotWithShape="0">
                  <a:srgbClr val="000000">
                    <a:alpha val="35000"/>
                  </a:srgbClr>
                </a:outerShdw>
              </a:effectLst>
              <a:sp3d>
                <a:contourClr>
                  <a:srgbClr val="FFC000"/>
                </a:contourClr>
              </a:sp3d>
            </c:spPr>
            <c:extLst>
              <c:ext xmlns:c16="http://schemas.microsoft.com/office/drawing/2014/chart" uri="{C3380CC4-5D6E-409C-BE32-E72D297353CC}">
                <c16:uniqueId val="{00000002-1C86-406E-AABD-CA9CB60FBDA7}"/>
              </c:ext>
            </c:extLst>
          </c:dPt>
          <c:dPt>
            <c:idx val="5"/>
            <c:invertIfNegative val="0"/>
            <c:bubble3D val="0"/>
            <c:spPr>
              <a:solidFill>
                <a:srgbClr val="FF0000"/>
              </a:solidFill>
              <a:ln>
                <a:solidFill>
                  <a:srgbClr val="C00000"/>
                </a:solidFill>
              </a:ln>
              <a:effectLst>
                <a:outerShdw blurRad="40000" dist="23000" dir="5400000" rotWithShape="0">
                  <a:srgbClr val="000000">
                    <a:alpha val="35000"/>
                  </a:srgbClr>
                </a:outerShdw>
              </a:effectLst>
              <a:sp3d>
                <a:contourClr>
                  <a:srgbClr val="C00000"/>
                </a:contourClr>
              </a:sp3d>
            </c:spPr>
            <c:extLst>
              <c:ext xmlns:c16="http://schemas.microsoft.com/office/drawing/2014/chart" uri="{C3380CC4-5D6E-409C-BE32-E72D297353CC}">
                <c16:uniqueId val="{00000004-1C86-406E-AABD-CA9CB60FBDA7}"/>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'Resultados PAAC'!$A$2:$A$8</c:f>
              <c:strCache>
                <c:ptCount val="7"/>
                <c:pt idx="0">
                  <c:v>Gestión del riesgo de corrupción</c:v>
                </c:pt>
                <c:pt idx="1">
                  <c:v>Racionalización de trámites</c:v>
                </c:pt>
                <c:pt idx="2">
                  <c:v>Rendición de cuentas</c:v>
                </c:pt>
                <c:pt idx="3">
                  <c:v>Mecanismos para mejorar la atención al ciudadano</c:v>
                </c:pt>
                <c:pt idx="4">
                  <c:v>Transparencia</c:v>
                </c:pt>
                <c:pt idx="5">
                  <c:v>Iniciativas adicionañes</c:v>
                </c:pt>
                <c:pt idx="6">
                  <c:v>Gestión de integridad</c:v>
                </c:pt>
              </c:strCache>
            </c:strRef>
          </c:cat>
          <c:val>
            <c:numRef>
              <c:f>'Resultados PAAC'!$D$2:$D$8</c:f>
              <c:numCache>
                <c:formatCode>0.0%</c:formatCode>
                <c:ptCount val="7"/>
                <c:pt idx="0" formatCode="0%">
                  <c:v>0.45</c:v>
                </c:pt>
                <c:pt idx="2" formatCode="0%">
                  <c:v>0.43</c:v>
                </c:pt>
                <c:pt idx="3" formatCode="0%">
                  <c:v>0.4</c:v>
                </c:pt>
                <c:pt idx="4" formatCode="0%">
                  <c:v>0.28000000000000003</c:v>
                </c:pt>
                <c:pt idx="5" formatCode="0%">
                  <c:v>0.24</c:v>
                </c:pt>
                <c:pt idx="6" formatCode="0%">
                  <c:v>0.56000000000000005</c:v>
                </c:pt>
              </c:numCache>
            </c:numRef>
          </c:val>
          <c:shape val="cylinder"/>
          <c:extLst>
            <c:ext xmlns:c16="http://schemas.microsoft.com/office/drawing/2014/chart" uri="{C3380CC4-5D6E-409C-BE32-E72D297353CC}">
              <c16:uniqueId val="{00000000-1C86-406E-AABD-CA9CB60FBDA7}"/>
            </c:ext>
          </c:extLst>
        </c:ser>
        <c:dLbls>
          <c:showLegendKey val="0"/>
          <c:showVal val="1"/>
          <c:showCatName val="0"/>
          <c:showSerName val="0"/>
          <c:showPercent val="0"/>
          <c:showBubbleSize val="0"/>
        </c:dLbls>
        <c:gapWidth val="150"/>
        <c:shape val="box"/>
        <c:axId val="604864911"/>
        <c:axId val="604868655"/>
        <c:axId val="0"/>
      </c:bar3DChart>
      <c:catAx>
        <c:axId val="60486491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604868655"/>
        <c:crosses val="autoZero"/>
        <c:auto val="1"/>
        <c:lblAlgn val="ctr"/>
        <c:lblOffset val="100"/>
        <c:noMultiLvlLbl val="0"/>
      </c:catAx>
      <c:valAx>
        <c:axId val="604868655"/>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6048649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iagrams/_rels/data1.xml.rels><?xml version="1.0" encoding="UTF-8" standalone="yes"?>
<Relationships xmlns="http://schemas.openxmlformats.org/package/2006/relationships"><Relationship Id="rId3" Type="http://schemas.openxmlformats.org/officeDocument/2006/relationships/hyperlink" Target="#'3. RENDICI&#211;N DE CUENTAS'!A1"/><Relationship Id="rId7" Type="http://schemas.openxmlformats.org/officeDocument/2006/relationships/hyperlink" Target="#'7. GESTI&#211;N DE INTEGRIDAD'!A1"/><Relationship Id="rId2" Type="http://schemas.openxmlformats.org/officeDocument/2006/relationships/hyperlink" Target="#'2. RACIONALIZACI&#211;N DE TR&#193;MITES '!A1"/><Relationship Id="rId1" Type="http://schemas.openxmlformats.org/officeDocument/2006/relationships/hyperlink" Target="#'1. GESTI&#211;N RIESGO CORRUPCI&#211;N'!A1"/><Relationship Id="rId6" Type="http://schemas.openxmlformats.org/officeDocument/2006/relationships/hyperlink" Target="#'6. INICIATIVAS ADICIONALES'!A1"/><Relationship Id="rId5" Type="http://schemas.openxmlformats.org/officeDocument/2006/relationships/hyperlink" Target="#'5. TRANSPARENCIA'!A1"/><Relationship Id="rId4" Type="http://schemas.openxmlformats.org/officeDocument/2006/relationships/hyperlink" Target="#'4. MECANISMO ATENCI&#211;N CIUDADANO'!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D2C887E-2633-4F12-BCBA-44645ECDF739}"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AD26F4AA-2382-442F-A8D7-F2855CB0A308}">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69BC60F0-169F-4BD8-ADBF-8A96DB4CAC90}" type="parTrans" cxnId="{B65BF092-32B2-4EC1-8C00-0F9B97134186}">
      <dgm:prSet/>
      <dgm:spPr/>
      <dgm:t>
        <a:bodyPr/>
        <a:lstStyle/>
        <a:p>
          <a:endParaRPr lang="es-CO" sz="2000" b="1"/>
        </a:p>
      </dgm:t>
    </dgm:pt>
    <dgm:pt modelId="{D236AEAB-0B80-4E59-86DF-DD9963F0281C}" type="sibTrans" cxnId="{B65BF092-32B2-4EC1-8C00-0F9B97134186}">
      <dgm:prSet/>
      <dgm:spPr/>
      <dgm:t>
        <a:bodyPr/>
        <a:lstStyle/>
        <a:p>
          <a:endParaRPr lang="es-CO" sz="2000" b="1"/>
        </a:p>
      </dgm:t>
    </dgm:pt>
    <dgm:pt modelId="{0D1FA031-B9B4-4984-8034-D7C15F8C68EA}">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gm:t>
      <dgm:extLst>
        <a:ext uri="{E40237B7-FDA0-4F09-8148-C483321AD2D9}">
          <dgm14:cNvPr xmlns:dgm14="http://schemas.microsoft.com/office/drawing/2010/diagram" id="0" name="">
            <a:hlinkClick xmlns:r="http://schemas.openxmlformats.org/officeDocument/2006/relationships" r:id="rId2"/>
          </dgm14:cNvPr>
        </a:ext>
      </dgm:extLst>
    </dgm:pt>
    <dgm:pt modelId="{E7B77B2F-75CB-479B-A221-5A0763ABBCD0}" type="parTrans" cxnId="{C9304665-72A1-45BC-9A06-BC35BCB8CD8F}">
      <dgm:prSet/>
      <dgm:spPr/>
      <dgm:t>
        <a:bodyPr/>
        <a:lstStyle/>
        <a:p>
          <a:endParaRPr lang="es-CO" sz="2000" b="1"/>
        </a:p>
      </dgm:t>
    </dgm:pt>
    <dgm:pt modelId="{E6B32BA0-ACE8-4F9B-9C8B-DC73E44FEF30}" type="sibTrans" cxnId="{C9304665-72A1-45BC-9A06-BC35BCB8CD8F}">
      <dgm:prSet/>
      <dgm:spPr/>
      <dgm:t>
        <a:bodyPr/>
        <a:lstStyle/>
        <a:p>
          <a:endParaRPr lang="es-CO" sz="2000" b="1"/>
        </a:p>
      </dgm:t>
    </dgm:pt>
    <dgm:pt modelId="{AF508E41-31B6-498C-A3C6-67FD524B37C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2DD9BC3-A75B-42A3-9524-EF8235766030}" type="parTrans" cxnId="{DE3DC369-79CB-4469-A6C4-C6C4BF112BD8}">
      <dgm:prSet/>
      <dgm:spPr/>
      <dgm:t>
        <a:bodyPr/>
        <a:lstStyle/>
        <a:p>
          <a:endParaRPr lang="es-CO" sz="2000" b="1"/>
        </a:p>
      </dgm:t>
    </dgm:pt>
    <dgm:pt modelId="{8C2A6FAB-DF1B-4328-B439-0AFA78240B7C}" type="sibTrans" cxnId="{DE3DC369-79CB-4469-A6C4-C6C4BF112BD8}">
      <dgm:prSet/>
      <dgm:spPr/>
      <dgm:t>
        <a:bodyPr/>
        <a:lstStyle/>
        <a:p>
          <a:endParaRPr lang="es-CO" sz="2000" b="1"/>
        </a:p>
      </dgm:t>
    </dgm:pt>
    <dgm:pt modelId="{6F6A88A5-2E46-46BF-A361-856F62DAF33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B15CC5DB-F026-4C27-9CF3-C9E4645652C8}" type="parTrans" cxnId="{D97C8939-61AA-43AD-A5B2-6C80C28866D1}">
      <dgm:prSet/>
      <dgm:spPr/>
      <dgm:t>
        <a:bodyPr/>
        <a:lstStyle/>
        <a:p>
          <a:endParaRPr lang="es-CO" sz="2000" b="1"/>
        </a:p>
      </dgm:t>
    </dgm:pt>
    <dgm:pt modelId="{FA280F02-9A46-4046-BC5B-CFAA482D973A}" type="sibTrans" cxnId="{D97C8939-61AA-43AD-A5B2-6C80C28866D1}">
      <dgm:prSet/>
      <dgm:spPr/>
      <dgm:t>
        <a:bodyPr/>
        <a:lstStyle/>
        <a:p>
          <a:endParaRPr lang="es-CO" sz="2000" b="1"/>
        </a:p>
      </dgm:t>
    </dgm:pt>
    <dgm:pt modelId="{78335969-98D2-4D1E-910D-B411B400FD8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gm:t>
      <dgm:extLst>
        <a:ext uri="{E40237B7-FDA0-4F09-8148-C483321AD2D9}">
          <dgm14:cNvPr xmlns:dgm14="http://schemas.microsoft.com/office/drawing/2010/diagram" id="0" name="">
            <a:hlinkClick xmlns:r="http://schemas.openxmlformats.org/officeDocument/2006/relationships" r:id="rId5"/>
          </dgm14:cNvPr>
        </a:ext>
      </dgm:extLst>
    </dgm:pt>
    <dgm:pt modelId="{5B2F0E0D-B889-47C2-AE38-C166CA1582AB}" type="parTrans" cxnId="{78902692-7E79-4D6D-81B5-8DFE95219E90}">
      <dgm:prSet/>
      <dgm:spPr/>
      <dgm:t>
        <a:bodyPr/>
        <a:lstStyle/>
        <a:p>
          <a:endParaRPr lang="es-CO" sz="2000" b="1"/>
        </a:p>
      </dgm:t>
    </dgm:pt>
    <dgm:pt modelId="{58E235BE-6B48-48B4-B94B-724683AAB92F}" type="sibTrans" cxnId="{78902692-7E79-4D6D-81B5-8DFE95219E90}">
      <dgm:prSet/>
      <dgm:spPr/>
      <dgm:t>
        <a:bodyPr/>
        <a:lstStyle/>
        <a:p>
          <a:endParaRPr lang="es-CO" sz="2000" b="1"/>
        </a:p>
      </dgm:t>
    </dgm:pt>
    <dgm:pt modelId="{2F716B9D-3ECA-4140-B613-462A7A86F61E}">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4C40C45F-6E40-4046-B1F8-2AFA03954E66}" type="parTrans" cxnId="{0009E9F4-5173-4C9E-8458-383EF8DF674F}">
      <dgm:prSet/>
      <dgm:spPr/>
      <dgm:t>
        <a:bodyPr/>
        <a:lstStyle/>
        <a:p>
          <a:endParaRPr lang="es-CO" sz="2000" b="1"/>
        </a:p>
      </dgm:t>
    </dgm:pt>
    <dgm:pt modelId="{2930108A-E235-433E-93B4-8CB93A96D9C7}" type="sibTrans" cxnId="{0009E9F4-5173-4C9E-8458-383EF8DF674F}">
      <dgm:prSet/>
      <dgm:spPr/>
      <dgm:t>
        <a:bodyPr/>
        <a:lstStyle/>
        <a:p>
          <a:endParaRPr lang="es-CO" sz="2000" b="1"/>
        </a:p>
      </dgm:t>
    </dgm:pt>
    <dgm:pt modelId="{6F7056E0-74DC-41D1-932B-4BA9EC0AA8D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gm:t>
      <dgm:extLst>
        <a:ext uri="{E40237B7-FDA0-4F09-8148-C483321AD2D9}">
          <dgm14:cNvPr xmlns:dgm14="http://schemas.microsoft.com/office/drawing/2010/diagram" id="0" name="">
            <a:hlinkClick xmlns:r="http://schemas.openxmlformats.org/officeDocument/2006/relationships" r:id="rId7"/>
          </dgm14:cNvPr>
        </a:ext>
      </dgm:extLst>
    </dgm:pt>
    <dgm:pt modelId="{EE1C8730-A207-4442-829A-29EADF13AA66}" type="parTrans" cxnId="{67F75EF9-166F-4A8C-AE23-11AD9A975630}">
      <dgm:prSet/>
      <dgm:spPr/>
      <dgm:t>
        <a:bodyPr/>
        <a:lstStyle/>
        <a:p>
          <a:endParaRPr lang="es-CO" sz="2000" b="1"/>
        </a:p>
      </dgm:t>
    </dgm:pt>
    <dgm:pt modelId="{566BA9B8-E7E4-410F-B346-FA7DDC8CD159}" type="sibTrans" cxnId="{67F75EF9-166F-4A8C-AE23-11AD9A975630}">
      <dgm:prSet/>
      <dgm:spPr/>
      <dgm:t>
        <a:bodyPr/>
        <a:lstStyle/>
        <a:p>
          <a:endParaRPr lang="es-CO" sz="2000" b="1"/>
        </a:p>
      </dgm:t>
    </dgm:pt>
    <dgm:pt modelId="{9018164B-6216-4D0D-A992-F64DFF94BB7A}" type="pres">
      <dgm:prSet presAssocID="{DD2C887E-2633-4F12-BCBA-44645ECDF739}" presName="linear" presStyleCnt="0">
        <dgm:presLayoutVars>
          <dgm:dir/>
          <dgm:animLvl val="lvl"/>
          <dgm:resizeHandles val="exact"/>
        </dgm:presLayoutVars>
      </dgm:prSet>
      <dgm:spPr/>
      <dgm:t>
        <a:bodyPr/>
        <a:lstStyle/>
        <a:p>
          <a:endParaRPr lang="es-ES"/>
        </a:p>
      </dgm:t>
    </dgm:pt>
    <dgm:pt modelId="{FD6C2E36-1AF4-4A6C-930E-31B6BC4FCC8A}" type="pres">
      <dgm:prSet presAssocID="{AD26F4AA-2382-442F-A8D7-F2855CB0A308}" presName="parentLin" presStyleCnt="0"/>
      <dgm:spPr/>
    </dgm:pt>
    <dgm:pt modelId="{D340BF89-C45F-45D4-8C7B-DC1F91B8CEBD}" type="pres">
      <dgm:prSet presAssocID="{AD26F4AA-2382-442F-A8D7-F2855CB0A308}" presName="parentLeftMargin" presStyleLbl="node1" presStyleIdx="0" presStyleCnt="7"/>
      <dgm:spPr/>
      <dgm:t>
        <a:bodyPr/>
        <a:lstStyle/>
        <a:p>
          <a:endParaRPr lang="es-ES"/>
        </a:p>
      </dgm:t>
    </dgm:pt>
    <dgm:pt modelId="{24EEA205-161E-4213-A0A0-DA353A6154AD}" type="pres">
      <dgm:prSet presAssocID="{AD26F4AA-2382-442F-A8D7-F2855CB0A308}" presName="parentText" presStyleLbl="node1" presStyleIdx="0" presStyleCnt="7">
        <dgm:presLayoutVars>
          <dgm:chMax val="0"/>
          <dgm:bulletEnabled val="1"/>
        </dgm:presLayoutVars>
      </dgm:prSet>
      <dgm:spPr>
        <a:xfrm>
          <a:off x="453863" y="111961"/>
          <a:ext cx="6354094" cy="265680"/>
        </a:xfrm>
        <a:prstGeom prst="roundRect">
          <a:avLst/>
        </a:prstGeom>
      </dgm:spPr>
      <dgm:t>
        <a:bodyPr/>
        <a:lstStyle/>
        <a:p>
          <a:endParaRPr lang="es-ES"/>
        </a:p>
      </dgm:t>
    </dgm:pt>
    <dgm:pt modelId="{E433CCA7-4C6D-43C1-B77E-AA4E45B291CB}" type="pres">
      <dgm:prSet presAssocID="{AD26F4AA-2382-442F-A8D7-F2855CB0A308}" presName="negativeSpace" presStyleCnt="0"/>
      <dgm:spPr/>
    </dgm:pt>
    <dgm:pt modelId="{81B8CBC7-BCD0-4BE9-9073-7224C8FD52F5}" type="pres">
      <dgm:prSet presAssocID="{AD26F4AA-2382-442F-A8D7-F2855CB0A308}" presName="childText" presStyleLbl="conFgAcc1" presStyleIdx="0" presStyleCnt="7">
        <dgm:presLayoutVars>
          <dgm:bulletEnabled val="1"/>
        </dgm:presLayoutVars>
      </dgm:prSet>
      <dgm:spPr>
        <a:noFill/>
        <a:ln>
          <a:noFill/>
        </a:ln>
      </dgm:spPr>
    </dgm:pt>
    <dgm:pt modelId="{80BBE224-2D98-43F3-98B8-B3444D25A4EC}" type="pres">
      <dgm:prSet presAssocID="{D236AEAB-0B80-4E59-86DF-DD9963F0281C}" presName="spaceBetweenRectangles" presStyleCnt="0"/>
      <dgm:spPr/>
    </dgm:pt>
    <dgm:pt modelId="{F3017515-2170-47B3-9014-473538DFD019}" type="pres">
      <dgm:prSet presAssocID="{0D1FA031-B9B4-4984-8034-D7C15F8C68EA}" presName="parentLin" presStyleCnt="0"/>
      <dgm:spPr/>
    </dgm:pt>
    <dgm:pt modelId="{0899B61B-D332-4C08-A4B4-609CFBFE5F10}" type="pres">
      <dgm:prSet presAssocID="{0D1FA031-B9B4-4984-8034-D7C15F8C68EA}" presName="parentLeftMargin" presStyleLbl="node1" presStyleIdx="0" presStyleCnt="7"/>
      <dgm:spPr/>
      <dgm:t>
        <a:bodyPr/>
        <a:lstStyle/>
        <a:p>
          <a:endParaRPr lang="es-ES"/>
        </a:p>
      </dgm:t>
    </dgm:pt>
    <dgm:pt modelId="{6516E63F-E323-4790-BEAF-A9D4BC3D1027}" type="pres">
      <dgm:prSet presAssocID="{0D1FA031-B9B4-4984-8034-D7C15F8C68EA}" presName="parentText" presStyleLbl="node1" presStyleIdx="1" presStyleCnt="7">
        <dgm:presLayoutVars>
          <dgm:chMax val="0"/>
          <dgm:bulletEnabled val="1"/>
        </dgm:presLayoutVars>
      </dgm:prSet>
      <dgm:spPr>
        <a:xfrm>
          <a:off x="453863" y="520201"/>
          <a:ext cx="6354094" cy="265680"/>
        </a:xfrm>
        <a:prstGeom prst="roundRect">
          <a:avLst/>
        </a:prstGeom>
      </dgm:spPr>
      <dgm:t>
        <a:bodyPr/>
        <a:lstStyle/>
        <a:p>
          <a:endParaRPr lang="es-ES"/>
        </a:p>
      </dgm:t>
    </dgm:pt>
    <dgm:pt modelId="{18691DCF-407B-46D7-B062-8016D94302C2}" type="pres">
      <dgm:prSet presAssocID="{0D1FA031-B9B4-4984-8034-D7C15F8C68EA}" presName="negativeSpace" presStyleCnt="0"/>
      <dgm:spPr/>
    </dgm:pt>
    <dgm:pt modelId="{04E236FF-715E-45A9-8ADC-FB8AB7D2B7F1}" type="pres">
      <dgm:prSet presAssocID="{0D1FA031-B9B4-4984-8034-D7C15F8C68EA}" presName="childText" presStyleLbl="conFgAcc1" presStyleIdx="1" presStyleCnt="7">
        <dgm:presLayoutVars>
          <dgm:bulletEnabled val="1"/>
        </dgm:presLayoutVars>
      </dgm:prSet>
      <dgm:spPr>
        <a:noFill/>
        <a:ln>
          <a:noFill/>
        </a:ln>
      </dgm:spPr>
    </dgm:pt>
    <dgm:pt modelId="{13DF1339-7761-452D-84AD-44B437AAA575}" type="pres">
      <dgm:prSet presAssocID="{E6B32BA0-ACE8-4F9B-9C8B-DC73E44FEF30}" presName="spaceBetweenRectangles" presStyleCnt="0"/>
      <dgm:spPr/>
    </dgm:pt>
    <dgm:pt modelId="{7BC48FF4-B831-455E-801C-1CF7F0E6BA32}" type="pres">
      <dgm:prSet presAssocID="{AF508E41-31B6-498C-A3C6-67FD524B37C5}" presName="parentLin" presStyleCnt="0"/>
      <dgm:spPr/>
    </dgm:pt>
    <dgm:pt modelId="{8910B2D2-C25E-49CA-8C73-6884295ABC63}" type="pres">
      <dgm:prSet presAssocID="{AF508E41-31B6-498C-A3C6-67FD524B37C5}" presName="parentLeftMargin" presStyleLbl="node1" presStyleIdx="1" presStyleCnt="7"/>
      <dgm:spPr/>
      <dgm:t>
        <a:bodyPr/>
        <a:lstStyle/>
        <a:p>
          <a:endParaRPr lang="es-ES"/>
        </a:p>
      </dgm:t>
    </dgm:pt>
    <dgm:pt modelId="{38D2E5DD-92DD-45B1-AF5B-C761B293FDDE}" type="pres">
      <dgm:prSet presAssocID="{AF508E41-31B6-498C-A3C6-67FD524B37C5}" presName="parentText" presStyleLbl="node1" presStyleIdx="2" presStyleCnt="7">
        <dgm:presLayoutVars>
          <dgm:chMax val="0"/>
          <dgm:bulletEnabled val="1"/>
        </dgm:presLayoutVars>
      </dgm:prSet>
      <dgm:spPr>
        <a:xfrm>
          <a:off x="453863" y="928441"/>
          <a:ext cx="6354094" cy="265680"/>
        </a:xfrm>
        <a:prstGeom prst="roundRect">
          <a:avLst/>
        </a:prstGeom>
      </dgm:spPr>
      <dgm:t>
        <a:bodyPr/>
        <a:lstStyle/>
        <a:p>
          <a:endParaRPr lang="es-ES"/>
        </a:p>
      </dgm:t>
    </dgm:pt>
    <dgm:pt modelId="{322366C9-66BA-4D3B-AEB0-6429F472C1DE}" type="pres">
      <dgm:prSet presAssocID="{AF508E41-31B6-498C-A3C6-67FD524B37C5}" presName="negativeSpace" presStyleCnt="0"/>
      <dgm:spPr/>
    </dgm:pt>
    <dgm:pt modelId="{81678187-D13C-448E-87D7-156DAC2405FF}" type="pres">
      <dgm:prSet presAssocID="{AF508E41-31B6-498C-A3C6-67FD524B37C5}" presName="childText" presStyleLbl="conFgAcc1" presStyleIdx="2" presStyleCnt="7">
        <dgm:presLayoutVars>
          <dgm:bulletEnabled val="1"/>
        </dgm:presLayoutVars>
      </dgm:prSet>
      <dgm:spPr>
        <a:noFill/>
        <a:ln>
          <a:noFill/>
        </a:ln>
      </dgm:spPr>
    </dgm:pt>
    <dgm:pt modelId="{7B0DF477-C98D-4D6E-B0C6-9CD49D0D15AF}" type="pres">
      <dgm:prSet presAssocID="{8C2A6FAB-DF1B-4328-B439-0AFA78240B7C}" presName="spaceBetweenRectangles" presStyleCnt="0"/>
      <dgm:spPr/>
    </dgm:pt>
    <dgm:pt modelId="{A2ED06D9-2626-4AE2-9DA8-A963EEBF81A9}" type="pres">
      <dgm:prSet presAssocID="{6F6A88A5-2E46-46BF-A361-856F62DAF335}" presName="parentLin" presStyleCnt="0"/>
      <dgm:spPr/>
    </dgm:pt>
    <dgm:pt modelId="{1A050171-650B-47D4-89BB-0819A0ACF299}" type="pres">
      <dgm:prSet presAssocID="{6F6A88A5-2E46-46BF-A361-856F62DAF335}" presName="parentLeftMargin" presStyleLbl="node1" presStyleIdx="2" presStyleCnt="7"/>
      <dgm:spPr/>
      <dgm:t>
        <a:bodyPr/>
        <a:lstStyle/>
        <a:p>
          <a:endParaRPr lang="es-ES"/>
        </a:p>
      </dgm:t>
    </dgm:pt>
    <dgm:pt modelId="{758F1524-B15B-483F-B0B3-7FC3F2852D9E}" type="pres">
      <dgm:prSet presAssocID="{6F6A88A5-2E46-46BF-A361-856F62DAF335}" presName="parentText" presStyleLbl="node1" presStyleIdx="3" presStyleCnt="7">
        <dgm:presLayoutVars>
          <dgm:chMax val="0"/>
          <dgm:bulletEnabled val="1"/>
        </dgm:presLayoutVars>
      </dgm:prSet>
      <dgm:spPr>
        <a:xfrm>
          <a:off x="453863" y="1336681"/>
          <a:ext cx="6354094" cy="265680"/>
        </a:xfrm>
        <a:prstGeom prst="roundRect">
          <a:avLst/>
        </a:prstGeom>
      </dgm:spPr>
      <dgm:t>
        <a:bodyPr/>
        <a:lstStyle/>
        <a:p>
          <a:endParaRPr lang="es-ES"/>
        </a:p>
      </dgm:t>
    </dgm:pt>
    <dgm:pt modelId="{F784451E-60F8-41E0-8941-4E225EEA32F3}" type="pres">
      <dgm:prSet presAssocID="{6F6A88A5-2E46-46BF-A361-856F62DAF335}" presName="negativeSpace" presStyleCnt="0"/>
      <dgm:spPr/>
    </dgm:pt>
    <dgm:pt modelId="{C28D8697-965F-40E4-82E6-D16961B2557D}" type="pres">
      <dgm:prSet presAssocID="{6F6A88A5-2E46-46BF-A361-856F62DAF335}" presName="childText" presStyleLbl="conFgAcc1" presStyleIdx="3" presStyleCnt="7">
        <dgm:presLayoutVars>
          <dgm:bulletEnabled val="1"/>
        </dgm:presLayoutVars>
      </dgm:prSet>
      <dgm:spPr>
        <a:noFill/>
        <a:ln>
          <a:noFill/>
        </a:ln>
      </dgm:spPr>
    </dgm:pt>
    <dgm:pt modelId="{5113608A-CD7A-4A6E-A08E-8112C223736C}" type="pres">
      <dgm:prSet presAssocID="{FA280F02-9A46-4046-BC5B-CFAA482D973A}" presName="spaceBetweenRectangles" presStyleCnt="0"/>
      <dgm:spPr/>
    </dgm:pt>
    <dgm:pt modelId="{093176F5-1931-489C-A0D2-0404722040A6}" type="pres">
      <dgm:prSet presAssocID="{78335969-98D2-4D1E-910D-B411B400FD82}" presName="parentLin" presStyleCnt="0"/>
      <dgm:spPr/>
    </dgm:pt>
    <dgm:pt modelId="{3B8677C9-FFDE-4449-A7C1-FCBBD4F878AB}" type="pres">
      <dgm:prSet presAssocID="{78335969-98D2-4D1E-910D-B411B400FD82}" presName="parentLeftMargin" presStyleLbl="node1" presStyleIdx="3" presStyleCnt="7"/>
      <dgm:spPr/>
      <dgm:t>
        <a:bodyPr/>
        <a:lstStyle/>
        <a:p>
          <a:endParaRPr lang="es-ES"/>
        </a:p>
      </dgm:t>
    </dgm:pt>
    <dgm:pt modelId="{C6CA8470-86C0-4C2A-B1B2-C0A7269D745D}" type="pres">
      <dgm:prSet presAssocID="{78335969-98D2-4D1E-910D-B411B400FD82}" presName="parentText" presStyleLbl="node1" presStyleIdx="4" presStyleCnt="7">
        <dgm:presLayoutVars>
          <dgm:chMax val="0"/>
          <dgm:bulletEnabled val="1"/>
        </dgm:presLayoutVars>
      </dgm:prSet>
      <dgm:spPr>
        <a:xfrm>
          <a:off x="453863" y="1744921"/>
          <a:ext cx="6354094" cy="265680"/>
        </a:xfrm>
        <a:prstGeom prst="roundRect">
          <a:avLst/>
        </a:prstGeom>
      </dgm:spPr>
      <dgm:t>
        <a:bodyPr/>
        <a:lstStyle/>
        <a:p>
          <a:endParaRPr lang="es-ES"/>
        </a:p>
      </dgm:t>
    </dgm:pt>
    <dgm:pt modelId="{6208E948-C495-4E28-BA07-7D1CDB379F30}" type="pres">
      <dgm:prSet presAssocID="{78335969-98D2-4D1E-910D-B411B400FD82}" presName="negativeSpace" presStyleCnt="0"/>
      <dgm:spPr/>
    </dgm:pt>
    <dgm:pt modelId="{B223CFC1-52BD-4CA0-8FB1-6BCB0916E1EF}" type="pres">
      <dgm:prSet presAssocID="{78335969-98D2-4D1E-910D-B411B400FD82}" presName="childText" presStyleLbl="conFgAcc1" presStyleIdx="4" presStyleCnt="7">
        <dgm:presLayoutVars>
          <dgm:bulletEnabled val="1"/>
        </dgm:presLayoutVars>
      </dgm:prSet>
      <dgm:spPr>
        <a:noFill/>
        <a:ln>
          <a:noFill/>
        </a:ln>
      </dgm:spPr>
    </dgm:pt>
    <dgm:pt modelId="{71842200-6E8A-49BF-AAF6-0B0CE2BD38AF}" type="pres">
      <dgm:prSet presAssocID="{58E235BE-6B48-48B4-B94B-724683AAB92F}" presName="spaceBetweenRectangles" presStyleCnt="0"/>
      <dgm:spPr/>
    </dgm:pt>
    <dgm:pt modelId="{AA366914-EB62-4805-84D2-F87691EF2844}" type="pres">
      <dgm:prSet presAssocID="{2F716B9D-3ECA-4140-B613-462A7A86F61E}" presName="parentLin" presStyleCnt="0"/>
      <dgm:spPr/>
    </dgm:pt>
    <dgm:pt modelId="{569CC893-8961-445C-8358-1F9F4578DD90}" type="pres">
      <dgm:prSet presAssocID="{2F716B9D-3ECA-4140-B613-462A7A86F61E}" presName="parentLeftMargin" presStyleLbl="node1" presStyleIdx="4" presStyleCnt="7"/>
      <dgm:spPr/>
      <dgm:t>
        <a:bodyPr/>
        <a:lstStyle/>
        <a:p>
          <a:endParaRPr lang="es-ES"/>
        </a:p>
      </dgm:t>
    </dgm:pt>
    <dgm:pt modelId="{FEF986FE-D388-4FCC-913E-B9423F3B8CB4}" type="pres">
      <dgm:prSet presAssocID="{2F716B9D-3ECA-4140-B613-462A7A86F61E}" presName="parentText" presStyleLbl="node1" presStyleIdx="5" presStyleCnt="7">
        <dgm:presLayoutVars>
          <dgm:chMax val="0"/>
          <dgm:bulletEnabled val="1"/>
        </dgm:presLayoutVars>
      </dgm:prSet>
      <dgm:spPr>
        <a:xfrm>
          <a:off x="453863" y="2153161"/>
          <a:ext cx="6354094" cy="265680"/>
        </a:xfrm>
        <a:prstGeom prst="roundRect">
          <a:avLst/>
        </a:prstGeom>
      </dgm:spPr>
      <dgm:t>
        <a:bodyPr/>
        <a:lstStyle/>
        <a:p>
          <a:endParaRPr lang="es-ES"/>
        </a:p>
      </dgm:t>
    </dgm:pt>
    <dgm:pt modelId="{EDBBDF22-A250-4CF9-9655-BEDB8590BB22}" type="pres">
      <dgm:prSet presAssocID="{2F716B9D-3ECA-4140-B613-462A7A86F61E}" presName="negativeSpace" presStyleCnt="0"/>
      <dgm:spPr/>
    </dgm:pt>
    <dgm:pt modelId="{4D7555D6-C4F7-4CAA-AB6A-38284E4CE640}" type="pres">
      <dgm:prSet presAssocID="{2F716B9D-3ECA-4140-B613-462A7A86F61E}" presName="childText" presStyleLbl="conFgAcc1" presStyleIdx="5" presStyleCnt="7">
        <dgm:presLayoutVars>
          <dgm:bulletEnabled val="1"/>
        </dgm:presLayoutVars>
      </dgm:prSet>
      <dgm:spPr>
        <a:noFill/>
        <a:ln>
          <a:noFill/>
        </a:ln>
      </dgm:spPr>
    </dgm:pt>
    <dgm:pt modelId="{16D652AF-DEE7-445F-9FD0-F63ECE9956CC}" type="pres">
      <dgm:prSet presAssocID="{2930108A-E235-433E-93B4-8CB93A96D9C7}" presName="spaceBetweenRectangles" presStyleCnt="0"/>
      <dgm:spPr/>
    </dgm:pt>
    <dgm:pt modelId="{1F924604-341E-48F1-A18C-CE0202C305DB}" type="pres">
      <dgm:prSet presAssocID="{6F7056E0-74DC-41D1-932B-4BA9EC0AA8D2}" presName="parentLin" presStyleCnt="0"/>
      <dgm:spPr/>
    </dgm:pt>
    <dgm:pt modelId="{727C249C-B45A-46DC-B850-8CBF5ED1C874}" type="pres">
      <dgm:prSet presAssocID="{6F7056E0-74DC-41D1-932B-4BA9EC0AA8D2}" presName="parentLeftMargin" presStyleLbl="node1" presStyleIdx="5" presStyleCnt="7"/>
      <dgm:spPr/>
      <dgm:t>
        <a:bodyPr/>
        <a:lstStyle/>
        <a:p>
          <a:endParaRPr lang="es-ES"/>
        </a:p>
      </dgm:t>
    </dgm:pt>
    <dgm:pt modelId="{B79AD70C-AF11-47F2-9F12-11BF5CE6BC5C}" type="pres">
      <dgm:prSet presAssocID="{6F7056E0-74DC-41D1-932B-4BA9EC0AA8D2}" presName="parentText" presStyleLbl="node1" presStyleIdx="6" presStyleCnt="7">
        <dgm:presLayoutVars>
          <dgm:chMax val="0"/>
          <dgm:bulletEnabled val="1"/>
        </dgm:presLayoutVars>
      </dgm:prSet>
      <dgm:spPr>
        <a:xfrm>
          <a:off x="453863" y="2561401"/>
          <a:ext cx="6354094" cy="265680"/>
        </a:xfrm>
        <a:prstGeom prst="roundRect">
          <a:avLst/>
        </a:prstGeom>
      </dgm:spPr>
      <dgm:t>
        <a:bodyPr/>
        <a:lstStyle/>
        <a:p>
          <a:endParaRPr lang="es-ES"/>
        </a:p>
      </dgm:t>
    </dgm:pt>
    <dgm:pt modelId="{EDC89DC6-7685-4148-91DF-6E416E1A0BCA}" type="pres">
      <dgm:prSet presAssocID="{6F7056E0-74DC-41D1-932B-4BA9EC0AA8D2}" presName="negativeSpace" presStyleCnt="0"/>
      <dgm:spPr/>
    </dgm:pt>
    <dgm:pt modelId="{B1BF2FB0-CF70-4E67-87C8-F01F25AA7C1D}" type="pres">
      <dgm:prSet presAssocID="{6F7056E0-74DC-41D1-932B-4BA9EC0AA8D2}" presName="childText" presStyleLbl="conFgAcc1" presStyleIdx="6" presStyleCnt="7">
        <dgm:presLayoutVars>
          <dgm:bulletEnabled val="1"/>
        </dgm:presLayoutVars>
      </dgm:prSet>
      <dgm:spPr>
        <a:noFill/>
        <a:ln>
          <a:noFill/>
        </a:ln>
      </dgm:spPr>
    </dgm:pt>
  </dgm:ptLst>
  <dgm:cxnLst>
    <dgm:cxn modelId="{67F75EF9-166F-4A8C-AE23-11AD9A975630}" srcId="{DD2C887E-2633-4F12-BCBA-44645ECDF739}" destId="{6F7056E0-74DC-41D1-932B-4BA9EC0AA8D2}" srcOrd="6" destOrd="0" parTransId="{EE1C8730-A207-4442-829A-29EADF13AA66}" sibTransId="{566BA9B8-E7E4-410F-B346-FA7DDC8CD159}"/>
    <dgm:cxn modelId="{95FB49F8-755A-4BC5-AA10-5E401C9F7DE6}" type="presOf" srcId="{0D1FA031-B9B4-4984-8034-D7C15F8C68EA}" destId="{0899B61B-D332-4C08-A4B4-609CFBFE5F10}" srcOrd="0" destOrd="0" presId="urn:microsoft.com/office/officeart/2005/8/layout/list1"/>
    <dgm:cxn modelId="{C9304665-72A1-45BC-9A06-BC35BCB8CD8F}" srcId="{DD2C887E-2633-4F12-BCBA-44645ECDF739}" destId="{0D1FA031-B9B4-4984-8034-D7C15F8C68EA}" srcOrd="1" destOrd="0" parTransId="{E7B77B2F-75CB-479B-A221-5A0763ABBCD0}" sibTransId="{E6B32BA0-ACE8-4F9B-9C8B-DC73E44FEF30}"/>
    <dgm:cxn modelId="{D0BAC58C-4ED3-4E75-A5D6-66768FAFA552}" type="presOf" srcId="{0D1FA031-B9B4-4984-8034-D7C15F8C68EA}" destId="{6516E63F-E323-4790-BEAF-A9D4BC3D1027}" srcOrd="1" destOrd="0" presId="urn:microsoft.com/office/officeart/2005/8/layout/list1"/>
    <dgm:cxn modelId="{9EC211B2-3FA7-4238-881A-1514EBD9EE2B}" type="presOf" srcId="{DD2C887E-2633-4F12-BCBA-44645ECDF739}" destId="{9018164B-6216-4D0D-A992-F64DFF94BB7A}" srcOrd="0" destOrd="0" presId="urn:microsoft.com/office/officeart/2005/8/layout/list1"/>
    <dgm:cxn modelId="{AC78F5DF-09DF-484C-8AFE-2A1E647047F9}" type="presOf" srcId="{6F7056E0-74DC-41D1-932B-4BA9EC0AA8D2}" destId="{B79AD70C-AF11-47F2-9F12-11BF5CE6BC5C}" srcOrd="1" destOrd="0" presId="urn:microsoft.com/office/officeart/2005/8/layout/list1"/>
    <dgm:cxn modelId="{78902692-7E79-4D6D-81B5-8DFE95219E90}" srcId="{DD2C887E-2633-4F12-BCBA-44645ECDF739}" destId="{78335969-98D2-4D1E-910D-B411B400FD82}" srcOrd="4" destOrd="0" parTransId="{5B2F0E0D-B889-47C2-AE38-C166CA1582AB}" sibTransId="{58E235BE-6B48-48B4-B94B-724683AAB92F}"/>
    <dgm:cxn modelId="{8320A96B-C1F5-4CBE-8F8A-58E1BE5946AF}" type="presOf" srcId="{AD26F4AA-2382-442F-A8D7-F2855CB0A308}" destId="{D340BF89-C45F-45D4-8C7B-DC1F91B8CEBD}" srcOrd="0" destOrd="0" presId="urn:microsoft.com/office/officeart/2005/8/layout/list1"/>
    <dgm:cxn modelId="{D97C8939-61AA-43AD-A5B2-6C80C28866D1}" srcId="{DD2C887E-2633-4F12-BCBA-44645ECDF739}" destId="{6F6A88A5-2E46-46BF-A361-856F62DAF335}" srcOrd="3" destOrd="0" parTransId="{B15CC5DB-F026-4C27-9CF3-C9E4645652C8}" sibTransId="{FA280F02-9A46-4046-BC5B-CFAA482D973A}"/>
    <dgm:cxn modelId="{6615B06D-D482-42E9-8DB1-1DEBBAD2C64B}" type="presOf" srcId="{78335969-98D2-4D1E-910D-B411B400FD82}" destId="{3B8677C9-FFDE-4449-A7C1-FCBBD4F878AB}" srcOrd="0" destOrd="0" presId="urn:microsoft.com/office/officeart/2005/8/layout/list1"/>
    <dgm:cxn modelId="{4824F4E5-6886-4EAB-A4BA-E2E2AFC035B9}" type="presOf" srcId="{AD26F4AA-2382-442F-A8D7-F2855CB0A308}" destId="{24EEA205-161E-4213-A0A0-DA353A6154AD}" srcOrd="1" destOrd="0" presId="urn:microsoft.com/office/officeart/2005/8/layout/list1"/>
    <dgm:cxn modelId="{599AC0D1-365E-4ECB-A29E-19ECDFB00E88}" type="presOf" srcId="{6F6A88A5-2E46-46BF-A361-856F62DAF335}" destId="{1A050171-650B-47D4-89BB-0819A0ACF299}" srcOrd="0" destOrd="0" presId="urn:microsoft.com/office/officeart/2005/8/layout/list1"/>
    <dgm:cxn modelId="{EC3F5717-EE39-4273-99DF-DDDB14B04A1B}" type="presOf" srcId="{AF508E41-31B6-498C-A3C6-67FD524B37C5}" destId="{38D2E5DD-92DD-45B1-AF5B-C761B293FDDE}" srcOrd="1" destOrd="0" presId="urn:microsoft.com/office/officeart/2005/8/layout/list1"/>
    <dgm:cxn modelId="{DE3DC369-79CB-4469-A6C4-C6C4BF112BD8}" srcId="{DD2C887E-2633-4F12-BCBA-44645ECDF739}" destId="{AF508E41-31B6-498C-A3C6-67FD524B37C5}" srcOrd="2" destOrd="0" parTransId="{C2DD9BC3-A75B-42A3-9524-EF8235766030}" sibTransId="{8C2A6FAB-DF1B-4328-B439-0AFA78240B7C}"/>
    <dgm:cxn modelId="{DA7170CE-E9DC-42DC-A740-48D70230E58F}" type="presOf" srcId="{2F716B9D-3ECA-4140-B613-462A7A86F61E}" destId="{FEF986FE-D388-4FCC-913E-B9423F3B8CB4}" srcOrd="1" destOrd="0" presId="urn:microsoft.com/office/officeart/2005/8/layout/list1"/>
    <dgm:cxn modelId="{6FE90169-C33B-4AE9-872D-03CCD45CD588}" type="presOf" srcId="{AF508E41-31B6-498C-A3C6-67FD524B37C5}" destId="{8910B2D2-C25E-49CA-8C73-6884295ABC63}" srcOrd="0" destOrd="0" presId="urn:microsoft.com/office/officeart/2005/8/layout/list1"/>
    <dgm:cxn modelId="{36D5CDA9-FE79-411D-8F38-04368F10B881}" type="presOf" srcId="{6F7056E0-74DC-41D1-932B-4BA9EC0AA8D2}" destId="{727C249C-B45A-46DC-B850-8CBF5ED1C874}" srcOrd="0" destOrd="0" presId="urn:microsoft.com/office/officeart/2005/8/layout/list1"/>
    <dgm:cxn modelId="{44492B92-6782-43CB-9E22-81CD67101F8A}" type="presOf" srcId="{6F6A88A5-2E46-46BF-A361-856F62DAF335}" destId="{758F1524-B15B-483F-B0B3-7FC3F2852D9E}" srcOrd="1" destOrd="0" presId="urn:microsoft.com/office/officeart/2005/8/layout/list1"/>
    <dgm:cxn modelId="{7DFB424E-F655-4742-B586-7DA4633819E7}" type="presOf" srcId="{2F716B9D-3ECA-4140-B613-462A7A86F61E}" destId="{569CC893-8961-445C-8358-1F9F4578DD90}" srcOrd="0" destOrd="0" presId="urn:microsoft.com/office/officeart/2005/8/layout/list1"/>
    <dgm:cxn modelId="{76ACFB98-8AC9-48F0-9AFF-1C52ABA3EF84}" type="presOf" srcId="{78335969-98D2-4D1E-910D-B411B400FD82}" destId="{C6CA8470-86C0-4C2A-B1B2-C0A7269D745D}" srcOrd="1" destOrd="0" presId="urn:microsoft.com/office/officeart/2005/8/layout/list1"/>
    <dgm:cxn modelId="{0009E9F4-5173-4C9E-8458-383EF8DF674F}" srcId="{DD2C887E-2633-4F12-BCBA-44645ECDF739}" destId="{2F716B9D-3ECA-4140-B613-462A7A86F61E}" srcOrd="5" destOrd="0" parTransId="{4C40C45F-6E40-4046-B1F8-2AFA03954E66}" sibTransId="{2930108A-E235-433E-93B4-8CB93A96D9C7}"/>
    <dgm:cxn modelId="{B65BF092-32B2-4EC1-8C00-0F9B97134186}" srcId="{DD2C887E-2633-4F12-BCBA-44645ECDF739}" destId="{AD26F4AA-2382-442F-A8D7-F2855CB0A308}" srcOrd="0" destOrd="0" parTransId="{69BC60F0-169F-4BD8-ADBF-8A96DB4CAC90}" sibTransId="{D236AEAB-0B80-4E59-86DF-DD9963F0281C}"/>
    <dgm:cxn modelId="{7F97601D-E6AE-4FAC-857D-377A58CB32C2}" type="presParOf" srcId="{9018164B-6216-4D0D-A992-F64DFF94BB7A}" destId="{FD6C2E36-1AF4-4A6C-930E-31B6BC4FCC8A}" srcOrd="0" destOrd="0" presId="urn:microsoft.com/office/officeart/2005/8/layout/list1"/>
    <dgm:cxn modelId="{E6264403-DD33-4E69-899F-AC11FC9CA051}" type="presParOf" srcId="{FD6C2E36-1AF4-4A6C-930E-31B6BC4FCC8A}" destId="{D340BF89-C45F-45D4-8C7B-DC1F91B8CEBD}" srcOrd="0" destOrd="0" presId="urn:microsoft.com/office/officeart/2005/8/layout/list1"/>
    <dgm:cxn modelId="{6BBAB6D9-7230-4526-BE4A-94D13F5FFED4}" type="presParOf" srcId="{FD6C2E36-1AF4-4A6C-930E-31B6BC4FCC8A}" destId="{24EEA205-161E-4213-A0A0-DA353A6154AD}" srcOrd="1" destOrd="0" presId="urn:microsoft.com/office/officeart/2005/8/layout/list1"/>
    <dgm:cxn modelId="{B9380ABF-4516-4389-98B1-8720F925377A}" type="presParOf" srcId="{9018164B-6216-4D0D-A992-F64DFF94BB7A}" destId="{E433CCA7-4C6D-43C1-B77E-AA4E45B291CB}" srcOrd="1" destOrd="0" presId="urn:microsoft.com/office/officeart/2005/8/layout/list1"/>
    <dgm:cxn modelId="{BBA789D1-B7CD-4A2F-A7C0-0EBC899E7BEF}" type="presParOf" srcId="{9018164B-6216-4D0D-A992-F64DFF94BB7A}" destId="{81B8CBC7-BCD0-4BE9-9073-7224C8FD52F5}" srcOrd="2" destOrd="0" presId="urn:microsoft.com/office/officeart/2005/8/layout/list1"/>
    <dgm:cxn modelId="{552DBA1F-2E27-4E7D-8B7D-1B622BEF77E8}" type="presParOf" srcId="{9018164B-6216-4D0D-A992-F64DFF94BB7A}" destId="{80BBE224-2D98-43F3-98B8-B3444D25A4EC}" srcOrd="3" destOrd="0" presId="urn:microsoft.com/office/officeart/2005/8/layout/list1"/>
    <dgm:cxn modelId="{E4724C63-2BC2-4E19-A7C3-6D96686E3E5D}" type="presParOf" srcId="{9018164B-6216-4D0D-A992-F64DFF94BB7A}" destId="{F3017515-2170-47B3-9014-473538DFD019}" srcOrd="4" destOrd="0" presId="urn:microsoft.com/office/officeart/2005/8/layout/list1"/>
    <dgm:cxn modelId="{B0CBCB5F-B4E6-493B-A064-C25A730244F1}" type="presParOf" srcId="{F3017515-2170-47B3-9014-473538DFD019}" destId="{0899B61B-D332-4C08-A4B4-609CFBFE5F10}" srcOrd="0" destOrd="0" presId="urn:microsoft.com/office/officeart/2005/8/layout/list1"/>
    <dgm:cxn modelId="{EF7AD8DB-E51D-47B2-98D0-43B405EF7627}" type="presParOf" srcId="{F3017515-2170-47B3-9014-473538DFD019}" destId="{6516E63F-E323-4790-BEAF-A9D4BC3D1027}" srcOrd="1" destOrd="0" presId="urn:microsoft.com/office/officeart/2005/8/layout/list1"/>
    <dgm:cxn modelId="{EF99C6C2-E087-469C-AB8F-AB5D90D815AD}" type="presParOf" srcId="{9018164B-6216-4D0D-A992-F64DFF94BB7A}" destId="{18691DCF-407B-46D7-B062-8016D94302C2}" srcOrd="5" destOrd="0" presId="urn:microsoft.com/office/officeart/2005/8/layout/list1"/>
    <dgm:cxn modelId="{4C0D2043-58BF-48ED-BE64-5FF568E97307}" type="presParOf" srcId="{9018164B-6216-4D0D-A992-F64DFF94BB7A}" destId="{04E236FF-715E-45A9-8ADC-FB8AB7D2B7F1}" srcOrd="6" destOrd="0" presId="urn:microsoft.com/office/officeart/2005/8/layout/list1"/>
    <dgm:cxn modelId="{300796EC-C77F-4CFF-B610-A4941445DC4A}" type="presParOf" srcId="{9018164B-6216-4D0D-A992-F64DFF94BB7A}" destId="{13DF1339-7761-452D-84AD-44B437AAA575}" srcOrd="7" destOrd="0" presId="urn:microsoft.com/office/officeart/2005/8/layout/list1"/>
    <dgm:cxn modelId="{36C85360-84BC-43F2-9D4F-761258FD9573}" type="presParOf" srcId="{9018164B-6216-4D0D-A992-F64DFF94BB7A}" destId="{7BC48FF4-B831-455E-801C-1CF7F0E6BA32}" srcOrd="8" destOrd="0" presId="urn:microsoft.com/office/officeart/2005/8/layout/list1"/>
    <dgm:cxn modelId="{C0264E89-338D-45C3-8104-C10836F38539}" type="presParOf" srcId="{7BC48FF4-B831-455E-801C-1CF7F0E6BA32}" destId="{8910B2D2-C25E-49CA-8C73-6884295ABC63}" srcOrd="0" destOrd="0" presId="urn:microsoft.com/office/officeart/2005/8/layout/list1"/>
    <dgm:cxn modelId="{DC41FFA1-FD72-490F-9267-84FD73A350F9}" type="presParOf" srcId="{7BC48FF4-B831-455E-801C-1CF7F0E6BA32}" destId="{38D2E5DD-92DD-45B1-AF5B-C761B293FDDE}" srcOrd="1" destOrd="0" presId="urn:microsoft.com/office/officeart/2005/8/layout/list1"/>
    <dgm:cxn modelId="{DFAB75E7-E974-430C-8D74-64B353244694}" type="presParOf" srcId="{9018164B-6216-4D0D-A992-F64DFF94BB7A}" destId="{322366C9-66BA-4D3B-AEB0-6429F472C1DE}" srcOrd="9" destOrd="0" presId="urn:microsoft.com/office/officeart/2005/8/layout/list1"/>
    <dgm:cxn modelId="{5920A5AD-D051-4E7A-BFB6-A1E81374C574}" type="presParOf" srcId="{9018164B-6216-4D0D-A992-F64DFF94BB7A}" destId="{81678187-D13C-448E-87D7-156DAC2405FF}" srcOrd="10" destOrd="0" presId="urn:microsoft.com/office/officeart/2005/8/layout/list1"/>
    <dgm:cxn modelId="{C42FE1A6-6375-473A-A9E3-DCAF85BC4016}" type="presParOf" srcId="{9018164B-6216-4D0D-A992-F64DFF94BB7A}" destId="{7B0DF477-C98D-4D6E-B0C6-9CD49D0D15AF}" srcOrd="11" destOrd="0" presId="urn:microsoft.com/office/officeart/2005/8/layout/list1"/>
    <dgm:cxn modelId="{86654C76-7EAF-452F-B884-5AB1CFFAA59F}" type="presParOf" srcId="{9018164B-6216-4D0D-A992-F64DFF94BB7A}" destId="{A2ED06D9-2626-4AE2-9DA8-A963EEBF81A9}" srcOrd="12" destOrd="0" presId="urn:microsoft.com/office/officeart/2005/8/layout/list1"/>
    <dgm:cxn modelId="{C5FD4B3E-D8C5-4634-A7E9-40CBD72101AB}" type="presParOf" srcId="{A2ED06D9-2626-4AE2-9DA8-A963EEBF81A9}" destId="{1A050171-650B-47D4-89BB-0819A0ACF299}" srcOrd="0" destOrd="0" presId="urn:microsoft.com/office/officeart/2005/8/layout/list1"/>
    <dgm:cxn modelId="{2E56E4F3-4377-468A-BCE8-AD962EA848E9}" type="presParOf" srcId="{A2ED06D9-2626-4AE2-9DA8-A963EEBF81A9}" destId="{758F1524-B15B-483F-B0B3-7FC3F2852D9E}" srcOrd="1" destOrd="0" presId="urn:microsoft.com/office/officeart/2005/8/layout/list1"/>
    <dgm:cxn modelId="{491AAD4D-0C78-4AB2-8984-4A0CDDA1BCE7}" type="presParOf" srcId="{9018164B-6216-4D0D-A992-F64DFF94BB7A}" destId="{F784451E-60F8-41E0-8941-4E225EEA32F3}" srcOrd="13" destOrd="0" presId="urn:microsoft.com/office/officeart/2005/8/layout/list1"/>
    <dgm:cxn modelId="{A8F6B5BE-45BF-4115-A601-EF59C7A0E00D}" type="presParOf" srcId="{9018164B-6216-4D0D-A992-F64DFF94BB7A}" destId="{C28D8697-965F-40E4-82E6-D16961B2557D}" srcOrd="14" destOrd="0" presId="urn:microsoft.com/office/officeart/2005/8/layout/list1"/>
    <dgm:cxn modelId="{D56DEB7E-5145-4503-8908-393AD84EA6D7}" type="presParOf" srcId="{9018164B-6216-4D0D-A992-F64DFF94BB7A}" destId="{5113608A-CD7A-4A6E-A08E-8112C223736C}" srcOrd="15" destOrd="0" presId="urn:microsoft.com/office/officeart/2005/8/layout/list1"/>
    <dgm:cxn modelId="{7AD2F1D7-5B38-482E-8067-4602ADB6A627}" type="presParOf" srcId="{9018164B-6216-4D0D-A992-F64DFF94BB7A}" destId="{093176F5-1931-489C-A0D2-0404722040A6}" srcOrd="16" destOrd="0" presId="urn:microsoft.com/office/officeart/2005/8/layout/list1"/>
    <dgm:cxn modelId="{9D3F7CE8-18A9-4637-A894-1FD804193E3A}" type="presParOf" srcId="{093176F5-1931-489C-A0D2-0404722040A6}" destId="{3B8677C9-FFDE-4449-A7C1-FCBBD4F878AB}" srcOrd="0" destOrd="0" presId="urn:microsoft.com/office/officeart/2005/8/layout/list1"/>
    <dgm:cxn modelId="{ECD980C9-F2AE-4D2A-BBFD-85E620D3DCED}" type="presParOf" srcId="{093176F5-1931-489C-A0D2-0404722040A6}" destId="{C6CA8470-86C0-4C2A-B1B2-C0A7269D745D}" srcOrd="1" destOrd="0" presId="urn:microsoft.com/office/officeart/2005/8/layout/list1"/>
    <dgm:cxn modelId="{FF4E9659-A822-47A8-834B-3A844DAEA093}" type="presParOf" srcId="{9018164B-6216-4D0D-A992-F64DFF94BB7A}" destId="{6208E948-C495-4E28-BA07-7D1CDB379F30}" srcOrd="17" destOrd="0" presId="urn:microsoft.com/office/officeart/2005/8/layout/list1"/>
    <dgm:cxn modelId="{42F97DEC-361C-48C0-BC39-981400ECCB43}" type="presParOf" srcId="{9018164B-6216-4D0D-A992-F64DFF94BB7A}" destId="{B223CFC1-52BD-4CA0-8FB1-6BCB0916E1EF}" srcOrd="18" destOrd="0" presId="urn:microsoft.com/office/officeart/2005/8/layout/list1"/>
    <dgm:cxn modelId="{8EB081C2-DD04-4E3E-BEB7-3AD81473DC2C}" type="presParOf" srcId="{9018164B-6216-4D0D-A992-F64DFF94BB7A}" destId="{71842200-6E8A-49BF-AAF6-0B0CE2BD38AF}" srcOrd="19" destOrd="0" presId="urn:microsoft.com/office/officeart/2005/8/layout/list1"/>
    <dgm:cxn modelId="{19104643-023E-44C1-9E9C-8C0E1C26B4F0}" type="presParOf" srcId="{9018164B-6216-4D0D-A992-F64DFF94BB7A}" destId="{AA366914-EB62-4805-84D2-F87691EF2844}" srcOrd="20" destOrd="0" presId="urn:microsoft.com/office/officeart/2005/8/layout/list1"/>
    <dgm:cxn modelId="{3A39CA42-E4B9-4EBE-871F-44F00D81DFD8}" type="presParOf" srcId="{AA366914-EB62-4805-84D2-F87691EF2844}" destId="{569CC893-8961-445C-8358-1F9F4578DD90}" srcOrd="0" destOrd="0" presId="urn:microsoft.com/office/officeart/2005/8/layout/list1"/>
    <dgm:cxn modelId="{30C9B3DA-3AD2-4C40-8C3F-FAE804046E93}" type="presParOf" srcId="{AA366914-EB62-4805-84D2-F87691EF2844}" destId="{FEF986FE-D388-4FCC-913E-B9423F3B8CB4}" srcOrd="1" destOrd="0" presId="urn:microsoft.com/office/officeart/2005/8/layout/list1"/>
    <dgm:cxn modelId="{42792E58-AC7F-4CC9-8220-232AF7B50E9A}" type="presParOf" srcId="{9018164B-6216-4D0D-A992-F64DFF94BB7A}" destId="{EDBBDF22-A250-4CF9-9655-BEDB8590BB22}" srcOrd="21" destOrd="0" presId="urn:microsoft.com/office/officeart/2005/8/layout/list1"/>
    <dgm:cxn modelId="{D5CB8488-150D-4B41-8162-44C807834FD8}" type="presParOf" srcId="{9018164B-6216-4D0D-A992-F64DFF94BB7A}" destId="{4D7555D6-C4F7-4CAA-AB6A-38284E4CE640}" srcOrd="22" destOrd="0" presId="urn:microsoft.com/office/officeart/2005/8/layout/list1"/>
    <dgm:cxn modelId="{4DA6C7A5-D928-41E5-9F61-E6BAB5F54228}" type="presParOf" srcId="{9018164B-6216-4D0D-A992-F64DFF94BB7A}" destId="{16D652AF-DEE7-445F-9FD0-F63ECE9956CC}" srcOrd="23" destOrd="0" presId="urn:microsoft.com/office/officeart/2005/8/layout/list1"/>
    <dgm:cxn modelId="{205AD6BA-C73B-4EE8-AC96-8CF2D3B81D55}" type="presParOf" srcId="{9018164B-6216-4D0D-A992-F64DFF94BB7A}" destId="{1F924604-341E-48F1-A18C-CE0202C305DB}" srcOrd="24" destOrd="0" presId="urn:microsoft.com/office/officeart/2005/8/layout/list1"/>
    <dgm:cxn modelId="{B46BCBA6-91FD-4284-A9D1-C7EAABFC2685}" type="presParOf" srcId="{1F924604-341E-48F1-A18C-CE0202C305DB}" destId="{727C249C-B45A-46DC-B850-8CBF5ED1C874}" srcOrd="0" destOrd="0" presId="urn:microsoft.com/office/officeart/2005/8/layout/list1"/>
    <dgm:cxn modelId="{45D5413D-3CB3-4D2E-BA5D-A07CB8B23B98}" type="presParOf" srcId="{1F924604-341E-48F1-A18C-CE0202C305DB}" destId="{B79AD70C-AF11-47F2-9F12-11BF5CE6BC5C}" srcOrd="1" destOrd="0" presId="urn:microsoft.com/office/officeart/2005/8/layout/list1"/>
    <dgm:cxn modelId="{3842B717-B72B-405C-8F5F-6F0DB4E57728}" type="presParOf" srcId="{9018164B-6216-4D0D-A992-F64DFF94BB7A}" destId="{EDC89DC6-7685-4148-91DF-6E416E1A0BCA}" srcOrd="25" destOrd="0" presId="urn:microsoft.com/office/officeart/2005/8/layout/list1"/>
    <dgm:cxn modelId="{82FB1F15-BA0C-4CFE-A5A2-A12A12D4B356}" type="presParOf" srcId="{9018164B-6216-4D0D-A992-F64DFF94BB7A}" destId="{B1BF2FB0-CF70-4E67-87C8-F01F25AA7C1D}" srcOrd="26" destOrd="0" presId="urn:microsoft.com/office/officeart/2005/8/layout/list1"/>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1B8CBC7-BCD0-4BE9-9073-7224C8FD52F5}">
      <dsp:nvSpPr>
        <dsp:cNvPr id="0" name=""/>
        <dsp:cNvSpPr/>
      </dsp:nvSpPr>
      <dsp:spPr>
        <a:xfrm>
          <a:off x="0" y="414735"/>
          <a:ext cx="9412558" cy="4788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24EEA205-161E-4213-A0A0-DA353A6154AD}">
      <dsp:nvSpPr>
        <dsp:cNvPr id="0" name=""/>
        <dsp:cNvSpPr/>
      </dsp:nvSpPr>
      <dsp:spPr>
        <a:xfrm>
          <a:off x="470627" y="134295"/>
          <a:ext cx="6588790" cy="56088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sp:txBody>
      <dsp:txXfrm>
        <a:off x="498007" y="161675"/>
        <a:ext cx="6534030" cy="506120"/>
      </dsp:txXfrm>
    </dsp:sp>
    <dsp:sp modelId="{04E236FF-715E-45A9-8ADC-FB8AB7D2B7F1}">
      <dsp:nvSpPr>
        <dsp:cNvPr id="0" name=""/>
        <dsp:cNvSpPr/>
      </dsp:nvSpPr>
      <dsp:spPr>
        <a:xfrm>
          <a:off x="0" y="1276575"/>
          <a:ext cx="9412558" cy="4788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6516E63F-E323-4790-BEAF-A9D4BC3D1027}">
      <dsp:nvSpPr>
        <dsp:cNvPr id="0" name=""/>
        <dsp:cNvSpPr/>
      </dsp:nvSpPr>
      <dsp:spPr>
        <a:xfrm>
          <a:off x="470627" y="996135"/>
          <a:ext cx="6588790" cy="56088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sp:txBody>
      <dsp:txXfrm>
        <a:off x="498007" y="1023515"/>
        <a:ext cx="6534030" cy="506120"/>
      </dsp:txXfrm>
    </dsp:sp>
    <dsp:sp modelId="{81678187-D13C-448E-87D7-156DAC2405FF}">
      <dsp:nvSpPr>
        <dsp:cNvPr id="0" name=""/>
        <dsp:cNvSpPr/>
      </dsp:nvSpPr>
      <dsp:spPr>
        <a:xfrm>
          <a:off x="0" y="2138415"/>
          <a:ext cx="9412558" cy="4788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38D2E5DD-92DD-45B1-AF5B-C761B293FDDE}">
      <dsp:nvSpPr>
        <dsp:cNvPr id="0" name=""/>
        <dsp:cNvSpPr/>
      </dsp:nvSpPr>
      <dsp:spPr>
        <a:xfrm>
          <a:off x="470627" y="1857975"/>
          <a:ext cx="6588790" cy="56088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sp:txBody>
      <dsp:txXfrm>
        <a:off x="498007" y="1885355"/>
        <a:ext cx="6534030" cy="506120"/>
      </dsp:txXfrm>
    </dsp:sp>
    <dsp:sp modelId="{C28D8697-965F-40E4-82E6-D16961B2557D}">
      <dsp:nvSpPr>
        <dsp:cNvPr id="0" name=""/>
        <dsp:cNvSpPr/>
      </dsp:nvSpPr>
      <dsp:spPr>
        <a:xfrm>
          <a:off x="0" y="3000255"/>
          <a:ext cx="9412558" cy="4788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758F1524-B15B-483F-B0B3-7FC3F2852D9E}">
      <dsp:nvSpPr>
        <dsp:cNvPr id="0" name=""/>
        <dsp:cNvSpPr/>
      </dsp:nvSpPr>
      <dsp:spPr>
        <a:xfrm>
          <a:off x="470627" y="2719815"/>
          <a:ext cx="6588790" cy="56088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sp:txBody>
      <dsp:txXfrm>
        <a:off x="498007" y="2747195"/>
        <a:ext cx="6534030" cy="506120"/>
      </dsp:txXfrm>
    </dsp:sp>
    <dsp:sp modelId="{B223CFC1-52BD-4CA0-8FB1-6BCB0916E1EF}">
      <dsp:nvSpPr>
        <dsp:cNvPr id="0" name=""/>
        <dsp:cNvSpPr/>
      </dsp:nvSpPr>
      <dsp:spPr>
        <a:xfrm>
          <a:off x="0" y="3862095"/>
          <a:ext cx="9412558" cy="4788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C6CA8470-86C0-4C2A-B1B2-C0A7269D745D}">
      <dsp:nvSpPr>
        <dsp:cNvPr id="0" name=""/>
        <dsp:cNvSpPr/>
      </dsp:nvSpPr>
      <dsp:spPr>
        <a:xfrm>
          <a:off x="470627" y="3581655"/>
          <a:ext cx="6588790" cy="56088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sp:txBody>
      <dsp:txXfrm>
        <a:off x="498007" y="3609035"/>
        <a:ext cx="6534030" cy="506120"/>
      </dsp:txXfrm>
    </dsp:sp>
    <dsp:sp modelId="{4D7555D6-C4F7-4CAA-AB6A-38284E4CE640}">
      <dsp:nvSpPr>
        <dsp:cNvPr id="0" name=""/>
        <dsp:cNvSpPr/>
      </dsp:nvSpPr>
      <dsp:spPr>
        <a:xfrm>
          <a:off x="0" y="4723935"/>
          <a:ext cx="9412558" cy="4788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FEF986FE-D388-4FCC-913E-B9423F3B8CB4}">
      <dsp:nvSpPr>
        <dsp:cNvPr id="0" name=""/>
        <dsp:cNvSpPr/>
      </dsp:nvSpPr>
      <dsp:spPr>
        <a:xfrm>
          <a:off x="470627" y="4443495"/>
          <a:ext cx="6588790" cy="56088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sp:txBody>
      <dsp:txXfrm>
        <a:off x="498007" y="4470875"/>
        <a:ext cx="6534030" cy="506120"/>
      </dsp:txXfrm>
    </dsp:sp>
    <dsp:sp modelId="{B1BF2FB0-CF70-4E67-87C8-F01F25AA7C1D}">
      <dsp:nvSpPr>
        <dsp:cNvPr id="0" name=""/>
        <dsp:cNvSpPr/>
      </dsp:nvSpPr>
      <dsp:spPr>
        <a:xfrm>
          <a:off x="0" y="5585775"/>
          <a:ext cx="9412558" cy="4788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B79AD70C-AF11-47F2-9F12-11BF5CE6BC5C}">
      <dsp:nvSpPr>
        <dsp:cNvPr id="0" name=""/>
        <dsp:cNvSpPr/>
      </dsp:nvSpPr>
      <dsp:spPr>
        <a:xfrm>
          <a:off x="470627" y="5305335"/>
          <a:ext cx="6588790" cy="56088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sp:txBody>
      <dsp:txXfrm>
        <a:off x="498007" y="5332715"/>
        <a:ext cx="6534030" cy="506120"/>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microsoft.com/office/2007/relationships/diagramDrawing" Target="../diagrams/drawing1.xml"/><Relationship Id="rId3" Type="http://schemas.openxmlformats.org/officeDocument/2006/relationships/image" Target="../media/image3.png"/><Relationship Id="rId7" Type="http://schemas.openxmlformats.org/officeDocument/2006/relationships/diagramColors" Target="../diagrams/colors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diagramQuickStyle" Target="../diagrams/quickStyle1.xml"/><Relationship Id="rId5" Type="http://schemas.openxmlformats.org/officeDocument/2006/relationships/diagramLayout" Target="../diagrams/layout1.xml"/><Relationship Id="rId4" Type="http://schemas.openxmlformats.org/officeDocument/2006/relationships/diagramData" Target="../diagrams/data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14</xdr:col>
      <xdr:colOff>723900</xdr:colOff>
      <xdr:row>43</xdr:row>
      <xdr:rowOff>51102</xdr:rowOff>
    </xdr:to>
    <xdr:pic>
      <xdr:nvPicPr>
        <xdr:cNvPr id="8" name="Imagen 7">
          <a:extLst>
            <a:ext uri="{FF2B5EF4-FFF2-40B4-BE49-F238E27FC236}">
              <a16:creationId xmlns:a16="http://schemas.microsoft.com/office/drawing/2014/main" id="{85E5E61D-6B20-453A-B4CB-D5758128DF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0"/>
          <a:ext cx="11372850" cy="8242602"/>
        </a:xfrm>
        <a:prstGeom prst="rect">
          <a:avLst/>
        </a:prstGeom>
      </xdr:spPr>
    </xdr:pic>
    <xdr:clientData/>
  </xdr:twoCellAnchor>
  <xdr:twoCellAnchor>
    <xdr:from>
      <xdr:col>11</xdr:col>
      <xdr:colOff>285750</xdr:colOff>
      <xdr:row>0</xdr:row>
      <xdr:rowOff>0</xdr:rowOff>
    </xdr:from>
    <xdr:to>
      <xdr:col>18</xdr:col>
      <xdr:colOff>400050</xdr:colOff>
      <xdr:row>43</xdr:row>
      <xdr:rowOff>57150</xdr:rowOff>
    </xdr:to>
    <xdr:grpSp>
      <xdr:nvGrpSpPr>
        <xdr:cNvPr id="5" name="Agrupar 1">
          <a:extLst>
            <a:ext uri="{FF2B5EF4-FFF2-40B4-BE49-F238E27FC236}">
              <a16:creationId xmlns:a16="http://schemas.microsoft.com/office/drawing/2014/main" id="{50AD8E27-8B4B-461E-9F7F-D4383A8E3BFD}"/>
            </a:ext>
          </a:extLst>
        </xdr:cNvPr>
        <xdr:cNvGrpSpPr/>
      </xdr:nvGrpSpPr>
      <xdr:grpSpPr>
        <a:xfrm>
          <a:off x="9026979" y="0"/>
          <a:ext cx="5676900" cy="8014607"/>
          <a:chOff x="4599024" y="0"/>
          <a:chExt cx="4544976" cy="6858000"/>
        </a:xfrm>
      </xdr:grpSpPr>
      <xdr:pic>
        <xdr:nvPicPr>
          <xdr:cNvPr id="7" name="Picture 4">
            <a:extLst>
              <a:ext uri="{FF2B5EF4-FFF2-40B4-BE49-F238E27FC236}">
                <a16:creationId xmlns:a16="http://schemas.microsoft.com/office/drawing/2014/main" id="{A863EF7D-4E34-6247-8931-B71706B8B1C4}"/>
              </a:ext>
            </a:extLst>
          </xdr:cNvPr>
          <xdr:cNvPicPr>
            <a:picLocks noChangeAspect="1"/>
          </xdr:cNvPicPr>
        </xdr:nvPicPr>
        <xdr:blipFill rotWithShape="1">
          <a:blip xmlns:r="http://schemas.openxmlformats.org/officeDocument/2006/relationships" r:embed="rId2"/>
          <a:srcRect l="74535" b="69458"/>
          <a:stretch/>
        </xdr:blipFill>
        <xdr:spPr>
          <a:xfrm>
            <a:off x="6815470" y="0"/>
            <a:ext cx="2328530" cy="2094614"/>
          </a:xfrm>
          <a:prstGeom prst="rect">
            <a:avLst/>
          </a:prstGeom>
        </xdr:spPr>
      </xdr:pic>
      <xdr:pic>
        <xdr:nvPicPr>
          <xdr:cNvPr id="6" name="Picture 2">
            <a:extLst>
              <a:ext uri="{FF2B5EF4-FFF2-40B4-BE49-F238E27FC236}">
                <a16:creationId xmlns:a16="http://schemas.microsoft.com/office/drawing/2014/main" id="{415D549B-B6FA-1048-A0B6-33ACA1F1D810}"/>
              </a:ext>
            </a:extLst>
          </xdr:cNvPr>
          <xdr:cNvPicPr>
            <a:picLocks noChangeAspect="1"/>
          </xdr:cNvPicPr>
        </xdr:nvPicPr>
        <xdr:blipFill rotWithShape="1">
          <a:blip xmlns:r="http://schemas.openxmlformats.org/officeDocument/2006/relationships" r:embed="rId3"/>
          <a:srcRect l="53837"/>
          <a:stretch/>
        </xdr:blipFill>
        <xdr:spPr>
          <a:xfrm>
            <a:off x="4599024" y="0"/>
            <a:ext cx="4221126" cy="6858000"/>
          </a:xfrm>
          <a:prstGeom prst="rect">
            <a:avLst/>
          </a:prstGeom>
        </xdr:spPr>
      </xdr:pic>
    </xdr:grpSp>
    <xdr:clientData/>
  </xdr:twoCellAnchor>
  <xdr:twoCellAnchor>
    <xdr:from>
      <xdr:col>0</xdr:col>
      <xdr:colOff>0</xdr:colOff>
      <xdr:row>7</xdr:row>
      <xdr:rowOff>95249</xdr:rowOff>
    </xdr:from>
    <xdr:to>
      <xdr:col>11</xdr:col>
      <xdr:colOff>695278</xdr:colOff>
      <xdr:row>41</xdr:row>
      <xdr:rowOff>76200</xdr:rowOff>
    </xdr:to>
    <xdr:graphicFrame macro="">
      <xdr:nvGraphicFramePr>
        <xdr:cNvPr id="3" name="Diagrama 2">
          <a:extLst>
            <a:ext uri="{FF2B5EF4-FFF2-40B4-BE49-F238E27FC236}">
              <a16:creationId xmlns:a16="http://schemas.microsoft.com/office/drawing/2014/main" id="{8B195E5B-1DB1-448E-B1A7-38157A0CD6A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xdr:from>
      <xdr:col>1</xdr:col>
      <xdr:colOff>38100</xdr:colOff>
      <xdr:row>0</xdr:row>
      <xdr:rowOff>23813</xdr:rowOff>
    </xdr:from>
    <xdr:to>
      <xdr:col>18</xdr:col>
      <xdr:colOff>109537</xdr:colOff>
      <xdr:row>7</xdr:row>
      <xdr:rowOff>63501</xdr:rowOff>
    </xdr:to>
    <xdr:sp macro="" textlink="">
      <xdr:nvSpPr>
        <xdr:cNvPr id="4" name="CuadroTexto 3">
          <a:extLst>
            <a:ext uri="{FF2B5EF4-FFF2-40B4-BE49-F238E27FC236}">
              <a16:creationId xmlns:a16="http://schemas.microsoft.com/office/drawing/2014/main" id="{6B59AA72-D4F3-4258-8592-D2D0D26A9AD4}"/>
            </a:ext>
          </a:extLst>
        </xdr:cNvPr>
        <xdr:cNvSpPr txBox="1"/>
      </xdr:nvSpPr>
      <xdr:spPr>
        <a:xfrm>
          <a:off x="800100" y="23813"/>
          <a:ext cx="13025437" cy="1373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b="1">
              <a:solidFill>
                <a:schemeClr val="bg1"/>
              </a:solidFill>
              <a:latin typeface="Arial" panose="020B0604020202020204" pitchFamily="34" charset="0"/>
              <a:cs typeface="Arial" panose="020B0604020202020204" pitchFamily="34" charset="0"/>
            </a:rPr>
            <a:t>PLAN ANTICORRUPCIÓN Y DE ATENCIÓN AL CIUDADANO - 2021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31750</xdr:colOff>
      <xdr:row>0</xdr:row>
      <xdr:rowOff>63499</xdr:rowOff>
    </xdr:from>
    <xdr:to>
      <xdr:col>19</xdr:col>
      <xdr:colOff>127000</xdr:colOff>
      <xdr:row>5</xdr:row>
      <xdr:rowOff>1492249</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721630</xdr:colOff>
      <xdr:row>0</xdr:row>
      <xdr:rowOff>155098</xdr:rowOff>
    </xdr:from>
    <xdr:to>
      <xdr:col>1</xdr:col>
      <xdr:colOff>1360</xdr:colOff>
      <xdr:row>2</xdr:row>
      <xdr:rowOff>283028</xdr:rowOff>
    </xdr:to>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cstate="print"/>
        <a:srcRect/>
        <a:stretch>
          <a:fillRect/>
        </a:stretch>
      </xdr:blipFill>
      <xdr:spPr bwMode="auto">
        <a:xfrm>
          <a:off x="721630" y="155098"/>
          <a:ext cx="1118055" cy="933473"/>
        </a:xfrm>
        <a:prstGeom prst="rect">
          <a:avLst/>
        </a:prstGeom>
        <a:noFill/>
        <a:ln w="9525">
          <a:noFill/>
          <a:miter lim="800000"/>
          <a:headEnd/>
          <a:tailEnd/>
        </a:ln>
      </xdr:spPr>
    </xdr:pic>
    <xdr:clientData/>
  </xdr:twoCellAnchor>
  <xdr:oneCellAnchor>
    <xdr:from>
      <xdr:col>7</xdr:col>
      <xdr:colOff>2273753</xdr:colOff>
      <xdr:row>0</xdr:row>
      <xdr:rowOff>102394</xdr:rowOff>
    </xdr:from>
    <xdr:ext cx="1149351" cy="1019743"/>
    <xdr:pic>
      <xdr:nvPicPr>
        <xdr:cNvPr id="9" name="2 Imagen" descr="C:\Users\afrojas\AppData\Local\Microsoft\Windows\Temporary Internet Files\Content.IE5\QBJB3MOR\Escudo_CVP.jpg">
          <a:extLst>
            <a:ext uri="{FF2B5EF4-FFF2-40B4-BE49-F238E27FC236}">
              <a16:creationId xmlns:a16="http://schemas.microsoft.com/office/drawing/2014/main" id="{6952774A-4DE6-48F1-9952-1759A9FE41C8}"/>
            </a:ext>
          </a:extLst>
        </xdr:cNvPr>
        <xdr:cNvPicPr/>
      </xdr:nvPicPr>
      <xdr:blipFill>
        <a:blip xmlns:r="http://schemas.openxmlformats.org/officeDocument/2006/relationships" r:embed="rId1" cstate="print"/>
        <a:srcRect/>
        <a:stretch>
          <a:fillRect/>
        </a:stretch>
      </xdr:blipFill>
      <xdr:spPr bwMode="auto">
        <a:xfrm>
          <a:off x="16283667" y="102394"/>
          <a:ext cx="1149351" cy="1019743"/>
        </a:xfrm>
        <a:prstGeom prst="rect">
          <a:avLst/>
        </a:prstGeom>
        <a:noFill/>
        <a:ln w="9525">
          <a:noFill/>
          <a:miter lim="800000"/>
          <a:headEnd/>
          <a:tailEnd/>
        </a:ln>
      </xdr:spPr>
    </xdr:pic>
    <xdr:clientData/>
  </xdr:oneCellAnchor>
  <xdr:oneCellAnchor>
    <xdr:from>
      <xdr:col>20</xdr:col>
      <xdr:colOff>1805667</xdr:colOff>
      <xdr:row>0</xdr:row>
      <xdr:rowOff>233022</xdr:rowOff>
    </xdr:from>
    <xdr:ext cx="1149351" cy="1019743"/>
    <xdr:pic>
      <xdr:nvPicPr>
        <xdr:cNvPr id="11" name="2 Imagen" descr="C:\Users\afrojas\AppData\Local\Microsoft\Windows\Temporary Internet Files\Content.IE5\QBJB3MOR\Escudo_CVP.jpg">
          <a:extLst>
            <a:ext uri="{FF2B5EF4-FFF2-40B4-BE49-F238E27FC236}">
              <a16:creationId xmlns:a16="http://schemas.microsoft.com/office/drawing/2014/main" id="{4D49F22E-4DEB-42DF-BF66-347F3A25C525}"/>
            </a:ext>
          </a:extLst>
        </xdr:cNvPr>
        <xdr:cNvPicPr/>
      </xdr:nvPicPr>
      <xdr:blipFill>
        <a:blip xmlns:r="http://schemas.openxmlformats.org/officeDocument/2006/relationships" r:embed="rId1" cstate="print"/>
        <a:srcRect/>
        <a:stretch>
          <a:fillRect/>
        </a:stretch>
      </xdr:blipFill>
      <xdr:spPr bwMode="auto">
        <a:xfrm>
          <a:off x="22117730" y="233022"/>
          <a:ext cx="1149351" cy="1019743"/>
        </a:xfrm>
        <a:prstGeom prst="rect">
          <a:avLst/>
        </a:prstGeom>
        <a:noFill/>
        <a:ln w="9525">
          <a:noFill/>
          <a:miter lim="800000"/>
          <a:headEnd/>
          <a:tailEnd/>
        </a:ln>
      </xdr:spPr>
    </xdr:pic>
    <xdr:clientData/>
  </xdr:oneCellAnchor>
  <xdr:oneCellAnchor>
    <xdr:from>
      <xdr:col>33</xdr:col>
      <xdr:colOff>1805667</xdr:colOff>
      <xdr:row>0</xdr:row>
      <xdr:rowOff>233022</xdr:rowOff>
    </xdr:from>
    <xdr:ext cx="1149351" cy="1019743"/>
    <xdr:pic>
      <xdr:nvPicPr>
        <xdr:cNvPr id="12" name="2 Imagen" descr="C:\Users\afrojas\AppData\Local\Microsoft\Windows\Temporary Internet Files\Content.IE5\QBJB3MOR\Escudo_CVP.jpg">
          <a:extLst>
            <a:ext uri="{FF2B5EF4-FFF2-40B4-BE49-F238E27FC236}">
              <a16:creationId xmlns:a16="http://schemas.microsoft.com/office/drawing/2014/main" id="{8FE0BE5C-CBBC-45AE-8268-C301E59776BB}"/>
            </a:ext>
          </a:extLst>
        </xdr:cNvPr>
        <xdr:cNvPicPr/>
      </xdr:nvPicPr>
      <xdr:blipFill>
        <a:blip xmlns:r="http://schemas.openxmlformats.org/officeDocument/2006/relationships" r:embed="rId1" cstate="print"/>
        <a:srcRect/>
        <a:stretch>
          <a:fillRect/>
        </a:stretch>
      </xdr:blipFill>
      <xdr:spPr bwMode="auto">
        <a:xfrm>
          <a:off x="22117730" y="233022"/>
          <a:ext cx="1149351" cy="1019743"/>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190499</xdr:colOff>
      <xdr:row>0</xdr:row>
      <xdr:rowOff>164986</xdr:rowOff>
    </xdr:from>
    <xdr:to>
      <xdr:col>1</xdr:col>
      <xdr:colOff>1339850</xdr:colOff>
      <xdr:row>2</xdr:row>
      <xdr:rowOff>305708</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rcRect/>
        <a:stretch>
          <a:fillRect/>
        </a:stretch>
      </xdr:blipFill>
      <xdr:spPr bwMode="auto">
        <a:xfrm>
          <a:off x="952499" y="164986"/>
          <a:ext cx="1149351" cy="1045597"/>
        </a:xfrm>
        <a:prstGeom prst="rect">
          <a:avLst/>
        </a:prstGeom>
        <a:noFill/>
        <a:ln w="9525">
          <a:noFill/>
          <a:miter lim="800000"/>
          <a:headEnd/>
          <a:tailEnd/>
        </a:ln>
      </xdr:spPr>
    </xdr:pic>
    <xdr:clientData/>
  </xdr:twoCellAnchor>
  <xdr:oneCellAnchor>
    <xdr:from>
      <xdr:col>29</xdr:col>
      <xdr:colOff>1805667</xdr:colOff>
      <xdr:row>0</xdr:row>
      <xdr:rowOff>233022</xdr:rowOff>
    </xdr:from>
    <xdr:ext cx="1149351" cy="1019743"/>
    <xdr:pic>
      <xdr:nvPicPr>
        <xdr:cNvPr id="3" name="2 Imagen" descr="C:\Users\afrojas\AppData\Local\Microsoft\Windows\Temporary Internet Files\Content.IE5\QBJB3MOR\Escudo_CVP.jpg">
          <a:extLst>
            <a:ext uri="{FF2B5EF4-FFF2-40B4-BE49-F238E27FC236}">
              <a16:creationId xmlns:a16="http://schemas.microsoft.com/office/drawing/2014/main" id="{C05BEFF0-5E73-436A-BD0C-2F59C7745A7E}"/>
            </a:ext>
          </a:extLst>
        </xdr:cNvPr>
        <xdr:cNvPicPr/>
      </xdr:nvPicPr>
      <xdr:blipFill>
        <a:blip xmlns:r="http://schemas.openxmlformats.org/officeDocument/2006/relationships" r:embed="rId1" cstate="print"/>
        <a:srcRect/>
        <a:stretch>
          <a:fillRect/>
        </a:stretch>
      </xdr:blipFill>
      <xdr:spPr bwMode="auto">
        <a:xfrm>
          <a:off x="22141542" y="233022"/>
          <a:ext cx="1149351" cy="1019743"/>
        </a:xfrm>
        <a:prstGeom prst="rect">
          <a:avLst/>
        </a:prstGeom>
        <a:noFill/>
        <a:ln w="9525">
          <a:noFill/>
          <a:miter lim="800000"/>
          <a:headEnd/>
          <a:tailEnd/>
        </a:ln>
      </xdr:spPr>
    </xdr:pic>
    <xdr:clientData/>
  </xdr:oneCellAnchor>
  <xdr:oneCellAnchor>
    <xdr:from>
      <xdr:col>42</xdr:col>
      <xdr:colOff>780142</xdr:colOff>
      <xdr:row>0</xdr:row>
      <xdr:rowOff>233022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388DD1C2-31D6-45A8-93F4-63017904E604}"/>
            </a:ext>
          </a:extLst>
        </xdr:cNvPr>
        <xdr:cNvPicPr/>
      </xdr:nvPicPr>
      <xdr:blipFill>
        <a:blip xmlns:r="http://schemas.openxmlformats.org/officeDocument/2006/relationships" r:embed="rId1" cstate="print"/>
        <a:srcRect/>
        <a:stretch>
          <a:fillRect/>
        </a:stretch>
      </xdr:blipFill>
      <xdr:spPr bwMode="auto">
        <a:xfrm>
          <a:off x="53167642" y="233022"/>
          <a:ext cx="1149351" cy="1019743"/>
        </a:xfrm>
        <a:prstGeom prst="rect">
          <a:avLst/>
        </a:prstGeom>
        <a:noFill/>
        <a:ln w="9525">
          <a:noFill/>
          <a:miter lim="800000"/>
          <a:headEnd/>
          <a:tailEnd/>
        </a:ln>
      </xdr:spPr>
    </xdr:pic>
    <xdr:clientData/>
  </xdr:oneCellAnchor>
  <xdr:oneCellAnchor>
    <xdr:from>
      <xdr:col>55</xdr:col>
      <xdr:colOff>1805667</xdr:colOff>
      <xdr:row>0</xdr:row>
      <xdr:rowOff>233022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4CF99473-15BA-456A-837C-77B0B92CED66}"/>
            </a:ext>
          </a:extLst>
        </xdr:cNvPr>
        <xdr:cNvPicPr/>
      </xdr:nvPicPr>
      <xdr:blipFill>
        <a:blip xmlns:r="http://schemas.openxmlformats.org/officeDocument/2006/relationships" r:embed="rId1" cstate="print"/>
        <a:srcRect/>
        <a:stretch>
          <a:fillRect/>
        </a:stretch>
      </xdr:blipFill>
      <xdr:spPr bwMode="auto">
        <a:xfrm>
          <a:off x="76500717" y="233022"/>
          <a:ext cx="1149351" cy="1019743"/>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179917</xdr:colOff>
      <xdr:row>0</xdr:row>
      <xdr:rowOff>140607</xdr:rowOff>
    </xdr:from>
    <xdr:to>
      <xdr:col>1</xdr:col>
      <xdr:colOff>1143000</xdr:colOff>
      <xdr:row>2</xdr:row>
      <xdr:rowOff>333375</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srcRect/>
        <a:stretch>
          <a:fillRect/>
        </a:stretch>
      </xdr:blipFill>
      <xdr:spPr bwMode="auto">
        <a:xfrm>
          <a:off x="767292" y="140607"/>
          <a:ext cx="963083" cy="954768"/>
        </a:xfrm>
        <a:prstGeom prst="rect">
          <a:avLst/>
        </a:prstGeom>
        <a:noFill/>
        <a:ln w="9525">
          <a:noFill/>
          <a:miter lim="800000"/>
          <a:headEnd/>
          <a:tailEnd/>
        </a:ln>
      </xdr:spPr>
    </xdr:pic>
    <xdr:clientData/>
  </xdr:twoCellAnchor>
  <xdr:oneCellAnchor>
    <xdr:from>
      <xdr:col>8</xdr:col>
      <xdr:colOff>1408792</xdr:colOff>
      <xdr:row>0</xdr:row>
      <xdr:rowOff>106022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768013C7-CBCE-46BE-9DC1-14EDBBF093A1}"/>
            </a:ext>
          </a:extLst>
        </xdr:cNvPr>
        <xdr:cNvPicPr/>
      </xdr:nvPicPr>
      <xdr:blipFill>
        <a:blip xmlns:r="http://schemas.openxmlformats.org/officeDocument/2006/relationships" r:embed="rId1" cstate="print"/>
        <a:srcRect/>
        <a:stretch>
          <a:fillRect/>
        </a:stretch>
      </xdr:blipFill>
      <xdr:spPr bwMode="auto">
        <a:xfrm>
          <a:off x="15124792" y="106022"/>
          <a:ext cx="1149351" cy="1019743"/>
        </a:xfrm>
        <a:prstGeom prst="rect">
          <a:avLst/>
        </a:prstGeom>
        <a:noFill/>
        <a:ln w="9525">
          <a:noFill/>
          <a:miter lim="800000"/>
          <a:headEnd/>
          <a:tailEnd/>
        </a:ln>
      </xdr:spPr>
    </xdr:pic>
    <xdr:clientData/>
  </xdr:oneCellAnchor>
  <xdr:oneCellAnchor>
    <xdr:from>
      <xdr:col>21</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AEFAA7DC-11C3-4C68-93A3-25608C7B77A2}"/>
            </a:ext>
          </a:extLst>
        </xdr:cNvPr>
        <xdr:cNvPicPr/>
      </xdr:nvPicPr>
      <xdr:blipFill>
        <a:blip xmlns:r="http://schemas.openxmlformats.org/officeDocument/2006/relationships" r:embed="rId1" cstate="print"/>
        <a:srcRect/>
        <a:stretch>
          <a:fillRect/>
        </a:stretch>
      </xdr:blipFill>
      <xdr:spPr bwMode="auto">
        <a:xfrm>
          <a:off x="33914442" y="106022"/>
          <a:ext cx="1149351" cy="1019743"/>
        </a:xfrm>
        <a:prstGeom prst="rect">
          <a:avLst/>
        </a:prstGeom>
        <a:noFill/>
        <a:ln w="9525">
          <a:noFill/>
          <a:miter lim="800000"/>
          <a:headEnd/>
          <a:tailEnd/>
        </a:ln>
      </xdr:spPr>
    </xdr:pic>
    <xdr:clientData/>
  </xdr:oneCellAnchor>
  <xdr:oneCellAnchor>
    <xdr:from>
      <xdr:col>34</xdr:col>
      <xdr:colOff>973817</xdr:colOff>
      <xdr:row>0</xdr:row>
      <xdr:rowOff>106022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9A0770F5-7164-4316-99C3-CF2FBE8D2489}"/>
            </a:ext>
          </a:extLst>
        </xdr:cNvPr>
        <xdr:cNvPicPr/>
      </xdr:nvPicPr>
      <xdr:blipFill>
        <a:blip xmlns:r="http://schemas.openxmlformats.org/officeDocument/2006/relationships" r:embed="rId1" cstate="print"/>
        <a:srcRect/>
        <a:stretch>
          <a:fillRect/>
        </a:stretch>
      </xdr:blipFill>
      <xdr:spPr bwMode="auto">
        <a:xfrm>
          <a:off x="53758192" y="106022"/>
          <a:ext cx="1149351" cy="1019743"/>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432648</xdr:colOff>
      <xdr:row>0</xdr:row>
      <xdr:rowOff>204107</xdr:rowOff>
    </xdr:from>
    <xdr:to>
      <xdr:col>1</xdr:col>
      <xdr:colOff>816770</xdr:colOff>
      <xdr:row>2</xdr:row>
      <xdr:rowOff>309562</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rcRect/>
        <a:stretch>
          <a:fillRect/>
        </a:stretch>
      </xdr:blipFill>
      <xdr:spPr bwMode="auto">
        <a:xfrm>
          <a:off x="432648" y="204107"/>
          <a:ext cx="993722" cy="791255"/>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40011C35-0B4B-4528-BF04-B4A4FC95EBFA}"/>
            </a:ext>
          </a:extLst>
        </xdr:cNvPr>
        <xdr:cNvPicPr/>
      </xdr:nvPicPr>
      <xdr:blipFill>
        <a:blip xmlns:r="http://schemas.openxmlformats.org/officeDocument/2006/relationships" r:embed="rId1" cstate="print"/>
        <a:srcRect/>
        <a:stretch>
          <a:fillRect/>
        </a:stretch>
      </xdr:blipFill>
      <xdr:spPr bwMode="auto">
        <a:xfrm>
          <a:off x="15505792" y="10772"/>
          <a:ext cx="1149351" cy="1019743"/>
        </a:xfrm>
        <a:prstGeom prst="rect">
          <a:avLst/>
        </a:prstGeom>
        <a:noFill/>
        <a:ln w="9525">
          <a:noFill/>
          <a:miter lim="800000"/>
          <a:headEnd/>
          <a:tailEnd/>
        </a:ln>
      </xdr:spPr>
    </xdr:pic>
    <xdr:clientData/>
  </xdr:oneCellAnchor>
  <xdr:oneCellAnchor>
    <xdr:from>
      <xdr:col>20</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AF88ABCD-EBBA-429E-BBB1-580703138046}"/>
            </a:ext>
          </a:extLst>
        </xdr:cNvPr>
        <xdr:cNvPicPr/>
      </xdr:nvPicPr>
      <xdr:blipFill>
        <a:blip xmlns:r="http://schemas.openxmlformats.org/officeDocument/2006/relationships" r:embed="rId1" cstate="print"/>
        <a:srcRect/>
        <a:stretch>
          <a:fillRect/>
        </a:stretch>
      </xdr:blipFill>
      <xdr:spPr bwMode="auto">
        <a:xfrm>
          <a:off x="34825667" y="106022"/>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8DC304F5-68DA-4CBF-AC77-CA7625970183}"/>
            </a:ext>
          </a:extLst>
        </xdr:cNvPr>
        <xdr:cNvPicPr/>
      </xdr:nvPicPr>
      <xdr:blipFill>
        <a:blip xmlns:r="http://schemas.openxmlformats.org/officeDocument/2006/relationships" r:embed="rId1" cstate="print"/>
        <a:srcRect/>
        <a:stretch>
          <a:fillRect/>
        </a:stretch>
      </xdr:blipFill>
      <xdr:spPr bwMode="auto">
        <a:xfrm>
          <a:off x="50313317" y="74272"/>
          <a:ext cx="1149351" cy="1019743"/>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592667</xdr:colOff>
      <xdr:row>0</xdr:row>
      <xdr:rowOff>204107</xdr:rowOff>
    </xdr:from>
    <xdr:to>
      <xdr:col>1</xdr:col>
      <xdr:colOff>857250</xdr:colOff>
      <xdr:row>2</xdr:row>
      <xdr:rowOff>258384</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rcRect/>
        <a:stretch>
          <a:fillRect/>
        </a:stretch>
      </xdr:blipFill>
      <xdr:spPr bwMode="auto">
        <a:xfrm>
          <a:off x="592667" y="204107"/>
          <a:ext cx="1026583" cy="801309"/>
        </a:xfrm>
        <a:prstGeom prst="rect">
          <a:avLst/>
        </a:prstGeom>
        <a:noFill/>
        <a:ln w="9525">
          <a:noFill/>
          <a:miter lim="800000"/>
          <a:headEnd/>
          <a:tailEnd/>
        </a:ln>
      </xdr:spPr>
    </xdr:pic>
    <xdr:clientData/>
  </xdr:twoCellAnchor>
  <xdr:oneCellAnchor>
    <xdr:from>
      <xdr:col>8</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D2BFDB8B-1BEF-4A5C-B9B0-0ABD15486D9E}"/>
            </a:ext>
          </a:extLst>
        </xdr:cNvPr>
        <xdr:cNvPicPr/>
      </xdr:nvPicPr>
      <xdr:blipFill>
        <a:blip xmlns:r="http://schemas.openxmlformats.org/officeDocument/2006/relationships" r:embed="rId1" cstate="print"/>
        <a:srcRect/>
        <a:stretch>
          <a:fillRect/>
        </a:stretch>
      </xdr:blipFill>
      <xdr:spPr bwMode="auto">
        <a:xfrm>
          <a:off x="15505792" y="10772"/>
          <a:ext cx="1149351" cy="1019743"/>
        </a:xfrm>
        <a:prstGeom prst="rect">
          <a:avLst/>
        </a:prstGeom>
        <a:noFill/>
        <a:ln w="9525">
          <a:noFill/>
          <a:miter lim="800000"/>
          <a:headEnd/>
          <a:tailEnd/>
        </a:ln>
      </xdr:spPr>
    </xdr:pic>
    <xdr:clientData/>
  </xdr:oneCellAnchor>
  <xdr:oneCellAnchor>
    <xdr:from>
      <xdr:col>21</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B97F1B71-7BD6-4FEF-90E0-7F6586D3110E}"/>
            </a:ext>
          </a:extLst>
        </xdr:cNvPr>
        <xdr:cNvPicPr/>
      </xdr:nvPicPr>
      <xdr:blipFill>
        <a:blip xmlns:r="http://schemas.openxmlformats.org/officeDocument/2006/relationships" r:embed="rId1" cstate="print"/>
        <a:srcRect/>
        <a:stretch>
          <a:fillRect/>
        </a:stretch>
      </xdr:blipFill>
      <xdr:spPr bwMode="auto">
        <a:xfrm>
          <a:off x="33577892" y="106022"/>
          <a:ext cx="1149351" cy="1019743"/>
        </a:xfrm>
        <a:prstGeom prst="rect">
          <a:avLst/>
        </a:prstGeom>
        <a:noFill/>
        <a:ln w="9525">
          <a:noFill/>
          <a:miter lim="800000"/>
          <a:headEnd/>
          <a:tailEnd/>
        </a:ln>
      </xdr:spPr>
    </xdr:pic>
    <xdr:clientData/>
  </xdr:oneCellAnchor>
  <xdr:oneCellAnchor>
    <xdr:from>
      <xdr:col>34</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FCEA8F91-0F15-4834-9305-5F8109305986}"/>
            </a:ext>
          </a:extLst>
        </xdr:cNvPr>
        <xdr:cNvPicPr/>
      </xdr:nvPicPr>
      <xdr:blipFill>
        <a:blip xmlns:r="http://schemas.openxmlformats.org/officeDocument/2006/relationships" r:embed="rId1" cstate="print"/>
        <a:srcRect/>
        <a:stretch>
          <a:fillRect/>
        </a:stretch>
      </xdr:blipFill>
      <xdr:spPr bwMode="auto">
        <a:xfrm>
          <a:off x="50411742" y="74272"/>
          <a:ext cx="1149351" cy="101974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1799166</xdr:colOff>
      <xdr:row>0</xdr:row>
      <xdr:rowOff>77107</xdr:rowOff>
    </xdr:from>
    <xdr:to>
      <xdr:col>1</xdr:col>
      <xdr:colOff>3276599</xdr:colOff>
      <xdr:row>2</xdr:row>
      <xdr:rowOff>342900</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AC283980-2EDE-498E-A0A2-4BEDE950C49F}"/>
            </a:ext>
          </a:extLst>
        </xdr:cNvPr>
        <xdr:cNvPicPr/>
      </xdr:nvPicPr>
      <xdr:blipFill>
        <a:blip xmlns:r="http://schemas.openxmlformats.org/officeDocument/2006/relationships" r:embed="rId1" cstate="print"/>
        <a:srcRect/>
        <a:stretch>
          <a:fillRect/>
        </a:stretch>
      </xdr:blipFill>
      <xdr:spPr bwMode="auto">
        <a:xfrm>
          <a:off x="2726266" y="77107"/>
          <a:ext cx="1477433" cy="1154793"/>
        </a:xfrm>
        <a:prstGeom prst="rect">
          <a:avLst/>
        </a:prstGeom>
        <a:noFill/>
        <a:ln w="9525">
          <a:noFill/>
          <a:miter lim="800000"/>
          <a:headEnd/>
          <a:tailEnd/>
        </a:ln>
      </xdr:spPr>
    </xdr:pic>
    <xdr:clientData/>
  </xdr:twoCellAnchor>
  <xdr:oneCellAnchor>
    <xdr:from>
      <xdr:col>7</xdr:col>
      <xdr:colOff>1497692</xdr:colOff>
      <xdr:row>0</xdr:row>
      <xdr:rowOff>213972</xdr:rowOff>
    </xdr:from>
    <xdr:ext cx="1156608" cy="954428"/>
    <xdr:pic>
      <xdr:nvPicPr>
        <xdr:cNvPr id="4" name="2 Imagen" descr="C:\Users\afrojas\AppData\Local\Microsoft\Windows\Temporary Internet Files\Content.IE5\QBJB3MOR\Escudo_CVP.jpg">
          <a:extLst>
            <a:ext uri="{FF2B5EF4-FFF2-40B4-BE49-F238E27FC236}">
              <a16:creationId xmlns:a16="http://schemas.microsoft.com/office/drawing/2014/main" id="{DE6A1137-1700-4B20-8FE4-BBB84CB7C467}"/>
            </a:ext>
          </a:extLst>
        </xdr:cNvPr>
        <xdr:cNvPicPr/>
      </xdr:nvPicPr>
      <xdr:blipFill>
        <a:blip xmlns:r="http://schemas.openxmlformats.org/officeDocument/2006/relationships" r:embed="rId1" cstate="print"/>
        <a:srcRect/>
        <a:stretch>
          <a:fillRect/>
        </a:stretch>
      </xdr:blipFill>
      <xdr:spPr bwMode="auto">
        <a:xfrm>
          <a:off x="16674192" y="213972"/>
          <a:ext cx="1156608" cy="954428"/>
        </a:xfrm>
        <a:prstGeom prst="rect">
          <a:avLst/>
        </a:prstGeom>
        <a:noFill/>
        <a:ln w="9525">
          <a:noFill/>
          <a:miter lim="800000"/>
          <a:headEnd/>
          <a:tailEnd/>
        </a:ln>
      </xdr:spPr>
    </xdr:pic>
    <xdr:clientData/>
  </xdr:oneCellAnchor>
  <xdr:oneCellAnchor>
    <xdr:from>
      <xdr:col>20</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793FF932-D0EE-401E-972E-294CF3B9D554}"/>
            </a:ext>
          </a:extLst>
        </xdr:cNvPr>
        <xdr:cNvPicPr/>
      </xdr:nvPicPr>
      <xdr:blipFill>
        <a:blip xmlns:r="http://schemas.openxmlformats.org/officeDocument/2006/relationships" r:embed="rId1" cstate="print"/>
        <a:srcRect/>
        <a:stretch>
          <a:fillRect/>
        </a:stretch>
      </xdr:blipFill>
      <xdr:spPr bwMode="auto">
        <a:xfrm>
          <a:off x="40978817" y="106022"/>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32106C87-4D4A-439E-901A-7E7BF1305656}"/>
            </a:ext>
          </a:extLst>
        </xdr:cNvPr>
        <xdr:cNvPicPr/>
      </xdr:nvPicPr>
      <xdr:blipFill>
        <a:blip xmlns:r="http://schemas.openxmlformats.org/officeDocument/2006/relationships" r:embed="rId1" cstate="print"/>
        <a:srcRect/>
        <a:stretch>
          <a:fillRect/>
        </a:stretch>
      </xdr:blipFill>
      <xdr:spPr bwMode="auto">
        <a:xfrm>
          <a:off x="57155442" y="74272"/>
          <a:ext cx="1149351" cy="1019743"/>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592667</xdr:colOff>
      <xdr:row>0</xdr:row>
      <xdr:rowOff>204107</xdr:rowOff>
    </xdr:from>
    <xdr:to>
      <xdr:col>1</xdr:col>
      <xdr:colOff>155484</xdr:colOff>
      <xdr:row>2</xdr:row>
      <xdr:rowOff>277434</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B556077B-9146-46CB-B6B2-439F02A061B3}"/>
            </a:ext>
          </a:extLst>
        </xdr:cNvPr>
        <xdr:cNvPicPr/>
      </xdr:nvPicPr>
      <xdr:blipFill>
        <a:blip xmlns:r="http://schemas.openxmlformats.org/officeDocument/2006/relationships" r:embed="rId1" cstate="print"/>
        <a:srcRect/>
        <a:stretch>
          <a:fillRect/>
        </a:stretch>
      </xdr:blipFill>
      <xdr:spPr bwMode="auto">
        <a:xfrm>
          <a:off x="592667" y="204107"/>
          <a:ext cx="1026583" cy="806752"/>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C4058D9-1605-48A5-8DC3-1163E97028F4}"/>
            </a:ext>
          </a:extLst>
        </xdr:cNvPr>
        <xdr:cNvPicPr/>
      </xdr:nvPicPr>
      <xdr:blipFill>
        <a:blip xmlns:r="http://schemas.openxmlformats.org/officeDocument/2006/relationships" r:embed="rId1" cstate="print"/>
        <a:srcRect/>
        <a:stretch>
          <a:fillRect/>
        </a:stretch>
      </xdr:blipFill>
      <xdr:spPr bwMode="auto">
        <a:xfrm>
          <a:off x="16153492" y="10772"/>
          <a:ext cx="1149351" cy="1019743"/>
        </a:xfrm>
        <a:prstGeom prst="rect">
          <a:avLst/>
        </a:prstGeom>
        <a:noFill/>
        <a:ln w="9525">
          <a:noFill/>
          <a:miter lim="800000"/>
          <a:headEnd/>
          <a:tailEnd/>
        </a:ln>
      </xdr:spPr>
    </xdr:pic>
    <xdr:clientData/>
  </xdr:oneCellAnchor>
  <xdr:oneCellAnchor>
    <xdr:from>
      <xdr:col>20</xdr:col>
      <xdr:colOff>521380</xdr:colOff>
      <xdr:row>0</xdr:row>
      <xdr:rowOff>58397</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B5EEC8E4-CC4D-4AED-B447-B893BAD7AD39}"/>
            </a:ext>
          </a:extLst>
        </xdr:cNvPr>
        <xdr:cNvPicPr/>
      </xdr:nvPicPr>
      <xdr:blipFill>
        <a:blip xmlns:r="http://schemas.openxmlformats.org/officeDocument/2006/relationships" r:embed="rId1" cstate="print"/>
        <a:srcRect/>
        <a:stretch>
          <a:fillRect/>
        </a:stretch>
      </xdr:blipFill>
      <xdr:spPr bwMode="auto">
        <a:xfrm>
          <a:off x="37799849" y="58397"/>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14D91C28-DFF3-4595-ACA1-C9F0542535D2}"/>
            </a:ext>
          </a:extLst>
        </xdr:cNvPr>
        <xdr:cNvPicPr/>
      </xdr:nvPicPr>
      <xdr:blipFill>
        <a:blip xmlns:r="http://schemas.openxmlformats.org/officeDocument/2006/relationships" r:embed="rId1" cstate="print"/>
        <a:srcRect/>
        <a:stretch>
          <a:fillRect/>
        </a:stretch>
      </xdr:blipFill>
      <xdr:spPr bwMode="auto">
        <a:xfrm>
          <a:off x="56031492" y="74272"/>
          <a:ext cx="1149351" cy="1019743"/>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394607</xdr:colOff>
      <xdr:row>0</xdr:row>
      <xdr:rowOff>136071</xdr:rowOff>
    </xdr:from>
    <xdr:to>
      <xdr:col>1</xdr:col>
      <xdr:colOff>685961</xdr:colOff>
      <xdr:row>0</xdr:row>
      <xdr:rowOff>942895</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srcRect/>
        <a:stretch>
          <a:fillRect/>
        </a:stretch>
      </xdr:blipFill>
      <xdr:spPr bwMode="auto">
        <a:xfrm>
          <a:off x="394607" y="136071"/>
          <a:ext cx="1053354" cy="806824"/>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 val="POLITICA RIESGOS"/>
      <sheetName val="MATRIZ DE RIESGOS"/>
      <sheetName val="ANTITRAMITES"/>
      <sheetName val="RENDICION DE CUENTAS"/>
      <sheetName val="ATENCION AL CIUDADANO"/>
      <sheetName val="TRANSPARENCIA"/>
      <sheetName val="INICIATIVAS"/>
      <sheetName val="CODIGO DE INTEGRIDAD "/>
      <sheetName val="GUÍA "/>
      <sheetName val="CONTROL DE CAMBIOS"/>
      <sheetName val="Hoja1"/>
      <sheetName val="Caracterización indicadores"/>
      <sheetName val="OPCIONES"/>
      <sheetName val="REGISTRO"/>
      <sheetName val="CARACTERIZAR"/>
      <sheetName val="NOMBRES"/>
      <sheetName val="INDICADOR"/>
      <sheetName val="TD"/>
      <sheetName val="INICIO"/>
      <sheetName val="HISTORICO ACCIONES"/>
      <sheetName val="PAG"/>
      <sheetName val="HV Indicadores"/>
      <sheetName val="Contexto del Proceso"/>
      <sheetName val="Riesgo(1)"/>
      <sheetName val="BD"/>
      <sheetName val="Riesgo(2)"/>
      <sheetName val="Riesgo(3)"/>
      <sheetName val="RiesCrr(1)"/>
      <sheetName val="Hoja2"/>
      <sheetName val="DOFA"/>
      <sheetName val="Ejemplo Causas y Consecuencias"/>
      <sheetName val="INSTRUCTIVO"/>
      <sheetName val="ESTRATEGIAS DE RACIONALIZACION"/>
      <sheetName val="CADENA DE TRÁMITES"/>
      <sheetName val="TABLA"/>
      <sheetName val="Tablas instituciones"/>
      <sheetName val="3. RENDICION DE CUENTAS"/>
      <sheetName val="4. ATENCION AL CIUDADANO"/>
      <sheetName val="5. TRANSPARENCIA"/>
      <sheetName val="H de V"/>
      <sheetName val="Resultados"/>
      <sheetName val="RiesCrr(2)"/>
      <sheetName val="Plan Anual de Auditorías 2020"/>
      <sheetName val="Listas Desplegables"/>
      <sheetName val="1. GESTIÓN RIESGO CORRUPCIÓN"/>
      <sheetName val="2. RACIONALIZACIÓN DE TRÁMITES "/>
      <sheetName val="3. RENDICIÓN DE CUENTAS"/>
      <sheetName val="4. MECANISMO ATENCIÓN CIUDADANO"/>
      <sheetName val="6. INICIATIVAS ADICIONALES"/>
      <sheetName val="7. GESTIÓN DE INTEGRIDAD"/>
    </sheetNames>
    <sheetDataSet>
      <sheetData sheetId="0"/>
      <sheetData sheetId="1"/>
      <sheetData sheetId="2" refreshError="1"/>
      <sheetData sheetId="3"/>
      <sheetData sheetId="4"/>
      <sheetData sheetId="5"/>
      <sheetData sheetId="6"/>
      <sheetData sheetId="7"/>
      <sheetData sheetId="8"/>
      <sheetData sheetId="9"/>
      <sheetData sheetId="10"/>
      <sheetData sheetId="11" refreshError="1">
        <row r="2">
          <cell r="A2" t="str">
            <v>EFECTIVIDAD</v>
          </cell>
          <cell r="C2" t="str">
            <v>Mensual</v>
          </cell>
          <cell r="D2" t="str">
            <v>Positiva</v>
          </cell>
          <cell r="E2" t="str">
            <v>Matrices de riesgos</v>
          </cell>
        </row>
        <row r="3">
          <cell r="A3" t="str">
            <v>EFICACIA</v>
          </cell>
          <cell r="C3" t="str">
            <v>Bimestral</v>
          </cell>
          <cell r="D3" t="str">
            <v>Negativa</v>
          </cell>
          <cell r="E3" t="str">
            <v>Plan de Acción de Gestión</v>
          </cell>
        </row>
        <row r="4">
          <cell r="A4" t="str">
            <v>EFICIENCIA</v>
          </cell>
          <cell r="C4" t="str">
            <v>Trimestral</v>
          </cell>
          <cell r="D4" t="str">
            <v>Constante</v>
          </cell>
          <cell r="E4" t="str">
            <v>Planes de Mejoramiento</v>
          </cell>
        </row>
        <row r="5">
          <cell r="C5" t="str">
            <v>Semestral</v>
          </cell>
        </row>
        <row r="6">
          <cell r="C6" t="str">
            <v>Anual</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ow r="2">
          <cell r="B2" t="str">
            <v>La materialización del riesgo no conlleva a pérdidas económicas.</v>
          </cell>
        </row>
      </sheetData>
      <sheetData sheetId="26" refreshError="1"/>
      <sheetData sheetId="27" refreshError="1"/>
      <sheetData sheetId="28" refreshError="1"/>
      <sheetData sheetId="29">
        <row r="2">
          <cell r="A2" t="str">
            <v>OAJ-1.1</v>
          </cell>
        </row>
      </sheetData>
      <sheetData sheetId="30" refreshError="1"/>
      <sheetData sheetId="31" refreshError="1"/>
      <sheetData sheetId="32" refreshError="1"/>
      <sheetData sheetId="33" refreshError="1"/>
      <sheetData sheetId="34" refreshError="1"/>
      <sheetData sheetId="35">
        <row r="2">
          <cell r="B2" t="str">
            <v>Agricultura y Desarrollo Rural</v>
          </cell>
        </row>
      </sheetData>
      <sheetData sheetId="36" refreshError="1"/>
      <sheetData sheetId="37"/>
      <sheetData sheetId="38"/>
      <sheetData sheetId="39"/>
      <sheetData sheetId="40"/>
      <sheetData sheetId="41" refreshError="1"/>
      <sheetData sheetId="42"/>
      <sheetData sheetId="43"/>
      <sheetData sheetId="44">
        <row r="4">
          <cell r="A4" t="str">
            <v>Auditoría</v>
          </cell>
        </row>
      </sheetData>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u/0/folders/1HmC16-3y4795YgnzOF3QJYJtSt6znU78" TargetMode="External"/><Relationship Id="rId2" Type="http://schemas.openxmlformats.org/officeDocument/2006/relationships/hyperlink" Target="https://drive.google.com/drive/folders/1ya53mD_cn2xGJWMsLby7oIfM7Qo9Dyiy1.%20Informe_Primer%20Trimestre_2021_Direcci&#243;n%20de%20Urbanizaci&#243;n%20y%20Titulaci&#243;n.pdf2%20PAPC_2021_1trimestre.xlsx10_Acci&#243;n%20DUT10_Acci&#243;n%20OAP" TargetMode="External"/><Relationship Id="rId1" Type="http://schemas.openxmlformats.org/officeDocument/2006/relationships/hyperlink" Target="file://\\10.216.160.201\calidad\38.%20MIPG\AUTODIAGNOSTICO%20-%2020211.%20Correo_%20Solicitud%20Diligenciamiento%20Autodiagn&#243;stico.pdf2.%20Reuni&#243;n%20evaluacion%20FURAG%20Participaci&#243;n_y%20RdC.docx3.%202021_03_31_Autodiagnostico_rendicion_cuentas_CVP.xlsx4.%20Correo_%20Publicaci&#243;n%20del%20autodiagn&#243;stico%20de%20Rendici&#243;n%20de%20Cuentas%20del%20DAFP.pdf"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cajaviviendapopular.gov.co/?q=Transparencia/participacion-en-la-formulacion-de-politica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cajaviviendapopular.gov.co/?q=Servicio-al-ciudadano/tiempos-de-respuesta-requerimientos-2021" TargetMode="External"/><Relationship Id="rId2" Type="http://schemas.openxmlformats.org/officeDocument/2006/relationships/hyperlink" Target="https://drive.google.com/drive/folders/1Ccs9PvSOnXRpQcQllg49OxygvfM0UJzO" TargetMode="External"/><Relationship Id="rId1" Type="http://schemas.openxmlformats.org/officeDocument/2006/relationships/hyperlink" Target="https://drive.google.com/drive/folders/1j3oYI5RWB5TUIpAxw5DERLq_lAUC2Bkt"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www.cajaviviendapopular.gov.co/?q=content/transparencia10.4%20Esquema%20de%20publicaci&#243;n%20de%20informaci&#243;n" TargetMode="External"/><Relationship Id="rId7" Type="http://schemas.openxmlformats.org/officeDocument/2006/relationships/hyperlink" Target="https://www.cajaviviendapopular.gov.co/sites/default/files/Esquema%20de%20publicacion%20e%20informacion%20actualizado%20corte%2030-Abril-2021.xlsx" TargetMode="External"/><Relationship Id="rId2" Type="http://schemas.openxmlformats.org/officeDocument/2006/relationships/hyperlink" Target="about:blank" TargetMode="External"/><Relationship Id="rId1" Type="http://schemas.openxmlformats.org/officeDocument/2006/relationships/hyperlink" Target="about:blank" TargetMode="External"/><Relationship Id="rId6" Type="http://schemas.openxmlformats.org/officeDocument/2006/relationships/hyperlink" Target="https://www.cajaviviendapopular.gov.co/sites/default/files/Banner%20Principal/BANNER%20PAAC%202021%20VERSION%20FINAL.jpg" TargetMode="External"/><Relationship Id="rId5" Type="http://schemas.openxmlformats.org/officeDocument/2006/relationships/hyperlink" Target="https://www.cajaviviendapopular.gov.co/?q=Nosotros/Gestion-Humana/acuerdos-de-gesti%C3%B3n-cvp" TargetMode="External"/><Relationship Id="rId4" Type="http://schemas.openxmlformats.org/officeDocument/2006/relationships/hyperlink" Target="https://www.cajaviviendapopular.gov.co/?q=Servicio-al-ciudadano/tramites-y-servicios" TargetMode="External"/><Relationship Id="rId9"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acebook.com/cajadelaviviendapopular/videos/290455172487731/"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topLeftCell="A40" workbookViewId="0">
      <selection activeCell="I45" sqref="I45"/>
    </sheetView>
  </sheetViews>
  <sheetFormatPr baseColWidth="10" defaultRowHeight="14.4" x14ac:dyDescent="0.3"/>
  <cols>
    <col min="1" max="1" width="14.109375" customWidth="1"/>
    <col min="2" max="6" width="25" customWidth="1"/>
    <col min="7" max="7" width="12.44140625" customWidth="1"/>
    <col min="10" max="10" width="11.88671875" bestFit="1" customWidth="1"/>
  </cols>
  <sheetData>
    <row r="1" spans="1:7" ht="15" thickBot="1" x14ac:dyDescent="0.35"/>
    <row r="2" spans="1:7" ht="115.2" x14ac:dyDescent="0.3">
      <c r="A2" s="10" t="s">
        <v>0</v>
      </c>
      <c r="B2" s="2" t="s">
        <v>4</v>
      </c>
      <c r="C2" s="3" t="s">
        <v>10</v>
      </c>
      <c r="D2" s="3" t="s">
        <v>20</v>
      </c>
      <c r="E2" s="3" t="s">
        <v>11</v>
      </c>
      <c r="F2" s="4" t="s">
        <v>12</v>
      </c>
      <c r="G2" s="30"/>
    </row>
    <row r="3" spans="1:7" ht="57.6" x14ac:dyDescent="0.3">
      <c r="A3" s="11" t="s">
        <v>1</v>
      </c>
      <c r="B3" s="5" t="s">
        <v>7</v>
      </c>
      <c r="C3" s="1" t="s">
        <v>13</v>
      </c>
      <c r="D3" s="1" t="s">
        <v>14</v>
      </c>
      <c r="E3" s="1" t="s">
        <v>15</v>
      </c>
      <c r="F3" s="6" t="s">
        <v>16</v>
      </c>
      <c r="G3" s="30"/>
    </row>
    <row r="4" spans="1:7" ht="72" x14ac:dyDescent="0.3">
      <c r="A4" s="11" t="s">
        <v>2</v>
      </c>
      <c r="B4" s="5" t="s">
        <v>6</v>
      </c>
      <c r="C4" s="1" t="s">
        <v>27</v>
      </c>
      <c r="D4" s="1" t="s">
        <v>24</v>
      </c>
      <c r="E4" s="1" t="s">
        <v>26</v>
      </c>
      <c r="F4" s="6" t="s">
        <v>25</v>
      </c>
      <c r="G4" s="30"/>
    </row>
    <row r="5" spans="1:7" ht="72" x14ac:dyDescent="0.3">
      <c r="A5" s="11" t="s">
        <v>3</v>
      </c>
      <c r="B5" s="5" t="s">
        <v>28</v>
      </c>
      <c r="C5" s="1" t="s">
        <v>30</v>
      </c>
      <c r="D5" s="1" t="s">
        <v>34</v>
      </c>
      <c r="E5" s="1" t="s">
        <v>31</v>
      </c>
      <c r="F5" s="6" t="s">
        <v>29</v>
      </c>
      <c r="G5" s="30"/>
    </row>
    <row r="6" spans="1:7" ht="72" x14ac:dyDescent="0.3">
      <c r="A6" s="11" t="s">
        <v>35</v>
      </c>
      <c r="B6" s="5" t="s">
        <v>9</v>
      </c>
      <c r="C6" s="1" t="s">
        <v>21</v>
      </c>
      <c r="D6" s="1" t="s">
        <v>17</v>
      </c>
      <c r="E6" s="1" t="s">
        <v>18</v>
      </c>
      <c r="F6" s="6" t="s">
        <v>19</v>
      </c>
      <c r="G6" s="30"/>
    </row>
    <row r="7" spans="1:7" ht="58.2" thickBot="1" x14ac:dyDescent="0.35">
      <c r="A7" s="12" t="s">
        <v>5</v>
      </c>
      <c r="B7" s="16" t="s">
        <v>8</v>
      </c>
      <c r="C7" s="17" t="s">
        <v>33</v>
      </c>
      <c r="D7" s="17" t="s">
        <v>32</v>
      </c>
      <c r="E7" s="17" t="s">
        <v>22</v>
      </c>
      <c r="F7" s="18" t="s">
        <v>23</v>
      </c>
      <c r="G7" s="30"/>
    </row>
    <row r="8" spans="1:7" ht="15" thickBot="1" x14ac:dyDescent="0.35">
      <c r="B8" s="19">
        <v>1</v>
      </c>
      <c r="C8" s="20">
        <v>2</v>
      </c>
      <c r="D8" s="20">
        <v>3</v>
      </c>
      <c r="E8" s="20">
        <v>4</v>
      </c>
      <c r="F8" s="21">
        <v>5</v>
      </c>
      <c r="G8" s="31"/>
    </row>
    <row r="11" spans="1:7" ht="15" thickBot="1" x14ac:dyDescent="0.35"/>
    <row r="12" spans="1:7" ht="43.2" x14ac:dyDescent="0.3">
      <c r="A12" s="13" t="s">
        <v>41</v>
      </c>
      <c r="B12" s="2" t="s">
        <v>36</v>
      </c>
      <c r="C12" s="3" t="s">
        <v>39</v>
      </c>
      <c r="D12" s="3" t="s">
        <v>40</v>
      </c>
      <c r="E12" s="3" t="s">
        <v>38</v>
      </c>
      <c r="F12" s="4" t="s">
        <v>37</v>
      </c>
      <c r="G12" s="30"/>
    </row>
    <row r="13" spans="1:7" ht="72" x14ac:dyDescent="0.3">
      <c r="A13" s="14" t="s">
        <v>47</v>
      </c>
      <c r="B13" s="5" t="s">
        <v>46</v>
      </c>
      <c r="C13" s="1" t="s">
        <v>45</v>
      </c>
      <c r="D13" s="1" t="s">
        <v>44</v>
      </c>
      <c r="E13" s="1" t="s">
        <v>43</v>
      </c>
      <c r="F13" s="6" t="s">
        <v>42</v>
      </c>
      <c r="G13" s="30"/>
    </row>
    <row r="14" spans="1:7" ht="72" x14ac:dyDescent="0.3">
      <c r="A14" s="14" t="s">
        <v>56</v>
      </c>
      <c r="B14" s="5" t="s">
        <v>48</v>
      </c>
      <c r="C14" s="1" t="s">
        <v>50</v>
      </c>
      <c r="D14" s="1" t="s">
        <v>49</v>
      </c>
      <c r="E14" s="1" t="s">
        <v>52</v>
      </c>
      <c r="F14" s="6" t="s">
        <v>51</v>
      </c>
      <c r="G14" s="30"/>
    </row>
    <row r="15" spans="1:7" ht="72.599999999999994" thickBot="1" x14ac:dyDescent="0.35">
      <c r="A15" s="15" t="s">
        <v>53</v>
      </c>
      <c r="B15" s="7" t="s">
        <v>120</v>
      </c>
      <c r="C15" s="8" t="s">
        <v>121</v>
      </c>
      <c r="D15" s="8" t="s">
        <v>55</v>
      </c>
      <c r="E15" s="8" t="s">
        <v>54</v>
      </c>
      <c r="F15" s="9" t="s">
        <v>122</v>
      </c>
      <c r="G15" s="30"/>
    </row>
    <row r="16" spans="1:7" ht="15" thickBot="1" x14ac:dyDescent="0.35">
      <c r="B16" s="19">
        <v>1</v>
      </c>
      <c r="C16" s="20">
        <v>2</v>
      </c>
      <c r="D16" s="20">
        <v>3</v>
      </c>
      <c r="E16" s="20">
        <v>4</v>
      </c>
      <c r="F16" s="21">
        <v>5</v>
      </c>
      <c r="G16" s="31"/>
    </row>
    <row r="18" spans="1:14" ht="15" thickBot="1" x14ac:dyDescent="0.35"/>
    <row r="19" spans="1:14" ht="15" thickBot="1" x14ac:dyDescent="0.35">
      <c r="A19" s="25" t="s">
        <v>63</v>
      </c>
      <c r="D19" t="s">
        <v>64</v>
      </c>
    </row>
    <row r="20" spans="1:14" x14ac:dyDescent="0.3">
      <c r="A20" s="22" t="s">
        <v>58</v>
      </c>
      <c r="D20" t="s">
        <v>65</v>
      </c>
    </row>
    <row r="21" spans="1:14" x14ac:dyDescent="0.3">
      <c r="A21" s="23" t="s">
        <v>59</v>
      </c>
      <c r="D21" t="s">
        <v>66</v>
      </c>
      <c r="H21" s="26"/>
    </row>
    <row r="22" spans="1:14" x14ac:dyDescent="0.3">
      <c r="A22" s="23" t="s">
        <v>60</v>
      </c>
      <c r="D22" t="s">
        <v>67</v>
      </c>
      <c r="H22" s="26"/>
    </row>
    <row r="23" spans="1:14" x14ac:dyDescent="0.3">
      <c r="A23" s="23" t="s">
        <v>61</v>
      </c>
      <c r="D23" t="s">
        <v>68</v>
      </c>
      <c r="H23" s="26"/>
      <c r="J23" t="s">
        <v>64</v>
      </c>
      <c r="K23" t="s">
        <v>65</v>
      </c>
      <c r="L23" t="s">
        <v>66</v>
      </c>
      <c r="M23" t="s">
        <v>67</v>
      </c>
      <c r="N23" t="s">
        <v>68</v>
      </c>
    </row>
    <row r="24" spans="1:14" ht="15" thickBot="1" x14ac:dyDescent="0.35">
      <c r="A24" s="24" t="s">
        <v>62</v>
      </c>
      <c r="H24" s="26"/>
      <c r="I24" t="s">
        <v>98</v>
      </c>
      <c r="J24" t="str">
        <f t="shared" ref="J24:N28" si="0">VLOOKUP($I24&amp;J$23,VALOR,2,0)</f>
        <v>Bajo</v>
      </c>
      <c r="K24" t="str">
        <f t="shared" si="0"/>
        <v>Bajo</v>
      </c>
      <c r="L24" t="str">
        <f t="shared" si="0"/>
        <v>Medio</v>
      </c>
      <c r="M24" t="str">
        <f t="shared" si="0"/>
        <v>Alto</v>
      </c>
      <c r="N24" t="str">
        <f t="shared" si="0"/>
        <v>Alto</v>
      </c>
    </row>
    <row r="25" spans="1:14" x14ac:dyDescent="0.3">
      <c r="D25" t="s">
        <v>73</v>
      </c>
      <c r="E25" s="26" t="s">
        <v>69</v>
      </c>
      <c r="F25" s="26">
        <v>1</v>
      </c>
      <c r="G25" s="26" t="str">
        <f>E25</f>
        <v>Bajo</v>
      </c>
      <c r="I25" t="s">
        <v>99</v>
      </c>
      <c r="J25" t="str">
        <f t="shared" si="0"/>
        <v>Bajo</v>
      </c>
      <c r="K25" t="str">
        <f t="shared" si="0"/>
        <v>Bajo</v>
      </c>
      <c r="L25" t="str">
        <f t="shared" si="0"/>
        <v>Medio</v>
      </c>
      <c r="M25" t="str">
        <f t="shared" si="0"/>
        <v>Alto</v>
      </c>
      <c r="N25" t="str">
        <f t="shared" si="0"/>
        <v>Extremo</v>
      </c>
    </row>
    <row r="26" spans="1:14" ht="15" thickBot="1" x14ac:dyDescent="0.35">
      <c r="D26" t="s">
        <v>74</v>
      </c>
      <c r="E26" s="26" t="s">
        <v>69</v>
      </c>
      <c r="F26" s="26">
        <v>2</v>
      </c>
      <c r="G26" s="26" t="str">
        <f t="shared" ref="G26:G49" si="1">E26</f>
        <v>Bajo</v>
      </c>
      <c r="I26" t="s">
        <v>100</v>
      </c>
      <c r="J26" t="str">
        <f t="shared" si="0"/>
        <v>Bajo</v>
      </c>
      <c r="K26" t="str">
        <f t="shared" si="0"/>
        <v>Medio</v>
      </c>
      <c r="L26" t="str">
        <f t="shared" si="0"/>
        <v>Alto</v>
      </c>
      <c r="M26" t="str">
        <f t="shared" si="0"/>
        <v>Extremo</v>
      </c>
      <c r="N26" t="str">
        <f t="shared" si="0"/>
        <v>Extremo</v>
      </c>
    </row>
    <row r="27" spans="1:14" x14ac:dyDescent="0.3">
      <c r="A27" s="34" t="s">
        <v>113</v>
      </c>
      <c r="D27" s="32" t="s">
        <v>75</v>
      </c>
      <c r="E27" s="33" t="s">
        <v>70</v>
      </c>
      <c r="F27" s="26">
        <v>3</v>
      </c>
      <c r="G27" s="26" t="str">
        <f t="shared" si="1"/>
        <v>Medio</v>
      </c>
      <c r="I27" t="s">
        <v>101</v>
      </c>
      <c r="J27" t="str">
        <f t="shared" si="0"/>
        <v>Medio</v>
      </c>
      <c r="K27" t="str">
        <f t="shared" si="0"/>
        <v>Alto</v>
      </c>
      <c r="L27" t="str">
        <f t="shared" si="0"/>
        <v>Alto</v>
      </c>
      <c r="M27" t="str">
        <f t="shared" si="0"/>
        <v>Extremo</v>
      </c>
      <c r="N27" t="str">
        <f t="shared" si="0"/>
        <v>Extremo</v>
      </c>
    </row>
    <row r="28" spans="1:14" x14ac:dyDescent="0.3">
      <c r="A28" s="35" t="s">
        <v>114</v>
      </c>
      <c r="D28" s="32" t="s">
        <v>76</v>
      </c>
      <c r="E28" s="33" t="s">
        <v>71</v>
      </c>
      <c r="F28" s="26">
        <v>4</v>
      </c>
      <c r="G28" s="26" t="str">
        <f t="shared" si="1"/>
        <v>Alto</v>
      </c>
      <c r="I28" t="s">
        <v>102</v>
      </c>
      <c r="J28" t="str">
        <f t="shared" si="0"/>
        <v>Alto</v>
      </c>
      <c r="K28" t="str">
        <f t="shared" si="0"/>
        <v>Alto</v>
      </c>
      <c r="L28" t="str">
        <f t="shared" si="0"/>
        <v>Extremo</v>
      </c>
      <c r="M28" t="str">
        <f t="shared" si="0"/>
        <v>Extremo</v>
      </c>
      <c r="N28" t="str">
        <f t="shared" si="0"/>
        <v>Extremo</v>
      </c>
    </row>
    <row r="29" spans="1:14" x14ac:dyDescent="0.3">
      <c r="A29" s="35" t="s">
        <v>115</v>
      </c>
      <c r="D29" s="32" t="s">
        <v>77</v>
      </c>
      <c r="E29" s="33" t="s">
        <v>71</v>
      </c>
      <c r="F29" s="26">
        <v>5</v>
      </c>
      <c r="G29" s="26" t="str">
        <f t="shared" si="1"/>
        <v>Alto</v>
      </c>
    </row>
    <row r="30" spans="1:14" x14ac:dyDescent="0.3">
      <c r="A30" s="35" t="s">
        <v>116</v>
      </c>
      <c r="D30" t="s">
        <v>78</v>
      </c>
      <c r="E30" s="26" t="s">
        <v>69</v>
      </c>
      <c r="F30" s="26">
        <v>6</v>
      </c>
      <c r="G30" s="26" t="str">
        <f t="shared" si="1"/>
        <v>Bajo</v>
      </c>
      <c r="J30" t="s">
        <v>64</v>
      </c>
      <c r="K30" t="s">
        <v>65</v>
      </c>
      <c r="L30" t="s">
        <v>66</v>
      </c>
      <c r="M30" t="s">
        <v>67</v>
      </c>
      <c r="N30" t="s">
        <v>68</v>
      </c>
    </row>
    <row r="31" spans="1:14" x14ac:dyDescent="0.3">
      <c r="A31" s="35" t="s">
        <v>117</v>
      </c>
      <c r="D31" t="s">
        <v>79</v>
      </c>
      <c r="E31" s="26" t="s">
        <v>69</v>
      </c>
      <c r="F31" s="26">
        <v>7</v>
      </c>
      <c r="G31" s="26" t="str">
        <f t="shared" si="1"/>
        <v>Bajo</v>
      </c>
      <c r="I31" t="s">
        <v>98</v>
      </c>
      <c r="J31">
        <v>1</v>
      </c>
      <c r="K31">
        <v>2</v>
      </c>
      <c r="L31">
        <v>3</v>
      </c>
      <c r="M31">
        <v>4</v>
      </c>
      <c r="N31">
        <v>5</v>
      </c>
    </row>
    <row r="32" spans="1:14" x14ac:dyDescent="0.3">
      <c r="A32" s="35" t="s">
        <v>119</v>
      </c>
      <c r="D32" s="32" t="s">
        <v>80</v>
      </c>
      <c r="E32" s="33" t="s">
        <v>70</v>
      </c>
      <c r="F32" s="26">
        <v>8</v>
      </c>
      <c r="G32" s="26" t="str">
        <f t="shared" si="1"/>
        <v>Medio</v>
      </c>
      <c r="I32" t="s">
        <v>99</v>
      </c>
      <c r="J32">
        <v>6</v>
      </c>
      <c r="K32">
        <v>7</v>
      </c>
      <c r="L32">
        <v>8</v>
      </c>
      <c r="M32">
        <v>9</v>
      </c>
      <c r="N32">
        <v>10</v>
      </c>
    </row>
    <row r="33" spans="1:14" x14ac:dyDescent="0.3">
      <c r="A33" s="35" t="s">
        <v>118</v>
      </c>
      <c r="D33" s="32" t="s">
        <v>81</v>
      </c>
      <c r="E33" s="33" t="s">
        <v>71</v>
      </c>
      <c r="F33" s="26">
        <v>9</v>
      </c>
      <c r="G33" s="26" t="str">
        <f t="shared" si="1"/>
        <v>Alto</v>
      </c>
      <c r="I33" t="s">
        <v>100</v>
      </c>
      <c r="J33">
        <v>11</v>
      </c>
      <c r="K33">
        <v>12</v>
      </c>
      <c r="L33" s="29">
        <v>13</v>
      </c>
      <c r="M33" s="29">
        <v>14</v>
      </c>
      <c r="N33" s="29">
        <v>15</v>
      </c>
    </row>
    <row r="34" spans="1:14" x14ac:dyDescent="0.3">
      <c r="A34" s="35"/>
      <c r="D34" s="32" t="s">
        <v>82</v>
      </c>
      <c r="E34" s="33" t="s">
        <v>72</v>
      </c>
      <c r="F34" s="26">
        <v>10</v>
      </c>
      <c r="G34" s="26" t="str">
        <f t="shared" si="1"/>
        <v>Extremo</v>
      </c>
      <c r="I34" t="s">
        <v>101</v>
      </c>
      <c r="J34">
        <v>16</v>
      </c>
      <c r="K34">
        <v>17</v>
      </c>
      <c r="L34" s="29">
        <v>18</v>
      </c>
      <c r="M34" s="29">
        <v>19</v>
      </c>
      <c r="N34" s="29">
        <v>20</v>
      </c>
    </row>
    <row r="35" spans="1:14" x14ac:dyDescent="0.3">
      <c r="D35" t="s">
        <v>83</v>
      </c>
      <c r="E35" s="26" t="s">
        <v>69</v>
      </c>
      <c r="F35" s="26">
        <v>11</v>
      </c>
      <c r="G35" s="26" t="str">
        <f t="shared" si="1"/>
        <v>Bajo</v>
      </c>
      <c r="I35" t="s">
        <v>102</v>
      </c>
      <c r="J35">
        <v>21</v>
      </c>
      <c r="K35">
        <v>22</v>
      </c>
      <c r="L35" s="29">
        <v>23</v>
      </c>
      <c r="M35" s="29">
        <v>24</v>
      </c>
      <c r="N35" s="29">
        <v>25</v>
      </c>
    </row>
    <row r="36" spans="1:14" x14ac:dyDescent="0.3">
      <c r="D36" t="s">
        <v>84</v>
      </c>
      <c r="E36" s="26" t="s">
        <v>70</v>
      </c>
      <c r="F36" s="26">
        <v>12</v>
      </c>
      <c r="G36" s="26" t="str">
        <f t="shared" si="1"/>
        <v>Medio</v>
      </c>
    </row>
    <row r="37" spans="1:14" x14ac:dyDescent="0.3">
      <c r="D37" s="32" t="s">
        <v>85</v>
      </c>
      <c r="E37" s="33" t="s">
        <v>71</v>
      </c>
      <c r="F37" s="26">
        <v>13</v>
      </c>
      <c r="G37" s="26" t="str">
        <f t="shared" si="1"/>
        <v>Alto</v>
      </c>
      <c r="I37" t="s">
        <v>108</v>
      </c>
    </row>
    <row r="38" spans="1:14" x14ac:dyDescent="0.3">
      <c r="D38" s="32" t="s">
        <v>86</v>
      </c>
      <c r="E38" s="33" t="s">
        <v>72</v>
      </c>
      <c r="F38" s="26">
        <v>14</v>
      </c>
      <c r="G38" s="26" t="str">
        <f t="shared" si="1"/>
        <v>Extremo</v>
      </c>
      <c r="I38" s="27">
        <v>0.2</v>
      </c>
      <c r="J38" s="28"/>
    </row>
    <row r="39" spans="1:14" x14ac:dyDescent="0.3">
      <c r="D39" s="32" t="s">
        <v>87</v>
      </c>
      <c r="E39" s="33" t="s">
        <v>72</v>
      </c>
      <c r="F39" s="26">
        <v>15</v>
      </c>
      <c r="G39" s="26" t="str">
        <f t="shared" si="1"/>
        <v>Extremo</v>
      </c>
      <c r="I39" s="27">
        <v>0.15</v>
      </c>
      <c r="J39" s="28"/>
    </row>
    <row r="40" spans="1:14" x14ac:dyDescent="0.3">
      <c r="D40" t="s">
        <v>88</v>
      </c>
      <c r="E40" s="26" t="s">
        <v>70</v>
      </c>
      <c r="F40" s="26">
        <v>16</v>
      </c>
      <c r="G40" s="26" t="str">
        <f t="shared" si="1"/>
        <v>Medio</v>
      </c>
      <c r="I40" s="27">
        <v>0.15</v>
      </c>
      <c r="J40" s="28"/>
    </row>
    <row r="41" spans="1:14" x14ac:dyDescent="0.3">
      <c r="D41" t="s">
        <v>89</v>
      </c>
      <c r="E41" s="26" t="s">
        <v>71</v>
      </c>
      <c r="F41" s="26">
        <v>17</v>
      </c>
      <c r="G41" s="26" t="str">
        <f t="shared" si="1"/>
        <v>Alto</v>
      </c>
      <c r="I41" s="27">
        <v>0.2</v>
      </c>
      <c r="J41" s="28"/>
    </row>
    <row r="42" spans="1:14" x14ac:dyDescent="0.3">
      <c r="D42" s="32" t="s">
        <v>90</v>
      </c>
      <c r="E42" s="33" t="s">
        <v>71</v>
      </c>
      <c r="F42" s="26">
        <v>18</v>
      </c>
      <c r="G42" s="26" t="str">
        <f t="shared" si="1"/>
        <v>Alto</v>
      </c>
      <c r="I42" s="27">
        <v>0.3</v>
      </c>
      <c r="J42" s="28"/>
    </row>
    <row r="43" spans="1:14" x14ac:dyDescent="0.3">
      <c r="D43" s="32" t="s">
        <v>91</v>
      </c>
      <c r="E43" s="33" t="s">
        <v>72</v>
      </c>
      <c r="F43" s="26">
        <v>19</v>
      </c>
      <c r="G43" s="26" t="str">
        <f t="shared" si="1"/>
        <v>Extremo</v>
      </c>
      <c r="I43" s="27"/>
      <c r="J43" s="27"/>
    </row>
    <row r="44" spans="1:14" x14ac:dyDescent="0.3">
      <c r="D44" s="32" t="s">
        <v>92</v>
      </c>
      <c r="E44" s="33" t="s">
        <v>72</v>
      </c>
      <c r="F44" s="26">
        <v>20</v>
      </c>
      <c r="G44" s="26" t="str">
        <f t="shared" si="1"/>
        <v>Extremo</v>
      </c>
      <c r="I44" t="s">
        <v>103</v>
      </c>
      <c r="J44" t="s">
        <v>106</v>
      </c>
    </row>
    <row r="45" spans="1:14" x14ac:dyDescent="0.3">
      <c r="D45" t="s">
        <v>93</v>
      </c>
      <c r="E45" s="26" t="s">
        <v>71</v>
      </c>
      <c r="F45" s="26">
        <v>21</v>
      </c>
      <c r="G45" s="26" t="str">
        <f t="shared" si="1"/>
        <v>Alto</v>
      </c>
      <c r="I45" t="s">
        <v>104</v>
      </c>
      <c r="J45" t="s">
        <v>105</v>
      </c>
    </row>
    <row r="46" spans="1:14" x14ac:dyDescent="0.3">
      <c r="D46" t="s">
        <v>94</v>
      </c>
      <c r="E46" s="26" t="s">
        <v>71</v>
      </c>
      <c r="F46" s="26">
        <v>22</v>
      </c>
      <c r="G46" s="26" t="str">
        <f t="shared" si="1"/>
        <v>Alto</v>
      </c>
      <c r="I46" t="s">
        <v>57</v>
      </c>
      <c r="J46" t="s">
        <v>107</v>
      </c>
    </row>
    <row r="47" spans="1:14" x14ac:dyDescent="0.3">
      <c r="D47" s="32" t="s">
        <v>95</v>
      </c>
      <c r="E47" s="33" t="s">
        <v>72</v>
      </c>
      <c r="F47" s="26">
        <v>23</v>
      </c>
      <c r="G47" s="26" t="str">
        <f t="shared" si="1"/>
        <v>Extremo</v>
      </c>
    </row>
    <row r="48" spans="1:14" x14ac:dyDescent="0.3">
      <c r="D48" s="32" t="s">
        <v>96</v>
      </c>
      <c r="E48" s="33" t="s">
        <v>72</v>
      </c>
      <c r="F48" s="26">
        <v>24</v>
      </c>
      <c r="G48" s="26" t="str">
        <f t="shared" si="1"/>
        <v>Extremo</v>
      </c>
    </row>
    <row r="49" spans="4:12" x14ac:dyDescent="0.3">
      <c r="D49" s="32" t="s">
        <v>97</v>
      </c>
      <c r="E49" s="33" t="s">
        <v>72</v>
      </c>
      <c r="F49" s="26">
        <v>25</v>
      </c>
      <c r="G49" s="26" t="str">
        <f t="shared" si="1"/>
        <v>Extremo</v>
      </c>
    </row>
    <row r="57" spans="4:12" x14ac:dyDescent="0.3">
      <c r="D57" s="32" t="s">
        <v>75</v>
      </c>
      <c r="E57" s="33" t="s">
        <v>110</v>
      </c>
      <c r="F57" s="32">
        <v>1</v>
      </c>
      <c r="G57" s="33" t="s">
        <v>110</v>
      </c>
    </row>
    <row r="58" spans="4:12" x14ac:dyDescent="0.3">
      <c r="D58" s="32" t="s">
        <v>76</v>
      </c>
      <c r="E58" s="33" t="s">
        <v>110</v>
      </c>
      <c r="F58" s="32">
        <v>2</v>
      </c>
      <c r="G58" s="33" t="s">
        <v>110</v>
      </c>
      <c r="J58" t="s">
        <v>66</v>
      </c>
      <c r="K58" t="s">
        <v>67</v>
      </c>
      <c r="L58" t="s">
        <v>68</v>
      </c>
    </row>
    <row r="59" spans="4:12" x14ac:dyDescent="0.3">
      <c r="D59" s="32" t="s">
        <v>77</v>
      </c>
      <c r="E59" s="33" t="s">
        <v>109</v>
      </c>
      <c r="F59" s="32">
        <v>3</v>
      </c>
      <c r="G59" s="33" t="s">
        <v>109</v>
      </c>
      <c r="I59" t="s">
        <v>98</v>
      </c>
      <c r="J59">
        <v>1</v>
      </c>
      <c r="K59">
        <v>2</v>
      </c>
      <c r="L59">
        <v>3</v>
      </c>
    </row>
    <row r="60" spans="4:12" x14ac:dyDescent="0.3">
      <c r="D60" s="32" t="s">
        <v>80</v>
      </c>
      <c r="E60" s="33" t="s">
        <v>110</v>
      </c>
      <c r="F60" s="32">
        <v>4</v>
      </c>
      <c r="G60" s="33" t="s">
        <v>110</v>
      </c>
      <c r="I60" t="s">
        <v>99</v>
      </c>
      <c r="J60">
        <v>4</v>
      </c>
      <c r="K60">
        <v>5</v>
      </c>
      <c r="L60">
        <v>6</v>
      </c>
    </row>
    <row r="61" spans="4:12" x14ac:dyDescent="0.3">
      <c r="D61" s="32" t="s">
        <v>81</v>
      </c>
      <c r="E61" s="33" t="s">
        <v>109</v>
      </c>
      <c r="F61" s="32">
        <v>5</v>
      </c>
      <c r="G61" s="33" t="s">
        <v>109</v>
      </c>
      <c r="I61" t="s">
        <v>100</v>
      </c>
      <c r="J61">
        <v>7</v>
      </c>
      <c r="K61">
        <v>8</v>
      </c>
      <c r="L61">
        <v>9</v>
      </c>
    </row>
    <row r="62" spans="4:12" x14ac:dyDescent="0.3">
      <c r="D62" s="32" t="s">
        <v>82</v>
      </c>
      <c r="E62" s="33" t="s">
        <v>111</v>
      </c>
      <c r="F62" s="32">
        <v>6</v>
      </c>
      <c r="G62" s="33" t="s">
        <v>111</v>
      </c>
      <c r="I62" t="s">
        <v>101</v>
      </c>
      <c r="J62">
        <v>10</v>
      </c>
      <c r="K62">
        <v>11</v>
      </c>
      <c r="L62">
        <v>12</v>
      </c>
    </row>
    <row r="63" spans="4:12" x14ac:dyDescent="0.3">
      <c r="D63" s="32" t="s">
        <v>85</v>
      </c>
      <c r="E63" s="33" t="s">
        <v>109</v>
      </c>
      <c r="F63" s="32">
        <v>7</v>
      </c>
      <c r="G63" s="33" t="s">
        <v>109</v>
      </c>
      <c r="I63" t="s">
        <v>102</v>
      </c>
      <c r="J63">
        <v>13</v>
      </c>
      <c r="K63">
        <v>14</v>
      </c>
      <c r="L63">
        <v>15</v>
      </c>
    </row>
    <row r="64" spans="4:12" x14ac:dyDescent="0.3">
      <c r="D64" s="32" t="s">
        <v>86</v>
      </c>
      <c r="E64" s="33" t="s">
        <v>111</v>
      </c>
      <c r="F64" s="32">
        <v>8</v>
      </c>
      <c r="G64" s="33" t="s">
        <v>111</v>
      </c>
    </row>
    <row r="65" spans="4:14" x14ac:dyDescent="0.3">
      <c r="D65" s="32" t="s">
        <v>87</v>
      </c>
      <c r="E65" s="33" t="s">
        <v>112</v>
      </c>
      <c r="F65" s="32">
        <v>9</v>
      </c>
      <c r="G65" s="33" t="s">
        <v>112</v>
      </c>
    </row>
    <row r="66" spans="4:14" x14ac:dyDescent="0.3">
      <c r="D66" s="32" t="s">
        <v>90</v>
      </c>
      <c r="E66" s="33" t="s">
        <v>109</v>
      </c>
      <c r="F66" s="32">
        <v>10</v>
      </c>
      <c r="G66" s="33" t="s">
        <v>109</v>
      </c>
      <c r="I66" t="s">
        <v>108</v>
      </c>
      <c r="L66" t="s">
        <v>66</v>
      </c>
      <c r="M66" t="s">
        <v>67</v>
      </c>
      <c r="N66" t="s">
        <v>68</v>
      </c>
    </row>
    <row r="67" spans="4:14" x14ac:dyDescent="0.3">
      <c r="D67" s="32" t="s">
        <v>91</v>
      </c>
      <c r="E67" s="33" t="s">
        <v>111</v>
      </c>
      <c r="F67" s="32">
        <v>11</v>
      </c>
      <c r="G67" s="33" t="s">
        <v>111</v>
      </c>
      <c r="I67" s="27">
        <v>0.15</v>
      </c>
      <c r="K67" t="s">
        <v>98</v>
      </c>
      <c r="L67" t="str">
        <f t="shared" ref="L67:N71" si="2">VLOOKUP($K67&amp;L$66,CRITERIORC,2,0)</f>
        <v>Baja</v>
      </c>
      <c r="M67" t="str">
        <f t="shared" si="2"/>
        <v>Baja</v>
      </c>
      <c r="N67" t="str">
        <f t="shared" si="2"/>
        <v>Moderada</v>
      </c>
    </row>
    <row r="68" spans="4:14" x14ac:dyDescent="0.3">
      <c r="D68" s="32" t="s">
        <v>92</v>
      </c>
      <c r="E68" s="33" t="s">
        <v>112</v>
      </c>
      <c r="F68" s="32">
        <v>12</v>
      </c>
      <c r="G68" s="33" t="s">
        <v>112</v>
      </c>
      <c r="I68" s="27">
        <v>0.05</v>
      </c>
      <c r="K68" t="s">
        <v>99</v>
      </c>
      <c r="L68" t="str">
        <f t="shared" si="2"/>
        <v>Baja</v>
      </c>
      <c r="M68" t="str">
        <f t="shared" si="2"/>
        <v>Moderada</v>
      </c>
      <c r="N68" t="str">
        <f t="shared" si="2"/>
        <v>Alta</v>
      </c>
    </row>
    <row r="69" spans="4:14" x14ac:dyDescent="0.3">
      <c r="D69" s="32" t="s">
        <v>95</v>
      </c>
      <c r="E69" s="33" t="s">
        <v>109</v>
      </c>
      <c r="F69" s="32">
        <v>13</v>
      </c>
      <c r="G69" s="33" t="s">
        <v>109</v>
      </c>
      <c r="I69" s="27">
        <v>0.15</v>
      </c>
      <c r="K69" t="s">
        <v>100</v>
      </c>
      <c r="L69" t="str">
        <f t="shared" si="2"/>
        <v>Moderada</v>
      </c>
      <c r="M69" t="str">
        <f t="shared" si="2"/>
        <v>Alta</v>
      </c>
      <c r="N69" t="str">
        <f t="shared" si="2"/>
        <v>Extrema</v>
      </c>
    </row>
    <row r="70" spans="4:14" x14ac:dyDescent="0.3">
      <c r="D70" s="32" t="s">
        <v>96</v>
      </c>
      <c r="E70" s="33" t="s">
        <v>111</v>
      </c>
      <c r="F70" s="32">
        <v>14</v>
      </c>
      <c r="G70" s="33" t="s">
        <v>111</v>
      </c>
      <c r="I70" s="27">
        <v>0.1</v>
      </c>
      <c r="K70" t="s">
        <v>101</v>
      </c>
      <c r="L70" t="str">
        <f t="shared" si="2"/>
        <v>Moderada</v>
      </c>
      <c r="M70" t="str">
        <f t="shared" si="2"/>
        <v>Alta</v>
      </c>
      <c r="N70" t="str">
        <f t="shared" si="2"/>
        <v>Extrema</v>
      </c>
    </row>
    <row r="71" spans="4:14" x14ac:dyDescent="0.3">
      <c r="D71" s="32" t="s">
        <v>97</v>
      </c>
      <c r="E71" s="33" t="s">
        <v>112</v>
      </c>
      <c r="F71" s="32">
        <v>15</v>
      </c>
      <c r="G71" s="33" t="s">
        <v>112</v>
      </c>
      <c r="I71" s="27">
        <v>0.15</v>
      </c>
      <c r="K71" t="s">
        <v>102</v>
      </c>
      <c r="L71" t="str">
        <f t="shared" si="2"/>
        <v>Moderada</v>
      </c>
      <c r="M71" t="str">
        <f t="shared" si="2"/>
        <v>Alta</v>
      </c>
      <c r="N71" t="str">
        <f t="shared" si="2"/>
        <v>Extrema</v>
      </c>
    </row>
    <row r="72" spans="4:14" x14ac:dyDescent="0.3">
      <c r="I72" s="27">
        <v>0.1</v>
      </c>
    </row>
    <row r="73" spans="4:14" x14ac:dyDescent="0.3">
      <c r="I73" s="27">
        <v>0.3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zoomScale="80" zoomScaleNormal="80" workbookViewId="0">
      <selection activeCell="G12" sqref="G12:H12"/>
    </sheetView>
  </sheetViews>
  <sheetFormatPr baseColWidth="10" defaultColWidth="11.44140625" defaultRowHeight="13.8" x14ac:dyDescent="0.25"/>
  <cols>
    <col min="1" max="1" width="11.44140625" style="36"/>
    <col min="2" max="4" width="11.44140625" style="49"/>
    <col min="5" max="6" width="15.109375" style="50" customWidth="1"/>
    <col min="7" max="8" width="51" style="36" customWidth="1"/>
    <col min="9" max="11" width="11.44140625" style="37"/>
    <col min="12" max="15" width="0" style="36" hidden="1" customWidth="1"/>
    <col min="16" max="16384" width="11.44140625" style="36"/>
  </cols>
  <sheetData>
    <row r="1" spans="1:11" ht="81" customHeight="1" x14ac:dyDescent="0.25">
      <c r="A1" s="870" t="s">
        <v>158</v>
      </c>
      <c r="B1" s="870"/>
      <c r="C1" s="870"/>
      <c r="D1" s="870"/>
      <c r="E1" s="870"/>
      <c r="F1" s="870"/>
      <c r="G1" s="870"/>
      <c r="H1" s="870"/>
    </row>
    <row r="2" spans="1:11" ht="38.25" customHeight="1" x14ac:dyDescent="0.25">
      <c r="A2" s="870" t="s">
        <v>150</v>
      </c>
      <c r="B2" s="870"/>
      <c r="C2" s="870"/>
      <c r="D2" s="870"/>
      <c r="E2" s="870"/>
      <c r="F2" s="870"/>
      <c r="G2" s="870"/>
      <c r="H2" s="870"/>
    </row>
    <row r="3" spans="1:11" ht="48.75" customHeight="1" x14ac:dyDescent="0.25">
      <c r="A3" s="871" t="s">
        <v>193</v>
      </c>
      <c r="B3" s="871"/>
      <c r="C3" s="871"/>
      <c r="D3" s="871"/>
      <c r="E3" s="871"/>
      <c r="F3" s="871"/>
      <c r="G3" s="871"/>
      <c r="H3" s="871"/>
    </row>
    <row r="4" spans="1:11" ht="40.5" customHeight="1" x14ac:dyDescent="0.25">
      <c r="A4" s="874" t="s">
        <v>224</v>
      </c>
      <c r="B4" s="875"/>
      <c r="C4" s="875"/>
      <c r="D4" s="875"/>
      <c r="E4" s="875"/>
      <c r="F4" s="875"/>
      <c r="G4" s="875"/>
      <c r="H4" s="876"/>
      <c r="I4" s="44"/>
      <c r="J4" s="44"/>
      <c r="K4" s="44"/>
    </row>
    <row r="5" spans="1:11" ht="36" customHeight="1" x14ac:dyDescent="0.25">
      <c r="A5" s="52" t="s">
        <v>173</v>
      </c>
      <c r="B5" s="872" t="s">
        <v>125</v>
      </c>
      <c r="C5" s="872"/>
      <c r="D5" s="872"/>
      <c r="E5" s="873" t="s">
        <v>148</v>
      </c>
      <c r="F5" s="873"/>
      <c r="G5" s="872" t="s">
        <v>149</v>
      </c>
      <c r="H5" s="872"/>
      <c r="I5" s="45"/>
      <c r="J5" s="45"/>
      <c r="K5" s="45"/>
    </row>
    <row r="6" spans="1:11" ht="30" customHeight="1" x14ac:dyDescent="0.25">
      <c r="A6" s="867" t="s">
        <v>172</v>
      </c>
      <c r="B6" s="867"/>
      <c r="C6" s="867"/>
      <c r="D6" s="867"/>
      <c r="E6" s="867"/>
      <c r="F6" s="867"/>
      <c r="G6" s="867"/>
      <c r="H6" s="867"/>
      <c r="I6" s="45"/>
      <c r="J6" s="45"/>
      <c r="K6" s="45"/>
    </row>
    <row r="7" spans="1:11" x14ac:dyDescent="0.25">
      <c r="A7" s="46">
        <v>11</v>
      </c>
      <c r="B7" s="854" t="s">
        <v>197</v>
      </c>
      <c r="C7" s="844"/>
      <c r="D7" s="844"/>
      <c r="E7" s="845"/>
      <c r="F7" s="845"/>
      <c r="G7" s="846"/>
      <c r="H7" s="852"/>
      <c r="I7" s="45"/>
      <c r="J7" s="45"/>
      <c r="K7" s="45"/>
    </row>
    <row r="8" spans="1:11" s="37" customFormat="1" x14ac:dyDescent="0.25">
      <c r="A8" s="39"/>
      <c r="B8" s="861"/>
      <c r="C8" s="862"/>
      <c r="D8" s="862"/>
      <c r="E8" s="863"/>
      <c r="F8" s="864"/>
      <c r="G8" s="865"/>
      <c r="H8" s="866"/>
      <c r="I8" s="45"/>
      <c r="J8" s="45"/>
      <c r="K8" s="45"/>
    </row>
    <row r="9" spans="1:11" ht="34.5" customHeight="1" x14ac:dyDescent="0.25">
      <c r="A9" s="869" t="s">
        <v>164</v>
      </c>
      <c r="B9" s="869"/>
      <c r="C9" s="869"/>
      <c r="D9" s="869"/>
      <c r="E9" s="869"/>
      <c r="F9" s="869"/>
      <c r="G9" s="869"/>
      <c r="H9" s="869"/>
      <c r="I9" s="45"/>
      <c r="J9" s="45"/>
      <c r="K9" s="45"/>
    </row>
    <row r="10" spans="1:11" x14ac:dyDescent="0.25">
      <c r="A10" s="46"/>
      <c r="B10" s="854"/>
      <c r="C10" s="844"/>
      <c r="D10" s="844"/>
      <c r="E10" s="845"/>
      <c r="F10" s="845"/>
      <c r="G10" s="846"/>
      <c r="H10" s="852"/>
      <c r="I10" s="47"/>
      <c r="J10" s="47"/>
      <c r="K10" s="47"/>
    </row>
    <row r="11" spans="1:11" ht="31.5" customHeight="1" x14ac:dyDescent="0.25">
      <c r="A11" s="868" t="s">
        <v>529</v>
      </c>
      <c r="B11" s="868"/>
      <c r="C11" s="868"/>
      <c r="D11" s="868"/>
      <c r="E11" s="868"/>
      <c r="F11" s="868"/>
      <c r="G11" s="868"/>
      <c r="H11" s="868"/>
      <c r="I11" s="45"/>
      <c r="J11" s="45"/>
      <c r="K11" s="45"/>
    </row>
    <row r="12" spans="1:11" x14ac:dyDescent="0.25">
      <c r="A12" s="46"/>
      <c r="B12" s="844"/>
      <c r="C12" s="844"/>
      <c r="D12" s="844"/>
      <c r="E12" s="845"/>
      <c r="F12" s="845"/>
      <c r="G12" s="852"/>
      <c r="H12" s="852"/>
      <c r="I12" s="47"/>
      <c r="J12" s="47"/>
      <c r="K12" s="47"/>
    </row>
    <row r="13" spans="1:11" x14ac:dyDescent="0.25">
      <c r="A13" s="46"/>
      <c r="B13" s="854"/>
      <c r="C13" s="844"/>
      <c r="D13" s="844"/>
      <c r="E13" s="845"/>
      <c r="F13" s="845"/>
      <c r="G13" s="852"/>
      <c r="H13" s="852"/>
      <c r="I13" s="47"/>
      <c r="J13" s="47"/>
      <c r="K13" s="47"/>
    </row>
    <row r="14" spans="1:11" ht="36" customHeight="1" x14ac:dyDescent="0.25">
      <c r="A14" s="860" t="s">
        <v>165</v>
      </c>
      <c r="B14" s="860"/>
      <c r="C14" s="860"/>
      <c r="D14" s="860"/>
      <c r="E14" s="860"/>
      <c r="F14" s="860"/>
      <c r="G14" s="860"/>
      <c r="H14" s="860"/>
      <c r="I14" s="47"/>
      <c r="J14" s="47"/>
      <c r="K14" s="47"/>
    </row>
    <row r="15" spans="1:11" x14ac:dyDescent="0.25">
      <c r="A15" s="48"/>
      <c r="B15" s="844"/>
      <c r="C15" s="844"/>
      <c r="D15" s="844"/>
      <c r="E15" s="845"/>
      <c r="F15" s="845"/>
      <c r="G15" s="846"/>
      <c r="H15" s="852"/>
      <c r="I15" s="47"/>
      <c r="J15" s="47"/>
      <c r="K15" s="47"/>
    </row>
    <row r="16" spans="1:11" x14ac:dyDescent="0.25">
      <c r="A16" s="48"/>
      <c r="B16" s="844"/>
      <c r="C16" s="844"/>
      <c r="D16" s="844"/>
      <c r="E16" s="845"/>
      <c r="F16" s="845"/>
      <c r="G16" s="846"/>
      <c r="H16" s="852"/>
      <c r="I16" s="47"/>
      <c r="J16" s="47"/>
      <c r="K16" s="47"/>
    </row>
    <row r="17" spans="1:11" x14ac:dyDescent="0.25">
      <c r="A17" s="48"/>
      <c r="B17" s="844"/>
      <c r="C17" s="844"/>
      <c r="D17" s="844"/>
      <c r="E17" s="845"/>
      <c r="F17" s="845"/>
      <c r="G17" s="846"/>
      <c r="H17" s="852"/>
      <c r="I17" s="47"/>
      <c r="J17" s="47"/>
      <c r="K17" s="47"/>
    </row>
    <row r="18" spans="1:11" ht="33.75" customHeight="1" x14ac:dyDescent="0.25">
      <c r="A18" s="859" t="s">
        <v>166</v>
      </c>
      <c r="B18" s="859"/>
      <c r="C18" s="859"/>
      <c r="D18" s="859"/>
      <c r="E18" s="859"/>
      <c r="F18" s="859"/>
      <c r="G18" s="859"/>
      <c r="H18" s="859"/>
      <c r="I18" s="47"/>
      <c r="J18" s="47"/>
      <c r="K18" s="47"/>
    </row>
    <row r="19" spans="1:11" x14ac:dyDescent="0.25">
      <c r="A19" s="46"/>
      <c r="B19" s="854"/>
      <c r="C19" s="844"/>
      <c r="D19" s="844"/>
      <c r="E19" s="845"/>
      <c r="F19" s="845"/>
      <c r="G19" s="846"/>
      <c r="H19" s="852"/>
      <c r="I19" s="47"/>
      <c r="J19" s="47"/>
      <c r="K19" s="47"/>
    </row>
    <row r="20" spans="1:11" x14ac:dyDescent="0.25">
      <c r="A20" s="46"/>
      <c r="B20" s="854"/>
      <c r="C20" s="844"/>
      <c r="D20" s="844"/>
      <c r="E20" s="845"/>
      <c r="F20" s="845"/>
      <c r="G20" s="855"/>
      <c r="H20" s="856"/>
      <c r="I20" s="47"/>
      <c r="J20" s="47"/>
      <c r="K20" s="47"/>
    </row>
    <row r="21" spans="1:11" ht="28.5" customHeight="1" x14ac:dyDescent="0.25">
      <c r="A21" s="853" t="s">
        <v>167</v>
      </c>
      <c r="B21" s="853"/>
      <c r="C21" s="853"/>
      <c r="D21" s="853"/>
      <c r="E21" s="853"/>
      <c r="F21" s="853"/>
      <c r="G21" s="853"/>
      <c r="H21" s="853"/>
      <c r="I21" s="45"/>
      <c r="J21" s="45"/>
      <c r="K21" s="45"/>
    </row>
    <row r="22" spans="1:11" x14ac:dyDescent="0.25">
      <c r="A22" s="46"/>
      <c r="B22" s="849"/>
      <c r="C22" s="850"/>
      <c r="D22" s="851"/>
      <c r="E22" s="845"/>
      <c r="F22" s="845"/>
      <c r="G22" s="857"/>
      <c r="H22" s="858"/>
      <c r="I22" s="47"/>
      <c r="J22" s="47"/>
      <c r="K22" s="47"/>
    </row>
    <row r="23" spans="1:11" x14ac:dyDescent="0.25">
      <c r="A23" s="46"/>
      <c r="B23" s="849"/>
      <c r="C23" s="850"/>
      <c r="D23" s="851"/>
      <c r="E23" s="845"/>
      <c r="F23" s="845"/>
      <c r="G23" s="852"/>
      <c r="H23" s="852"/>
      <c r="I23" s="47"/>
      <c r="J23" s="47"/>
      <c r="K23" s="47"/>
    </row>
    <row r="24" spans="1:11" ht="36" customHeight="1" x14ac:dyDescent="0.25">
      <c r="A24" s="848" t="s">
        <v>168</v>
      </c>
      <c r="B24" s="848"/>
      <c r="C24" s="848"/>
      <c r="D24" s="848"/>
      <c r="E24" s="848"/>
      <c r="F24" s="848"/>
      <c r="G24" s="848"/>
      <c r="H24" s="848"/>
      <c r="I24" s="45"/>
      <c r="J24" s="45"/>
      <c r="K24" s="45"/>
    </row>
    <row r="25" spans="1:11" x14ac:dyDescent="0.25">
      <c r="A25" s="46"/>
      <c r="B25" s="843"/>
      <c r="C25" s="844"/>
      <c r="D25" s="844"/>
      <c r="E25" s="845"/>
      <c r="F25" s="845"/>
      <c r="G25" s="846"/>
      <c r="H25" s="847"/>
      <c r="I25" s="47"/>
      <c r="J25" s="47"/>
      <c r="K25" s="47"/>
    </row>
    <row r="26" spans="1:11" x14ac:dyDescent="0.25">
      <c r="A26" s="46"/>
      <c r="B26" s="843"/>
      <c r="C26" s="844"/>
      <c r="D26" s="844"/>
      <c r="E26" s="845"/>
      <c r="F26" s="845"/>
      <c r="G26" s="846"/>
      <c r="H26" s="847"/>
      <c r="I26" s="47"/>
      <c r="J26" s="47"/>
      <c r="K26" s="47"/>
    </row>
    <row r="31" spans="1:11" hidden="1" x14ac:dyDescent="0.25"/>
    <row r="32" spans="1:11" hidden="1" x14ac:dyDescent="0.25">
      <c r="A32" s="36" t="s">
        <v>544</v>
      </c>
      <c r="C32" s="36" t="s">
        <v>544</v>
      </c>
    </row>
    <row r="33" spans="1:3" hidden="1" x14ac:dyDescent="0.25">
      <c r="A33" s="36" t="s">
        <v>543</v>
      </c>
      <c r="C33" s="119" t="s">
        <v>547</v>
      </c>
    </row>
    <row r="34" spans="1:3" hidden="1" x14ac:dyDescent="0.25">
      <c r="A34" s="36" t="s">
        <v>545</v>
      </c>
      <c r="C34" s="36" t="s">
        <v>543</v>
      </c>
    </row>
    <row r="35" spans="1:3" hidden="1" x14ac:dyDescent="0.25">
      <c r="A35" s="36" t="s">
        <v>546</v>
      </c>
      <c r="C35" s="36" t="s">
        <v>545</v>
      </c>
    </row>
    <row r="36" spans="1:3" ht="69" hidden="1" x14ac:dyDescent="0.25">
      <c r="A36" s="191" t="s">
        <v>550</v>
      </c>
      <c r="C36" s="36" t="s">
        <v>546</v>
      </c>
    </row>
    <row r="37" spans="1:3" ht="69" hidden="1" x14ac:dyDescent="0.25">
      <c r="C37" s="191" t="s">
        <v>550</v>
      </c>
    </row>
  </sheetData>
  <mergeCells count="56">
    <mergeCell ref="A1:H1"/>
    <mergeCell ref="A2:H2"/>
    <mergeCell ref="A3:H3"/>
    <mergeCell ref="B5:D5"/>
    <mergeCell ref="E5:F5"/>
    <mergeCell ref="G5:H5"/>
    <mergeCell ref="A4:H4"/>
    <mergeCell ref="A11:H11"/>
    <mergeCell ref="B10:D10"/>
    <mergeCell ref="E10:F10"/>
    <mergeCell ref="G10:H10"/>
    <mergeCell ref="A9:H9"/>
    <mergeCell ref="B8:D8"/>
    <mergeCell ref="E8:F8"/>
    <mergeCell ref="G8:H8"/>
    <mergeCell ref="A6:H6"/>
    <mergeCell ref="B7:D7"/>
    <mergeCell ref="E7:F7"/>
    <mergeCell ref="G7:H7"/>
    <mergeCell ref="B12:D12"/>
    <mergeCell ref="E12:F12"/>
    <mergeCell ref="G12:H12"/>
    <mergeCell ref="B15:D15"/>
    <mergeCell ref="E15:F15"/>
    <mergeCell ref="G15:H15"/>
    <mergeCell ref="B13:D13"/>
    <mergeCell ref="E13:F13"/>
    <mergeCell ref="G13:H13"/>
    <mergeCell ref="A14:H14"/>
    <mergeCell ref="B19:D19"/>
    <mergeCell ref="E19:F19"/>
    <mergeCell ref="G19:H19"/>
    <mergeCell ref="A18:H18"/>
    <mergeCell ref="B16:D16"/>
    <mergeCell ref="E16:F16"/>
    <mergeCell ref="G16:H16"/>
    <mergeCell ref="B17:D17"/>
    <mergeCell ref="E17:F17"/>
    <mergeCell ref="G17:H17"/>
    <mergeCell ref="A21:H21"/>
    <mergeCell ref="B25:D25"/>
    <mergeCell ref="E25:F25"/>
    <mergeCell ref="G25:H25"/>
    <mergeCell ref="B20:D20"/>
    <mergeCell ref="E20:F20"/>
    <mergeCell ref="G20:H20"/>
    <mergeCell ref="B22:D22"/>
    <mergeCell ref="E22:F22"/>
    <mergeCell ref="G22:H22"/>
    <mergeCell ref="B26:D26"/>
    <mergeCell ref="E26:F26"/>
    <mergeCell ref="G26:H26"/>
    <mergeCell ref="A24:H24"/>
    <mergeCell ref="B23:D23"/>
    <mergeCell ref="E23:F23"/>
    <mergeCell ref="G23:H2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60" zoomScaleNormal="60" workbookViewId="0">
      <selection activeCell="J8" sqref="J8"/>
    </sheetView>
  </sheetViews>
  <sheetFormatPr baseColWidth="10" defaultRowHeight="14.4" x14ac:dyDescent="0.3"/>
  <cols>
    <col min="1" max="1" width="26.5546875" customWidth="1"/>
    <col min="2" max="2" width="18.88671875" customWidth="1"/>
    <col min="3" max="3" width="26.33203125" customWidth="1"/>
    <col min="4" max="4" width="14.88671875" customWidth="1"/>
    <col min="5" max="5" width="57.6640625" customWidth="1"/>
  </cols>
  <sheetData>
    <row r="1" spans="1:5" ht="78" customHeight="1" x14ac:dyDescent="0.3">
      <c r="A1" s="583" t="s">
        <v>1033</v>
      </c>
      <c r="B1" s="584" t="s">
        <v>1036</v>
      </c>
      <c r="C1" s="584" t="s">
        <v>1037</v>
      </c>
      <c r="D1" s="584" t="s">
        <v>1034</v>
      </c>
      <c r="E1" s="584" t="s">
        <v>532</v>
      </c>
    </row>
    <row r="2" spans="1:5" ht="82.5" customHeight="1" x14ac:dyDescent="0.3">
      <c r="A2" s="585" t="s">
        <v>1038</v>
      </c>
      <c r="B2" s="582">
        <v>21</v>
      </c>
      <c r="C2" s="582">
        <v>11</v>
      </c>
      <c r="D2" s="590">
        <v>0.45</v>
      </c>
      <c r="E2" s="597" t="s">
        <v>1060</v>
      </c>
    </row>
    <row r="3" spans="1:5" ht="44.25" customHeight="1" x14ac:dyDescent="0.3">
      <c r="A3" s="585" t="s">
        <v>1039</v>
      </c>
      <c r="B3" s="582"/>
      <c r="C3" s="582"/>
      <c r="D3" s="586"/>
      <c r="E3" s="597" t="s">
        <v>1059</v>
      </c>
    </row>
    <row r="4" spans="1:5" ht="91.5" customHeight="1" x14ac:dyDescent="0.3">
      <c r="A4" s="585" t="s">
        <v>1043</v>
      </c>
      <c r="B4" s="582">
        <v>23</v>
      </c>
      <c r="C4" s="582">
        <v>18</v>
      </c>
      <c r="D4" s="590">
        <v>0.43</v>
      </c>
      <c r="E4" s="597" t="s">
        <v>1061</v>
      </c>
    </row>
    <row r="5" spans="1:5" ht="75.75" customHeight="1" x14ac:dyDescent="0.3">
      <c r="A5" s="585" t="s">
        <v>1042</v>
      </c>
      <c r="B5" s="582">
        <v>9</v>
      </c>
      <c r="C5" s="582">
        <v>9</v>
      </c>
      <c r="D5" s="590">
        <v>0.4</v>
      </c>
      <c r="E5" s="597" t="s">
        <v>1062</v>
      </c>
    </row>
    <row r="6" spans="1:5" ht="132.75" customHeight="1" x14ac:dyDescent="0.3">
      <c r="A6" s="585" t="s">
        <v>1040</v>
      </c>
      <c r="B6" s="582">
        <v>28</v>
      </c>
      <c r="C6" s="582">
        <v>27</v>
      </c>
      <c r="D6" s="590">
        <v>0.28000000000000003</v>
      </c>
      <c r="E6" s="597" t="s">
        <v>1063</v>
      </c>
    </row>
    <row r="7" spans="1:5" ht="108" customHeight="1" x14ac:dyDescent="0.3">
      <c r="A7" s="585" t="s">
        <v>1041</v>
      </c>
      <c r="B7" s="582">
        <v>6</v>
      </c>
      <c r="C7" s="582">
        <v>3</v>
      </c>
      <c r="D7" s="590">
        <v>0.24</v>
      </c>
      <c r="E7" s="597" t="s">
        <v>1064</v>
      </c>
    </row>
    <row r="8" spans="1:5" ht="79.5" customHeight="1" x14ac:dyDescent="0.3">
      <c r="A8" s="585" t="s">
        <v>1044</v>
      </c>
      <c r="B8" s="582">
        <v>6</v>
      </c>
      <c r="C8" s="582">
        <v>6</v>
      </c>
      <c r="D8" s="590">
        <v>0.56000000000000005</v>
      </c>
      <c r="E8" s="597" t="s">
        <v>1072</v>
      </c>
    </row>
    <row r="9" spans="1:5" ht="17.399999999999999" x14ac:dyDescent="0.3">
      <c r="A9" s="587" t="s">
        <v>1035</v>
      </c>
      <c r="B9" s="588">
        <f>SUM(B2:B8)</f>
        <v>93</v>
      </c>
      <c r="C9" s="588">
        <f>SUM(C2:C8)</f>
        <v>74</v>
      </c>
      <c r="D9" s="589">
        <f>AVERAGE(D2:D8)</f>
        <v>0.39333333333333337</v>
      </c>
      <c r="E9" s="589"/>
    </row>
    <row r="15" spans="1:5" s="591" customFormat="1" ht="27.6" x14ac:dyDescent="0.3">
      <c r="A15" s="592" t="s">
        <v>1045</v>
      </c>
      <c r="B15" s="592" t="s">
        <v>1046</v>
      </c>
      <c r="C15" s="592" t="s">
        <v>1047</v>
      </c>
      <c r="D15" s="592" t="s">
        <v>1048</v>
      </c>
      <c r="E15" s="581"/>
    </row>
    <row r="16" spans="1:5" ht="27.6" x14ac:dyDescent="0.3">
      <c r="A16" s="593" t="s">
        <v>1049</v>
      </c>
      <c r="B16" s="593" t="s">
        <v>1050</v>
      </c>
      <c r="C16" s="593" t="s">
        <v>1051</v>
      </c>
      <c r="D16" s="594" t="s">
        <v>111</v>
      </c>
      <c r="E16" s="58"/>
    </row>
    <row r="17" spans="1:5" ht="27.6" x14ac:dyDescent="0.3">
      <c r="A17" s="595" t="s">
        <v>1052</v>
      </c>
      <c r="B17" s="595" t="s">
        <v>1053</v>
      </c>
      <c r="C17" s="595" t="s">
        <v>1054</v>
      </c>
      <c r="D17" s="594" t="s">
        <v>1055</v>
      </c>
      <c r="E17" s="58"/>
    </row>
    <row r="18" spans="1:5" x14ac:dyDescent="0.3">
      <c r="A18" s="596" t="s">
        <v>1056</v>
      </c>
      <c r="B18" s="596" t="s">
        <v>1057</v>
      </c>
      <c r="C18" s="596" t="s">
        <v>1058</v>
      </c>
      <c r="D18" s="594" t="s">
        <v>110</v>
      </c>
      <c r="E18" s="58"/>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tabSelected="1" zoomScale="70" zoomScaleNormal="70" workbookViewId="0">
      <selection activeCell="U17" sqref="U17"/>
    </sheetView>
  </sheetViews>
  <sheetFormatPr baseColWidth="10" defaultColWidth="11.5546875" defaultRowHeight="14.4" x14ac:dyDescent="0.3"/>
  <cols>
    <col min="1" max="16384" width="11.5546875" style="580"/>
  </cols>
  <sheetData>
    <row r="1" spans="1:18" x14ac:dyDescent="0.3">
      <c r="A1"/>
      <c r="B1"/>
      <c r="C1"/>
      <c r="D1"/>
      <c r="E1"/>
      <c r="F1"/>
      <c r="G1"/>
      <c r="H1"/>
      <c r="I1"/>
      <c r="J1"/>
      <c r="K1"/>
      <c r="L1"/>
      <c r="M1"/>
      <c r="N1"/>
      <c r="O1"/>
      <c r="P1"/>
      <c r="Q1"/>
      <c r="R1"/>
    </row>
    <row r="2" spans="1:18" x14ac:dyDescent="0.3">
      <c r="A2"/>
      <c r="B2"/>
      <c r="C2"/>
      <c r="D2"/>
      <c r="E2"/>
      <c r="F2"/>
      <c r="G2"/>
      <c r="H2"/>
      <c r="I2"/>
      <c r="J2"/>
      <c r="K2"/>
      <c r="L2"/>
      <c r="M2"/>
      <c r="N2"/>
      <c r="O2"/>
      <c r="P2"/>
      <c r="Q2"/>
      <c r="R2"/>
    </row>
    <row r="3" spans="1:18" x14ac:dyDescent="0.3">
      <c r="A3"/>
      <c r="B3"/>
      <c r="C3"/>
      <c r="D3"/>
      <c r="E3"/>
      <c r="F3"/>
      <c r="G3"/>
      <c r="H3"/>
      <c r="I3"/>
      <c r="J3"/>
      <c r="K3"/>
      <c r="L3"/>
      <c r="M3"/>
      <c r="N3"/>
      <c r="O3"/>
      <c r="P3"/>
      <c r="Q3"/>
      <c r="R3"/>
    </row>
    <row r="4" spans="1:18" x14ac:dyDescent="0.3">
      <c r="A4"/>
      <c r="B4"/>
      <c r="C4"/>
      <c r="D4"/>
      <c r="E4"/>
      <c r="F4"/>
      <c r="G4"/>
      <c r="H4"/>
      <c r="I4"/>
      <c r="J4"/>
      <c r="K4"/>
      <c r="L4"/>
      <c r="M4"/>
      <c r="N4"/>
      <c r="O4"/>
      <c r="P4"/>
      <c r="Q4"/>
      <c r="R4"/>
    </row>
    <row r="5" spans="1:18" x14ac:dyDescent="0.3">
      <c r="A5"/>
      <c r="B5"/>
      <c r="C5"/>
      <c r="D5"/>
      <c r="E5"/>
      <c r="F5"/>
      <c r="G5"/>
      <c r="H5"/>
      <c r="I5"/>
      <c r="J5"/>
      <c r="K5"/>
      <c r="L5"/>
      <c r="M5"/>
      <c r="N5"/>
      <c r="O5"/>
      <c r="P5"/>
      <c r="Q5"/>
      <c r="R5"/>
    </row>
    <row r="6" spans="1:18" x14ac:dyDescent="0.3">
      <c r="A6"/>
      <c r="B6"/>
      <c r="C6"/>
      <c r="D6"/>
      <c r="E6"/>
      <c r="F6"/>
      <c r="G6"/>
      <c r="H6"/>
      <c r="I6"/>
      <c r="J6"/>
      <c r="K6"/>
      <c r="L6"/>
      <c r="M6"/>
      <c r="N6"/>
      <c r="O6"/>
      <c r="P6"/>
      <c r="Q6"/>
      <c r="R6"/>
    </row>
    <row r="7" spans="1:18" x14ac:dyDescent="0.3">
      <c r="A7"/>
      <c r="B7"/>
      <c r="C7"/>
      <c r="D7"/>
      <c r="E7"/>
      <c r="F7"/>
      <c r="G7"/>
      <c r="H7"/>
      <c r="I7"/>
      <c r="J7"/>
      <c r="K7"/>
      <c r="L7"/>
      <c r="M7"/>
      <c r="N7"/>
      <c r="O7"/>
      <c r="P7"/>
      <c r="Q7"/>
      <c r="R7"/>
    </row>
    <row r="8" spans="1:18" x14ac:dyDescent="0.3">
      <c r="A8"/>
      <c r="B8"/>
      <c r="C8"/>
      <c r="D8"/>
      <c r="E8"/>
      <c r="F8"/>
      <c r="G8"/>
      <c r="H8"/>
      <c r="I8"/>
      <c r="J8"/>
      <c r="K8"/>
      <c r="L8"/>
      <c r="M8"/>
      <c r="N8"/>
      <c r="O8"/>
      <c r="P8"/>
      <c r="Q8"/>
      <c r="R8"/>
    </row>
    <row r="9" spans="1:18" x14ac:dyDescent="0.3">
      <c r="A9"/>
      <c r="B9"/>
      <c r="C9"/>
      <c r="D9"/>
      <c r="E9"/>
      <c r="F9"/>
      <c r="G9"/>
      <c r="H9"/>
      <c r="I9"/>
      <c r="J9"/>
      <c r="K9"/>
      <c r="L9"/>
      <c r="M9"/>
      <c r="N9"/>
      <c r="O9"/>
      <c r="P9"/>
      <c r="Q9"/>
      <c r="R9"/>
    </row>
    <row r="10" spans="1:18" x14ac:dyDescent="0.3">
      <c r="A10"/>
      <c r="B10"/>
      <c r="C10"/>
      <c r="D10"/>
      <c r="E10"/>
      <c r="F10"/>
      <c r="G10"/>
      <c r="H10"/>
      <c r="I10"/>
      <c r="J10"/>
      <c r="K10"/>
      <c r="L10"/>
      <c r="M10"/>
      <c r="N10"/>
      <c r="O10"/>
      <c r="P10"/>
      <c r="Q10"/>
      <c r="R10"/>
    </row>
    <row r="11" spans="1:18" x14ac:dyDescent="0.3">
      <c r="A11"/>
      <c r="B11"/>
      <c r="C11"/>
      <c r="D11"/>
      <c r="E11"/>
      <c r="F11"/>
      <c r="G11"/>
      <c r="H11"/>
      <c r="I11"/>
      <c r="J11"/>
      <c r="K11"/>
      <c r="L11"/>
      <c r="M11"/>
      <c r="N11"/>
      <c r="O11"/>
      <c r="P11"/>
      <c r="Q11"/>
      <c r="R11"/>
    </row>
    <row r="12" spans="1:18" x14ac:dyDescent="0.3">
      <c r="A12"/>
      <c r="B12"/>
      <c r="C12"/>
      <c r="D12"/>
      <c r="E12"/>
      <c r="F12"/>
      <c r="G12"/>
      <c r="H12"/>
      <c r="I12"/>
      <c r="J12"/>
      <c r="K12"/>
      <c r="L12"/>
      <c r="M12"/>
      <c r="N12"/>
      <c r="O12"/>
      <c r="P12"/>
      <c r="Q12"/>
      <c r="R12"/>
    </row>
    <row r="13" spans="1:18" x14ac:dyDescent="0.3">
      <c r="A13"/>
      <c r="B13"/>
      <c r="C13"/>
      <c r="D13"/>
      <c r="E13"/>
      <c r="F13"/>
      <c r="G13"/>
      <c r="H13"/>
      <c r="I13"/>
      <c r="J13"/>
      <c r="K13"/>
      <c r="L13"/>
      <c r="M13"/>
      <c r="N13"/>
      <c r="O13"/>
      <c r="P13"/>
      <c r="Q13"/>
      <c r="R13"/>
    </row>
    <row r="14" spans="1:18" x14ac:dyDescent="0.3">
      <c r="A14"/>
      <c r="B14"/>
      <c r="C14"/>
      <c r="D14"/>
      <c r="E14"/>
      <c r="F14"/>
      <c r="G14"/>
      <c r="H14"/>
      <c r="I14"/>
      <c r="J14"/>
      <c r="K14"/>
      <c r="L14"/>
      <c r="M14"/>
      <c r="N14"/>
      <c r="O14"/>
      <c r="P14"/>
      <c r="Q14"/>
      <c r="R14"/>
    </row>
    <row r="15" spans="1:18" x14ac:dyDescent="0.3">
      <c r="A15"/>
      <c r="B15"/>
      <c r="C15"/>
      <c r="D15"/>
      <c r="E15"/>
      <c r="F15"/>
      <c r="G15"/>
      <c r="H15"/>
      <c r="I15"/>
      <c r="J15"/>
      <c r="K15"/>
      <c r="L15"/>
      <c r="M15"/>
      <c r="N15"/>
      <c r="O15"/>
      <c r="P15"/>
      <c r="Q15"/>
      <c r="R15"/>
    </row>
    <row r="16" spans="1:18" x14ac:dyDescent="0.3">
      <c r="A16"/>
      <c r="B16"/>
      <c r="C16"/>
      <c r="D16"/>
      <c r="E16"/>
      <c r="F16"/>
      <c r="G16"/>
      <c r="H16"/>
      <c r="I16"/>
      <c r="J16"/>
      <c r="K16"/>
      <c r="L16"/>
      <c r="M16"/>
      <c r="N16"/>
      <c r="O16"/>
      <c r="P16"/>
      <c r="Q16"/>
      <c r="R16"/>
    </row>
    <row r="17" spans="1:18" x14ac:dyDescent="0.3">
      <c r="A17"/>
      <c r="B17"/>
      <c r="C17"/>
      <c r="D17"/>
      <c r="E17"/>
      <c r="F17"/>
      <c r="G17"/>
      <c r="H17"/>
      <c r="I17"/>
      <c r="J17"/>
      <c r="K17"/>
      <c r="L17"/>
      <c r="M17"/>
      <c r="N17"/>
      <c r="O17"/>
      <c r="P17"/>
      <c r="Q17"/>
      <c r="R17"/>
    </row>
    <row r="18" spans="1:18" x14ac:dyDescent="0.3">
      <c r="A18"/>
      <c r="B18"/>
      <c r="C18"/>
      <c r="D18"/>
      <c r="E18"/>
      <c r="F18"/>
      <c r="G18"/>
      <c r="H18"/>
      <c r="I18"/>
      <c r="J18"/>
      <c r="K18"/>
      <c r="L18"/>
      <c r="M18"/>
      <c r="N18"/>
      <c r="O18"/>
      <c r="P18"/>
      <c r="Q18"/>
      <c r="R18"/>
    </row>
    <row r="19" spans="1:18" x14ac:dyDescent="0.3">
      <c r="A19"/>
      <c r="B19"/>
      <c r="C19"/>
      <c r="D19"/>
      <c r="E19"/>
      <c r="F19"/>
      <c r="G19"/>
      <c r="H19"/>
      <c r="I19"/>
      <c r="J19"/>
      <c r="K19"/>
      <c r="L19"/>
      <c r="M19"/>
      <c r="N19"/>
      <c r="O19"/>
      <c r="P19"/>
      <c r="Q19"/>
      <c r="R19"/>
    </row>
    <row r="20" spans="1:18" x14ac:dyDescent="0.3">
      <c r="A20"/>
      <c r="B20"/>
      <c r="C20"/>
      <c r="D20"/>
      <c r="E20"/>
      <c r="F20"/>
      <c r="G20"/>
      <c r="H20"/>
      <c r="I20"/>
      <c r="J20"/>
      <c r="K20"/>
      <c r="L20"/>
      <c r="M20"/>
      <c r="N20"/>
      <c r="O20"/>
      <c r="P20"/>
      <c r="Q20"/>
      <c r="R20"/>
    </row>
    <row r="21" spans="1:18" x14ac:dyDescent="0.3">
      <c r="A21"/>
      <c r="B21"/>
      <c r="C21"/>
      <c r="D21"/>
      <c r="E21"/>
      <c r="F21"/>
      <c r="G21"/>
      <c r="H21"/>
      <c r="I21"/>
      <c r="J21"/>
      <c r="K21"/>
      <c r="L21"/>
      <c r="M21"/>
      <c r="N21"/>
      <c r="O21"/>
      <c r="P21"/>
      <c r="Q21"/>
      <c r="R21"/>
    </row>
    <row r="22" spans="1:18" x14ac:dyDescent="0.3">
      <c r="A22"/>
      <c r="B22"/>
      <c r="C22"/>
      <c r="D22"/>
      <c r="E22"/>
      <c r="F22"/>
      <c r="G22"/>
      <c r="H22"/>
      <c r="I22"/>
      <c r="J22"/>
      <c r="K22"/>
      <c r="L22"/>
      <c r="M22"/>
      <c r="N22"/>
      <c r="O22"/>
      <c r="P22"/>
      <c r="Q22"/>
      <c r="R22"/>
    </row>
    <row r="23" spans="1:18" x14ac:dyDescent="0.3">
      <c r="A23"/>
      <c r="B23" t="s">
        <v>587</v>
      </c>
      <c r="C23"/>
      <c r="D23"/>
      <c r="E23"/>
      <c r="F23"/>
      <c r="G23"/>
      <c r="H23"/>
      <c r="I23"/>
      <c r="J23"/>
      <c r="K23"/>
      <c r="L23"/>
      <c r="M23"/>
      <c r="N23"/>
      <c r="O23"/>
      <c r="P23"/>
      <c r="Q23"/>
      <c r="R23"/>
    </row>
    <row r="24" spans="1:18" x14ac:dyDescent="0.3">
      <c r="A24"/>
      <c r="B24"/>
      <c r="C24" t="s">
        <v>588</v>
      </c>
      <c r="D24"/>
      <c r="E24"/>
      <c r="F24"/>
      <c r="G24"/>
      <c r="H24"/>
      <c r="I24"/>
      <c r="J24"/>
      <c r="K24"/>
      <c r="L24"/>
      <c r="M24"/>
      <c r="N24"/>
      <c r="O24"/>
      <c r="P24"/>
      <c r="Q24"/>
      <c r="R24"/>
    </row>
    <row r="25" spans="1:18" x14ac:dyDescent="0.3">
      <c r="A25"/>
      <c r="B25"/>
      <c r="C25"/>
      <c r="D25"/>
      <c r="E25"/>
      <c r="F25"/>
      <c r="G25"/>
      <c r="H25"/>
      <c r="I25"/>
      <c r="J25"/>
      <c r="K25"/>
      <c r="L25"/>
      <c r="M25"/>
      <c r="N25"/>
      <c r="O25"/>
      <c r="P25"/>
      <c r="Q25"/>
      <c r="R25"/>
    </row>
    <row r="26" spans="1:18" x14ac:dyDescent="0.3">
      <c r="A26"/>
      <c r="B26"/>
      <c r="C26"/>
      <c r="D26"/>
      <c r="E26"/>
      <c r="F26"/>
      <c r="G26"/>
      <c r="H26"/>
      <c r="I26"/>
      <c r="J26"/>
      <c r="K26"/>
      <c r="L26"/>
      <c r="M26"/>
      <c r="N26"/>
      <c r="O26"/>
      <c r="P26"/>
      <c r="Q26"/>
      <c r="R26"/>
    </row>
    <row r="27" spans="1:18" x14ac:dyDescent="0.3">
      <c r="A27"/>
      <c r="B27"/>
      <c r="C27"/>
      <c r="D27"/>
      <c r="E27"/>
      <c r="F27"/>
      <c r="G27"/>
      <c r="H27"/>
      <c r="I27"/>
      <c r="J27"/>
      <c r="K27"/>
      <c r="L27"/>
      <c r="M27"/>
      <c r="N27"/>
      <c r="O27"/>
      <c r="P27"/>
      <c r="Q27"/>
      <c r="R27"/>
    </row>
    <row r="28" spans="1:18" x14ac:dyDescent="0.3">
      <c r="A28"/>
      <c r="B28"/>
      <c r="C28"/>
      <c r="D28"/>
      <c r="E28"/>
      <c r="F28"/>
      <c r="G28"/>
      <c r="H28"/>
      <c r="I28"/>
      <c r="J28"/>
      <c r="K28"/>
      <c r="L28"/>
      <c r="M28"/>
      <c r="N28"/>
      <c r="O28"/>
      <c r="P28"/>
      <c r="Q28"/>
      <c r="R28"/>
    </row>
    <row r="29" spans="1:18" x14ac:dyDescent="0.3">
      <c r="A29"/>
      <c r="B29"/>
      <c r="C29"/>
      <c r="D29"/>
      <c r="E29"/>
      <c r="F29"/>
      <c r="G29"/>
      <c r="H29"/>
      <c r="I29"/>
      <c r="J29"/>
      <c r="K29"/>
      <c r="L29"/>
      <c r="M29"/>
      <c r="N29"/>
      <c r="O29"/>
      <c r="P29"/>
      <c r="Q29"/>
      <c r="R29"/>
    </row>
    <row r="30" spans="1:18" x14ac:dyDescent="0.3">
      <c r="A30"/>
      <c r="B30"/>
      <c r="C30"/>
      <c r="D30"/>
      <c r="E30"/>
      <c r="F30"/>
      <c r="G30"/>
      <c r="H30"/>
      <c r="I30"/>
      <c r="J30"/>
      <c r="K30"/>
      <c r="L30"/>
      <c r="M30"/>
      <c r="N30"/>
      <c r="O30"/>
      <c r="P30"/>
      <c r="Q30"/>
      <c r="R30"/>
    </row>
    <row r="31" spans="1:18" x14ac:dyDescent="0.3">
      <c r="A31"/>
      <c r="B31"/>
      <c r="C31"/>
      <c r="D31"/>
      <c r="E31"/>
      <c r="F31"/>
      <c r="G31"/>
      <c r="H31"/>
      <c r="I31"/>
      <c r="J31"/>
      <c r="K31"/>
      <c r="L31"/>
      <c r="M31"/>
      <c r="N31"/>
      <c r="O31"/>
      <c r="P31"/>
      <c r="Q31"/>
      <c r="R31"/>
    </row>
    <row r="32" spans="1:18" x14ac:dyDescent="0.3">
      <c r="A32"/>
      <c r="B32"/>
      <c r="C32"/>
      <c r="D32"/>
      <c r="E32"/>
      <c r="F32"/>
      <c r="G32"/>
      <c r="H32"/>
      <c r="I32"/>
      <c r="J32"/>
      <c r="K32"/>
      <c r="L32"/>
      <c r="M32"/>
      <c r="N32"/>
      <c r="O32"/>
      <c r="P32"/>
      <c r="Q32"/>
      <c r="R32"/>
    </row>
    <row r="33" spans="1:18" x14ac:dyDescent="0.3">
      <c r="A33"/>
      <c r="B33"/>
      <c r="C33"/>
      <c r="D33"/>
      <c r="E33"/>
      <c r="F33"/>
      <c r="G33"/>
      <c r="H33"/>
      <c r="I33"/>
      <c r="J33"/>
      <c r="K33"/>
      <c r="L33"/>
      <c r="M33"/>
      <c r="N33"/>
      <c r="O33"/>
      <c r="P33"/>
      <c r="Q33"/>
      <c r="R33"/>
    </row>
    <row r="34" spans="1:18" x14ac:dyDescent="0.3">
      <c r="A34"/>
      <c r="B34"/>
      <c r="C34"/>
      <c r="D34"/>
      <c r="E34"/>
      <c r="F34"/>
      <c r="G34"/>
      <c r="H34"/>
      <c r="I34"/>
      <c r="J34"/>
      <c r="K34"/>
      <c r="L34"/>
      <c r="M34"/>
      <c r="N34"/>
      <c r="O34"/>
      <c r="P34"/>
      <c r="Q34"/>
      <c r="R34"/>
    </row>
    <row r="35" spans="1:18" x14ac:dyDescent="0.3">
      <c r="A35"/>
      <c r="B35"/>
      <c r="C35"/>
      <c r="D35"/>
      <c r="E35"/>
      <c r="F35"/>
      <c r="G35"/>
      <c r="H35"/>
      <c r="I35"/>
      <c r="J35"/>
      <c r="K35"/>
      <c r="L35"/>
      <c r="M35"/>
      <c r="N35"/>
      <c r="O35"/>
      <c r="P35"/>
      <c r="Q35"/>
      <c r="R35"/>
    </row>
    <row r="36" spans="1:18" x14ac:dyDescent="0.3">
      <c r="A36"/>
      <c r="B36"/>
      <c r="C36"/>
      <c r="D36"/>
      <c r="E36"/>
      <c r="F36"/>
      <c r="G36"/>
      <c r="H36"/>
      <c r="I36"/>
      <c r="J36"/>
      <c r="K36"/>
      <c r="L36"/>
      <c r="M36"/>
      <c r="N36"/>
      <c r="O36"/>
      <c r="P36"/>
      <c r="Q36"/>
      <c r="R36"/>
    </row>
    <row r="37" spans="1:18" x14ac:dyDescent="0.3">
      <c r="A37"/>
      <c r="B37"/>
      <c r="C37"/>
      <c r="D37"/>
      <c r="E37"/>
      <c r="F37"/>
      <c r="G37"/>
      <c r="H37"/>
      <c r="I37"/>
      <c r="J37"/>
      <c r="K37"/>
      <c r="L37"/>
      <c r="M37"/>
      <c r="N37"/>
      <c r="O37"/>
      <c r="P37"/>
      <c r="Q37"/>
      <c r="R37"/>
    </row>
    <row r="38" spans="1:18" x14ac:dyDescent="0.3">
      <c r="A38"/>
      <c r="B38"/>
      <c r="C38"/>
      <c r="D38"/>
      <c r="E38"/>
      <c r="F38"/>
      <c r="G38"/>
      <c r="H38"/>
      <c r="I38"/>
      <c r="J38"/>
      <c r="K38"/>
      <c r="L38"/>
      <c r="M38"/>
      <c r="N38"/>
      <c r="O38"/>
      <c r="P38"/>
      <c r="Q38"/>
      <c r="R38"/>
    </row>
    <row r="39" spans="1:18" x14ac:dyDescent="0.3">
      <c r="A39"/>
      <c r="B39"/>
      <c r="C39"/>
      <c r="D39"/>
      <c r="E39"/>
      <c r="F39"/>
      <c r="G39"/>
      <c r="H39"/>
      <c r="I39"/>
      <c r="J39"/>
      <c r="K39"/>
      <c r="L39"/>
      <c r="M39"/>
      <c r="N39"/>
      <c r="O39"/>
      <c r="P39"/>
      <c r="Q39"/>
      <c r="R39"/>
    </row>
    <row r="40" spans="1:18" x14ac:dyDescent="0.3">
      <c r="A40"/>
      <c r="B40"/>
      <c r="C40"/>
      <c r="D40"/>
      <c r="E40"/>
      <c r="F40"/>
      <c r="G40"/>
      <c r="H40"/>
      <c r="I40"/>
      <c r="J40"/>
      <c r="K40"/>
      <c r="L40"/>
      <c r="M40"/>
      <c r="N40"/>
      <c r="O40"/>
      <c r="P40"/>
      <c r="Q40"/>
      <c r="R40"/>
    </row>
    <row r="41" spans="1:18" x14ac:dyDescent="0.3">
      <c r="A41"/>
      <c r="B41"/>
      <c r="C41"/>
      <c r="D41"/>
      <c r="E41"/>
      <c r="F41"/>
      <c r="G41"/>
      <c r="H41"/>
      <c r="I41"/>
      <c r="J41"/>
      <c r="K41"/>
      <c r="L41"/>
      <c r="M41"/>
      <c r="N41"/>
      <c r="O41"/>
      <c r="P41"/>
      <c r="Q41"/>
      <c r="R41"/>
    </row>
    <row r="42" spans="1:18" x14ac:dyDescent="0.3">
      <c r="A42"/>
      <c r="B42"/>
      <c r="C42"/>
      <c r="D42"/>
      <c r="E42"/>
      <c r="F42"/>
      <c r="G42"/>
      <c r="H42"/>
      <c r="I42"/>
      <c r="J42"/>
      <c r="K42"/>
      <c r="L42"/>
      <c r="M42"/>
      <c r="N42"/>
      <c r="O42"/>
      <c r="P42"/>
      <c r="Q42"/>
      <c r="R42"/>
    </row>
    <row r="43" spans="1:18" x14ac:dyDescent="0.3">
      <c r="A43"/>
      <c r="B43"/>
      <c r="C43"/>
      <c r="D43"/>
      <c r="E43"/>
      <c r="F43"/>
      <c r="G43"/>
      <c r="H43"/>
      <c r="I43"/>
      <c r="J43"/>
      <c r="K43"/>
      <c r="L43"/>
      <c r="M43"/>
      <c r="N43"/>
      <c r="O43"/>
      <c r="P43"/>
      <c r="Q43"/>
      <c r="R43"/>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T54"/>
  <sheetViews>
    <sheetView showGridLines="0" zoomScaleNormal="100" zoomScaleSheetLayoutView="55" workbookViewId="0">
      <selection activeCell="O9" sqref="O9:O29"/>
    </sheetView>
  </sheetViews>
  <sheetFormatPr baseColWidth="10" defaultColWidth="11.44140625" defaultRowHeight="0" customHeight="1" zeroHeight="1" x14ac:dyDescent="0.25"/>
  <cols>
    <col min="1" max="1" width="27.33203125" style="37" customWidth="1"/>
    <col min="2" max="2" width="9.33203125" style="37" customWidth="1"/>
    <col min="3" max="3" width="58.44140625" style="42" customWidth="1"/>
    <col min="4" max="4" width="24.33203125" style="444" customWidth="1"/>
    <col min="5" max="6" width="24.33203125" style="237" customWidth="1"/>
    <col min="7" max="7" width="36.44140625" style="43" customWidth="1"/>
    <col min="8" max="8" width="61" style="249" customWidth="1"/>
    <col min="9" max="9" width="20.33203125" style="237" customWidth="1"/>
    <col min="10" max="10" width="32.33203125" style="237" customWidth="1"/>
    <col min="11" max="11" width="22.6640625" style="237" customWidth="1"/>
    <col min="12" max="12" width="17.33203125" style="237" customWidth="1"/>
    <col min="13" max="13" width="33.6640625" style="236" customWidth="1"/>
    <col min="14" max="14" width="33.6640625" style="249" customWidth="1"/>
    <col min="15" max="16" width="17.33203125" style="237" customWidth="1"/>
    <col min="17" max="17" width="17.33203125" style="37" customWidth="1"/>
    <col min="18" max="18" width="54.109375" style="249" customWidth="1"/>
    <col min="19" max="19" width="33.6640625" style="249" customWidth="1"/>
    <col min="20" max="20" width="44.44140625" style="37" customWidth="1"/>
    <col min="21" max="21" width="45.6640625" style="37" customWidth="1"/>
    <col min="22" max="22" width="20.33203125" style="37" customWidth="1"/>
    <col min="23" max="24" width="22.6640625" style="37" customWidth="1"/>
    <col min="25" max="25" width="21.109375" style="37" customWidth="1"/>
    <col min="26" max="33" width="33.6640625" style="37" customWidth="1"/>
    <col min="34" max="34" width="45.6640625" style="37" customWidth="1"/>
    <col min="35" max="35" width="20.33203125" style="37" customWidth="1"/>
    <col min="36" max="37" width="22.6640625" style="37" customWidth="1"/>
    <col min="38" max="38" width="21.109375" style="37" customWidth="1"/>
    <col min="39" max="45" width="33.6640625" style="37" customWidth="1"/>
    <col min="46" max="46" width="37.33203125" style="37" customWidth="1"/>
    <col min="47" max="16384" width="11.44140625" style="37"/>
  </cols>
  <sheetData>
    <row r="1" spans="1:46" ht="31.95" customHeight="1" x14ac:dyDescent="0.25">
      <c r="A1" s="645"/>
      <c r="B1" s="646"/>
      <c r="C1" s="605" t="s">
        <v>158</v>
      </c>
      <c r="D1" s="606"/>
      <c r="E1" s="606"/>
      <c r="F1" s="607"/>
      <c r="G1" s="335" t="s">
        <v>157</v>
      </c>
      <c r="H1" s="638"/>
      <c r="I1" s="639"/>
      <c r="J1" s="655" t="s">
        <v>158</v>
      </c>
      <c r="K1" s="655"/>
      <c r="L1" s="655"/>
      <c r="M1" s="655"/>
      <c r="N1" s="655"/>
      <c r="O1" s="655"/>
      <c r="P1" s="655"/>
      <c r="Q1" s="655"/>
      <c r="R1" s="655"/>
      <c r="S1" s="655"/>
      <c r="T1" s="335" t="s">
        <v>157</v>
      </c>
      <c r="U1" s="638"/>
      <c r="V1" s="639"/>
      <c r="W1" s="655" t="s">
        <v>158</v>
      </c>
      <c r="X1" s="655"/>
      <c r="Y1" s="655"/>
      <c r="Z1" s="655"/>
      <c r="AA1" s="655"/>
      <c r="AB1" s="655"/>
      <c r="AC1" s="655"/>
      <c r="AD1" s="655"/>
      <c r="AE1" s="655"/>
      <c r="AF1" s="655"/>
      <c r="AG1" s="335" t="s">
        <v>157</v>
      </c>
      <c r="AH1" s="638"/>
      <c r="AI1" s="639"/>
      <c r="AJ1" s="655" t="s">
        <v>158</v>
      </c>
      <c r="AK1" s="655"/>
      <c r="AL1" s="655"/>
      <c r="AM1" s="655"/>
      <c r="AN1" s="655"/>
      <c r="AO1" s="655"/>
      <c r="AP1" s="655"/>
      <c r="AQ1" s="655"/>
      <c r="AR1" s="655"/>
      <c r="AS1" s="655"/>
      <c r="AT1" s="335" t="s">
        <v>157</v>
      </c>
    </row>
    <row r="2" spans="1:46" ht="31.95" customHeight="1" x14ac:dyDescent="0.25">
      <c r="A2" s="647"/>
      <c r="B2" s="648"/>
      <c r="C2" s="608"/>
      <c r="D2" s="609"/>
      <c r="E2" s="609"/>
      <c r="F2" s="610"/>
      <c r="G2" s="336" t="s">
        <v>575</v>
      </c>
      <c r="H2" s="640"/>
      <c r="I2" s="641"/>
      <c r="J2" s="656"/>
      <c r="K2" s="656"/>
      <c r="L2" s="656"/>
      <c r="M2" s="656"/>
      <c r="N2" s="656"/>
      <c r="O2" s="656"/>
      <c r="P2" s="656"/>
      <c r="Q2" s="656"/>
      <c r="R2" s="656"/>
      <c r="S2" s="656"/>
      <c r="T2" s="268" t="s">
        <v>575</v>
      </c>
      <c r="U2" s="640"/>
      <c r="V2" s="641"/>
      <c r="W2" s="656"/>
      <c r="X2" s="656"/>
      <c r="Y2" s="656"/>
      <c r="Z2" s="656"/>
      <c r="AA2" s="656"/>
      <c r="AB2" s="656"/>
      <c r="AC2" s="656"/>
      <c r="AD2" s="656"/>
      <c r="AE2" s="656"/>
      <c r="AF2" s="656"/>
      <c r="AG2" s="268" t="s">
        <v>575</v>
      </c>
      <c r="AH2" s="640"/>
      <c r="AI2" s="641"/>
      <c r="AJ2" s="656"/>
      <c r="AK2" s="656"/>
      <c r="AL2" s="656"/>
      <c r="AM2" s="656"/>
      <c r="AN2" s="656"/>
      <c r="AO2" s="656"/>
      <c r="AP2" s="656"/>
      <c r="AQ2" s="656"/>
      <c r="AR2" s="656"/>
      <c r="AS2" s="656"/>
      <c r="AT2" s="336" t="s">
        <v>575</v>
      </c>
    </row>
    <row r="3" spans="1:46" ht="31.95" customHeight="1" x14ac:dyDescent="0.25">
      <c r="A3" s="649"/>
      <c r="B3" s="650"/>
      <c r="C3" s="611"/>
      <c r="D3" s="612"/>
      <c r="E3" s="612"/>
      <c r="F3" s="613"/>
      <c r="G3" s="336" t="s">
        <v>576</v>
      </c>
      <c r="H3" s="640"/>
      <c r="I3" s="641"/>
      <c r="J3" s="656"/>
      <c r="K3" s="656"/>
      <c r="L3" s="656"/>
      <c r="M3" s="656"/>
      <c r="N3" s="656"/>
      <c r="O3" s="656"/>
      <c r="P3" s="656"/>
      <c r="Q3" s="656"/>
      <c r="R3" s="656"/>
      <c r="S3" s="656"/>
      <c r="T3" s="268" t="s">
        <v>576</v>
      </c>
      <c r="U3" s="640"/>
      <c r="V3" s="641"/>
      <c r="W3" s="656"/>
      <c r="X3" s="656"/>
      <c r="Y3" s="656"/>
      <c r="Z3" s="656"/>
      <c r="AA3" s="656"/>
      <c r="AB3" s="656"/>
      <c r="AC3" s="656"/>
      <c r="AD3" s="656"/>
      <c r="AE3" s="656"/>
      <c r="AF3" s="656"/>
      <c r="AG3" s="268" t="s">
        <v>576</v>
      </c>
      <c r="AH3" s="640"/>
      <c r="AI3" s="641"/>
      <c r="AJ3" s="656"/>
      <c r="AK3" s="656"/>
      <c r="AL3" s="656"/>
      <c r="AM3" s="656"/>
      <c r="AN3" s="656"/>
      <c r="AO3" s="656"/>
      <c r="AP3" s="656"/>
      <c r="AQ3" s="656"/>
      <c r="AR3" s="656"/>
      <c r="AS3" s="656"/>
      <c r="AT3" s="336" t="s">
        <v>576</v>
      </c>
    </row>
    <row r="4" spans="1:46" ht="27.6" customHeight="1" x14ac:dyDescent="0.25">
      <c r="A4" s="614" t="s">
        <v>150</v>
      </c>
      <c r="B4" s="615"/>
      <c r="C4" s="615"/>
      <c r="D4" s="615"/>
      <c r="E4" s="615"/>
      <c r="F4" s="615"/>
      <c r="G4" s="616"/>
      <c r="H4" s="657" t="s">
        <v>150</v>
      </c>
      <c r="I4" s="656"/>
      <c r="J4" s="656"/>
      <c r="K4" s="656"/>
      <c r="L4" s="656"/>
      <c r="M4" s="656"/>
      <c r="N4" s="656"/>
      <c r="O4" s="656"/>
      <c r="P4" s="656"/>
      <c r="Q4" s="656"/>
      <c r="R4" s="656"/>
      <c r="S4" s="656"/>
      <c r="T4" s="658"/>
      <c r="U4" s="657" t="s">
        <v>150</v>
      </c>
      <c r="V4" s="656"/>
      <c r="W4" s="656"/>
      <c r="X4" s="656"/>
      <c r="Y4" s="656"/>
      <c r="Z4" s="656"/>
      <c r="AA4" s="656"/>
      <c r="AB4" s="656"/>
      <c r="AC4" s="656"/>
      <c r="AD4" s="656"/>
      <c r="AE4" s="656"/>
      <c r="AF4" s="656"/>
      <c r="AG4" s="658"/>
      <c r="AH4" s="657" t="s">
        <v>150</v>
      </c>
      <c r="AI4" s="656"/>
      <c r="AJ4" s="656"/>
      <c r="AK4" s="656"/>
      <c r="AL4" s="656"/>
      <c r="AM4" s="656"/>
      <c r="AN4" s="656"/>
      <c r="AO4" s="656"/>
      <c r="AP4" s="656"/>
      <c r="AQ4" s="656"/>
      <c r="AR4" s="656"/>
      <c r="AS4" s="656"/>
      <c r="AT4" s="658"/>
    </row>
    <row r="5" spans="1:46" ht="43.5" customHeight="1" x14ac:dyDescent="0.25">
      <c r="A5" s="642" t="s">
        <v>1031</v>
      </c>
      <c r="B5" s="643"/>
      <c r="C5" s="643"/>
      <c r="D5" s="643"/>
      <c r="E5" s="644"/>
      <c r="F5" s="661" t="s">
        <v>577</v>
      </c>
      <c r="G5" s="662"/>
      <c r="H5" s="663" t="s">
        <v>578</v>
      </c>
      <c r="I5" s="661"/>
      <c r="J5" s="661"/>
      <c r="K5" s="661"/>
      <c r="L5" s="661"/>
      <c r="M5" s="661"/>
      <c r="N5" s="661"/>
      <c r="O5" s="661"/>
      <c r="P5" s="661"/>
      <c r="Q5" s="664"/>
      <c r="R5" s="665" t="s">
        <v>577</v>
      </c>
      <c r="S5" s="661"/>
      <c r="T5" s="662"/>
      <c r="U5" s="663" t="s">
        <v>578</v>
      </c>
      <c r="V5" s="661"/>
      <c r="W5" s="661"/>
      <c r="X5" s="661"/>
      <c r="Y5" s="661"/>
      <c r="Z5" s="661"/>
      <c r="AA5" s="661"/>
      <c r="AB5" s="661"/>
      <c r="AC5" s="661"/>
      <c r="AD5" s="664"/>
      <c r="AE5" s="665" t="s">
        <v>577</v>
      </c>
      <c r="AF5" s="661"/>
      <c r="AG5" s="662"/>
      <c r="AH5" s="663" t="s">
        <v>578</v>
      </c>
      <c r="AI5" s="661"/>
      <c r="AJ5" s="661"/>
      <c r="AK5" s="661"/>
      <c r="AL5" s="661"/>
      <c r="AM5" s="661"/>
      <c r="AN5" s="661"/>
      <c r="AO5" s="661"/>
      <c r="AP5" s="661"/>
      <c r="AQ5" s="664"/>
      <c r="AR5" s="665" t="s">
        <v>577</v>
      </c>
      <c r="AS5" s="661"/>
      <c r="AT5" s="662"/>
    </row>
    <row r="6" spans="1:46" ht="43.5" customHeight="1" thickBot="1" x14ac:dyDescent="0.3">
      <c r="A6" s="601" t="s">
        <v>169</v>
      </c>
      <c r="B6" s="602"/>
      <c r="C6" s="603"/>
      <c r="D6" s="603"/>
      <c r="E6" s="603"/>
      <c r="F6" s="603"/>
      <c r="G6" s="604"/>
      <c r="H6" s="634" t="s">
        <v>169</v>
      </c>
      <c r="I6" s="635"/>
      <c r="J6" s="635"/>
      <c r="K6" s="635"/>
      <c r="L6" s="636"/>
      <c r="M6" s="636"/>
      <c r="N6" s="636"/>
      <c r="O6" s="635"/>
      <c r="P6" s="635"/>
      <c r="Q6" s="635"/>
      <c r="R6" s="635"/>
      <c r="S6" s="635"/>
      <c r="T6" s="637"/>
      <c r="U6" s="659" t="s">
        <v>169</v>
      </c>
      <c r="V6" s="636"/>
      <c r="W6" s="636"/>
      <c r="X6" s="636"/>
      <c r="Y6" s="636"/>
      <c r="Z6" s="636"/>
      <c r="AA6" s="636"/>
      <c r="AB6" s="636"/>
      <c r="AC6" s="636"/>
      <c r="AD6" s="636"/>
      <c r="AE6" s="636"/>
      <c r="AF6" s="636"/>
      <c r="AG6" s="660"/>
      <c r="AH6" s="659" t="s">
        <v>169</v>
      </c>
      <c r="AI6" s="636"/>
      <c r="AJ6" s="636"/>
      <c r="AK6" s="636"/>
      <c r="AL6" s="636"/>
      <c r="AM6" s="636"/>
      <c r="AN6" s="636"/>
      <c r="AO6" s="636"/>
      <c r="AP6" s="636"/>
      <c r="AQ6" s="636"/>
      <c r="AR6" s="636"/>
      <c r="AS6" s="636"/>
      <c r="AT6" s="660"/>
    </row>
    <row r="7" spans="1:46" s="38" customFormat="1" ht="45.75" customHeight="1" x14ac:dyDescent="0.3">
      <c r="A7" s="620" t="s">
        <v>156</v>
      </c>
      <c r="B7" s="622" t="s">
        <v>574</v>
      </c>
      <c r="C7" s="622" t="s">
        <v>151</v>
      </c>
      <c r="D7" s="622" t="s">
        <v>997</v>
      </c>
      <c r="E7" s="622" t="s">
        <v>125</v>
      </c>
      <c r="F7" s="622" t="s">
        <v>148</v>
      </c>
      <c r="G7" s="651" t="s">
        <v>152</v>
      </c>
      <c r="H7" s="633" t="s">
        <v>548</v>
      </c>
      <c r="I7" s="628"/>
      <c r="J7" s="628"/>
      <c r="K7" s="629"/>
      <c r="L7" s="653" t="s">
        <v>535</v>
      </c>
      <c r="M7" s="631"/>
      <c r="N7" s="654"/>
      <c r="O7" s="624" t="s">
        <v>536</v>
      </c>
      <c r="P7" s="625"/>
      <c r="Q7" s="625"/>
      <c r="R7" s="625"/>
      <c r="S7" s="625"/>
      <c r="T7" s="626"/>
      <c r="U7" s="627" t="s">
        <v>551</v>
      </c>
      <c r="V7" s="628"/>
      <c r="W7" s="628"/>
      <c r="X7" s="629"/>
      <c r="Y7" s="630" t="s">
        <v>552</v>
      </c>
      <c r="Z7" s="631"/>
      <c r="AA7" s="632"/>
      <c r="AB7" s="624" t="s">
        <v>553</v>
      </c>
      <c r="AC7" s="625"/>
      <c r="AD7" s="625"/>
      <c r="AE7" s="625"/>
      <c r="AF7" s="625"/>
      <c r="AG7" s="626"/>
      <c r="AH7" s="633" t="s">
        <v>554</v>
      </c>
      <c r="AI7" s="628"/>
      <c r="AJ7" s="628"/>
      <c r="AK7" s="629"/>
      <c r="AL7" s="630" t="s">
        <v>555</v>
      </c>
      <c r="AM7" s="631"/>
      <c r="AN7" s="632"/>
      <c r="AO7" s="624" t="s">
        <v>556</v>
      </c>
      <c r="AP7" s="625"/>
      <c r="AQ7" s="625"/>
      <c r="AR7" s="625"/>
      <c r="AS7" s="625"/>
      <c r="AT7" s="626"/>
    </row>
    <row r="8" spans="1:46" s="38" customFormat="1" ht="105" customHeight="1" x14ac:dyDescent="0.3">
      <c r="A8" s="621"/>
      <c r="B8" s="623"/>
      <c r="C8" s="623"/>
      <c r="D8" s="623"/>
      <c r="E8" s="623"/>
      <c r="F8" s="623"/>
      <c r="G8" s="652"/>
      <c r="H8" s="323" t="s">
        <v>530</v>
      </c>
      <c r="I8" s="324" t="s">
        <v>233</v>
      </c>
      <c r="J8" s="324" t="s">
        <v>531</v>
      </c>
      <c r="K8" s="332" t="s">
        <v>532</v>
      </c>
      <c r="L8" s="248" t="s">
        <v>533</v>
      </c>
      <c r="M8" s="327" t="s">
        <v>537</v>
      </c>
      <c r="N8" s="328" t="s">
        <v>534</v>
      </c>
      <c r="O8" s="329" t="s">
        <v>549</v>
      </c>
      <c r="P8" s="330" t="s">
        <v>542</v>
      </c>
      <c r="Q8" s="330" t="s">
        <v>538</v>
      </c>
      <c r="R8" s="330" t="s">
        <v>539</v>
      </c>
      <c r="S8" s="330" t="s">
        <v>540</v>
      </c>
      <c r="T8" s="331" t="s">
        <v>541</v>
      </c>
      <c r="U8" s="334" t="s">
        <v>530</v>
      </c>
      <c r="V8" s="324" t="s">
        <v>233</v>
      </c>
      <c r="W8" s="324" t="s">
        <v>531</v>
      </c>
      <c r="X8" s="332" t="s">
        <v>532</v>
      </c>
      <c r="Y8" s="326" t="s">
        <v>533</v>
      </c>
      <c r="Z8" s="327" t="s">
        <v>537</v>
      </c>
      <c r="AA8" s="333" t="s">
        <v>534</v>
      </c>
      <c r="AB8" s="329" t="s">
        <v>549</v>
      </c>
      <c r="AC8" s="330" t="s">
        <v>542</v>
      </c>
      <c r="AD8" s="330" t="s">
        <v>538</v>
      </c>
      <c r="AE8" s="330" t="s">
        <v>539</v>
      </c>
      <c r="AF8" s="330" t="s">
        <v>540</v>
      </c>
      <c r="AG8" s="331" t="s">
        <v>541</v>
      </c>
      <c r="AH8" s="323" t="s">
        <v>530</v>
      </c>
      <c r="AI8" s="324" t="s">
        <v>233</v>
      </c>
      <c r="AJ8" s="324" t="s">
        <v>531</v>
      </c>
      <c r="AK8" s="332" t="s">
        <v>532</v>
      </c>
      <c r="AL8" s="326" t="s">
        <v>533</v>
      </c>
      <c r="AM8" s="327" t="s">
        <v>537</v>
      </c>
      <c r="AN8" s="333" t="s">
        <v>534</v>
      </c>
      <c r="AO8" s="329" t="s">
        <v>549</v>
      </c>
      <c r="AP8" s="330" t="s">
        <v>542</v>
      </c>
      <c r="AQ8" s="330" t="s">
        <v>538</v>
      </c>
      <c r="AR8" s="330" t="s">
        <v>539</v>
      </c>
      <c r="AS8" s="330" t="s">
        <v>540</v>
      </c>
      <c r="AT8" s="331" t="s">
        <v>541</v>
      </c>
    </row>
    <row r="9" spans="1:46" s="38" customFormat="1" ht="219.75" customHeight="1" x14ac:dyDescent="0.3">
      <c r="A9" s="617" t="s">
        <v>194</v>
      </c>
      <c r="B9" s="565">
        <v>1</v>
      </c>
      <c r="C9" s="566" t="s">
        <v>485</v>
      </c>
      <c r="D9" s="39" t="s">
        <v>195</v>
      </c>
      <c r="E9" s="39" t="s">
        <v>486</v>
      </c>
      <c r="F9" s="567">
        <v>44316</v>
      </c>
      <c r="G9" s="568" t="s">
        <v>804</v>
      </c>
      <c r="H9" s="197" t="s">
        <v>805</v>
      </c>
      <c r="I9" s="198">
        <v>1</v>
      </c>
      <c r="J9" s="202" t="s">
        <v>806</v>
      </c>
      <c r="K9" s="204"/>
      <c r="L9" s="358" t="s">
        <v>666</v>
      </c>
      <c r="M9" s="202" t="s">
        <v>544</v>
      </c>
      <c r="N9" s="404" t="s">
        <v>794</v>
      </c>
      <c r="O9" s="257" t="s">
        <v>1073</v>
      </c>
      <c r="P9" s="202" t="s">
        <v>888</v>
      </c>
      <c r="Q9" s="198">
        <v>0.7</v>
      </c>
      <c r="R9" s="259" t="s">
        <v>1065</v>
      </c>
      <c r="S9" s="259" t="s">
        <v>890</v>
      </c>
      <c r="T9" s="250" t="s">
        <v>546</v>
      </c>
      <c r="U9" s="276"/>
      <c r="V9" s="117"/>
      <c r="W9" s="117"/>
      <c r="X9" s="164"/>
      <c r="Y9" s="163"/>
      <c r="Z9" s="117"/>
      <c r="AA9" s="164"/>
      <c r="AB9" s="163"/>
      <c r="AC9" s="117"/>
      <c r="AD9" s="117"/>
      <c r="AE9" s="117"/>
      <c r="AF9" s="117"/>
      <c r="AG9" s="164"/>
      <c r="AH9" s="163"/>
      <c r="AI9" s="117"/>
      <c r="AJ9" s="117"/>
      <c r="AK9" s="164"/>
      <c r="AL9" s="163"/>
      <c r="AM9" s="117"/>
      <c r="AN9" s="164"/>
      <c r="AO9" s="163"/>
      <c r="AP9" s="117"/>
      <c r="AQ9" s="117"/>
      <c r="AR9" s="117"/>
      <c r="AS9" s="117"/>
      <c r="AT9" s="164"/>
    </row>
    <row r="10" spans="1:46" s="38" customFormat="1" ht="133.5" customHeight="1" x14ac:dyDescent="0.3">
      <c r="A10" s="617"/>
      <c r="B10" s="565">
        <v>2</v>
      </c>
      <c r="C10" s="230" t="s">
        <v>478</v>
      </c>
      <c r="D10" s="39" t="s">
        <v>196</v>
      </c>
      <c r="E10" s="39" t="s">
        <v>487</v>
      </c>
      <c r="F10" s="567">
        <v>44331</v>
      </c>
      <c r="G10" s="568" t="s">
        <v>807</v>
      </c>
      <c r="H10" s="257" t="s">
        <v>595</v>
      </c>
      <c r="I10" s="198" t="s">
        <v>595</v>
      </c>
      <c r="J10" s="202" t="s">
        <v>595</v>
      </c>
      <c r="K10" s="204"/>
      <c r="L10" s="358" t="s">
        <v>666</v>
      </c>
      <c r="M10" s="202" t="s">
        <v>550</v>
      </c>
      <c r="N10" s="404" t="s">
        <v>590</v>
      </c>
      <c r="O10" s="257" t="s">
        <v>1073</v>
      </c>
      <c r="P10" s="202" t="s">
        <v>889</v>
      </c>
      <c r="Q10" s="198">
        <v>0</v>
      </c>
      <c r="R10" s="259" t="s">
        <v>891</v>
      </c>
      <c r="S10" s="202" t="s">
        <v>595</v>
      </c>
      <c r="T10" s="204" t="s">
        <v>550</v>
      </c>
      <c r="U10" s="276"/>
      <c r="V10" s="117"/>
      <c r="W10" s="117"/>
      <c r="X10" s="164"/>
      <c r="Y10" s="163"/>
      <c r="Z10" s="117"/>
      <c r="AA10" s="164"/>
      <c r="AB10" s="163"/>
      <c r="AC10" s="117"/>
      <c r="AD10" s="117"/>
      <c r="AE10" s="117"/>
      <c r="AF10" s="117"/>
      <c r="AG10" s="164"/>
      <c r="AH10" s="163"/>
      <c r="AI10" s="117"/>
      <c r="AJ10" s="117"/>
      <c r="AK10" s="164"/>
      <c r="AL10" s="163"/>
      <c r="AM10" s="117"/>
      <c r="AN10" s="164"/>
      <c r="AO10" s="163"/>
      <c r="AP10" s="117"/>
      <c r="AQ10" s="117"/>
      <c r="AR10" s="117"/>
      <c r="AS10" s="117"/>
      <c r="AT10" s="164"/>
    </row>
    <row r="11" spans="1:46" ht="147" customHeight="1" x14ac:dyDescent="0.25">
      <c r="A11" s="617" t="s">
        <v>198</v>
      </c>
      <c r="B11" s="565">
        <f>B10+1</f>
        <v>3</v>
      </c>
      <c r="C11" s="569" t="s">
        <v>199</v>
      </c>
      <c r="D11" s="39" t="s">
        <v>200</v>
      </c>
      <c r="E11" s="39" t="s">
        <v>486</v>
      </c>
      <c r="F11" s="570" t="s">
        <v>201</v>
      </c>
      <c r="G11" s="568" t="s">
        <v>810</v>
      </c>
      <c r="H11" s="197" t="s">
        <v>589</v>
      </c>
      <c r="I11" s="198">
        <v>1</v>
      </c>
      <c r="J11" s="202" t="s">
        <v>792</v>
      </c>
      <c r="K11" s="204"/>
      <c r="L11" s="358" t="s">
        <v>666</v>
      </c>
      <c r="M11" s="202" t="s">
        <v>544</v>
      </c>
      <c r="N11" s="404" t="s">
        <v>791</v>
      </c>
      <c r="O11" s="257" t="s">
        <v>1073</v>
      </c>
      <c r="P11" s="202" t="s">
        <v>888</v>
      </c>
      <c r="Q11" s="198">
        <v>1</v>
      </c>
      <c r="R11" s="259" t="s">
        <v>893</v>
      </c>
      <c r="S11" s="259" t="s">
        <v>894</v>
      </c>
      <c r="T11" s="204" t="s">
        <v>544</v>
      </c>
      <c r="U11" s="276"/>
      <c r="V11" s="117"/>
      <c r="W11" s="117"/>
      <c r="X11" s="164"/>
      <c r="Y11" s="163"/>
      <c r="Z11" s="117"/>
      <c r="AA11" s="164"/>
      <c r="AB11" s="163"/>
      <c r="AC11" s="117"/>
      <c r="AD11" s="117"/>
      <c r="AE11" s="117"/>
      <c r="AF11" s="117"/>
      <c r="AG11" s="164"/>
      <c r="AH11" s="163"/>
      <c r="AI11" s="117"/>
      <c r="AJ11" s="117"/>
      <c r="AK11" s="164"/>
      <c r="AL11" s="163"/>
      <c r="AM11" s="117"/>
      <c r="AN11" s="164"/>
      <c r="AO11" s="163"/>
      <c r="AP11" s="117"/>
      <c r="AQ11" s="117"/>
      <c r="AR11" s="117"/>
      <c r="AS11" s="117"/>
      <c r="AT11" s="164"/>
    </row>
    <row r="12" spans="1:46" ht="303" customHeight="1" x14ac:dyDescent="0.25">
      <c r="A12" s="617"/>
      <c r="B12" s="565">
        <f t="shared" ref="B12:B29" si="0">B11+1</f>
        <v>4</v>
      </c>
      <c r="C12" s="569" t="s">
        <v>202</v>
      </c>
      <c r="D12" s="39" t="s">
        <v>203</v>
      </c>
      <c r="E12" s="39" t="s">
        <v>487</v>
      </c>
      <c r="F12" s="567">
        <v>44227</v>
      </c>
      <c r="G12" s="568" t="s">
        <v>561</v>
      </c>
      <c r="H12" s="197" t="s">
        <v>892</v>
      </c>
      <c r="I12" s="198">
        <v>1</v>
      </c>
      <c r="J12" s="202" t="s">
        <v>808</v>
      </c>
      <c r="K12" s="204"/>
      <c r="L12" s="358" t="s">
        <v>666</v>
      </c>
      <c r="M12" s="202" t="s">
        <v>544</v>
      </c>
      <c r="N12" s="404" t="s">
        <v>793</v>
      </c>
      <c r="O12" s="257" t="s">
        <v>1073</v>
      </c>
      <c r="P12" s="202" t="s">
        <v>888</v>
      </c>
      <c r="Q12" s="198">
        <v>0.8</v>
      </c>
      <c r="R12" s="259" t="s">
        <v>1066</v>
      </c>
      <c r="S12" s="259" t="s">
        <v>905</v>
      </c>
      <c r="T12" s="204" t="s">
        <v>546</v>
      </c>
      <c r="U12" s="276"/>
      <c r="V12" s="117"/>
      <c r="W12" s="117"/>
      <c r="X12" s="164"/>
      <c r="Y12" s="163"/>
      <c r="Z12" s="117"/>
      <c r="AA12" s="164"/>
      <c r="AB12" s="163"/>
      <c r="AC12" s="117"/>
      <c r="AD12" s="117"/>
      <c r="AE12" s="117"/>
      <c r="AF12" s="117"/>
      <c r="AG12" s="164"/>
      <c r="AH12" s="163"/>
      <c r="AI12" s="117"/>
      <c r="AJ12" s="117"/>
      <c r="AK12" s="164"/>
      <c r="AL12" s="163"/>
      <c r="AM12" s="117"/>
      <c r="AN12" s="164"/>
      <c r="AO12" s="163"/>
      <c r="AP12" s="117"/>
      <c r="AQ12" s="117"/>
      <c r="AR12" s="117"/>
      <c r="AS12" s="117"/>
      <c r="AT12" s="164"/>
    </row>
    <row r="13" spans="1:46" ht="110.4" x14ac:dyDescent="0.25">
      <c r="A13" s="617"/>
      <c r="B13" s="565">
        <f t="shared" si="0"/>
        <v>5</v>
      </c>
      <c r="C13" s="343" t="s">
        <v>204</v>
      </c>
      <c r="D13" s="39" t="s">
        <v>565</v>
      </c>
      <c r="E13" s="39" t="s">
        <v>487</v>
      </c>
      <c r="F13" s="567">
        <v>44362</v>
      </c>
      <c r="G13" s="568" t="s">
        <v>809</v>
      </c>
      <c r="H13" s="197" t="s">
        <v>595</v>
      </c>
      <c r="I13" s="202" t="s">
        <v>595</v>
      </c>
      <c r="J13" s="202" t="s">
        <v>595</v>
      </c>
      <c r="K13" s="204"/>
      <c r="L13" s="358" t="s">
        <v>666</v>
      </c>
      <c r="M13" s="202" t="s">
        <v>550</v>
      </c>
      <c r="N13" s="404" t="s">
        <v>595</v>
      </c>
      <c r="O13" s="257" t="s">
        <v>1073</v>
      </c>
      <c r="P13" s="202" t="s">
        <v>889</v>
      </c>
      <c r="Q13" s="198">
        <v>0</v>
      </c>
      <c r="R13" s="259" t="s">
        <v>891</v>
      </c>
      <c r="S13" s="202" t="s">
        <v>595</v>
      </c>
      <c r="T13" s="164" t="s">
        <v>550</v>
      </c>
      <c r="U13" s="276"/>
      <c r="V13" s="117"/>
      <c r="W13" s="117"/>
      <c r="X13" s="164"/>
      <c r="Y13" s="163"/>
      <c r="Z13" s="117"/>
      <c r="AA13" s="164"/>
      <c r="AB13" s="163"/>
      <c r="AC13" s="117"/>
      <c r="AD13" s="117"/>
      <c r="AE13" s="117"/>
      <c r="AF13" s="117"/>
      <c r="AG13" s="164"/>
      <c r="AH13" s="163"/>
      <c r="AI13" s="117"/>
      <c r="AJ13" s="117"/>
      <c r="AK13" s="164"/>
      <c r="AL13" s="163"/>
      <c r="AM13" s="117"/>
      <c r="AN13" s="164"/>
      <c r="AO13" s="163"/>
      <c r="AP13" s="117"/>
      <c r="AQ13" s="117"/>
      <c r="AR13" s="117"/>
      <c r="AS13" s="117"/>
      <c r="AT13" s="164"/>
    </row>
    <row r="14" spans="1:46" ht="72.75" customHeight="1" x14ac:dyDescent="0.25">
      <c r="A14" s="617"/>
      <c r="B14" s="565">
        <f t="shared" si="0"/>
        <v>6</v>
      </c>
      <c r="C14" s="569" t="s">
        <v>205</v>
      </c>
      <c r="D14" s="39" t="s">
        <v>200</v>
      </c>
      <c r="E14" s="39" t="s">
        <v>487</v>
      </c>
      <c r="F14" s="570" t="s">
        <v>468</v>
      </c>
      <c r="G14" s="568" t="s">
        <v>810</v>
      </c>
      <c r="H14" s="197" t="s">
        <v>595</v>
      </c>
      <c r="I14" s="202" t="s">
        <v>595</v>
      </c>
      <c r="J14" s="202" t="s">
        <v>595</v>
      </c>
      <c r="K14" s="204"/>
      <c r="L14" s="358" t="s">
        <v>666</v>
      </c>
      <c r="M14" s="202" t="s">
        <v>550</v>
      </c>
      <c r="N14" s="404" t="s">
        <v>595</v>
      </c>
      <c r="O14" s="257" t="s">
        <v>1073</v>
      </c>
      <c r="P14" s="202" t="s">
        <v>889</v>
      </c>
      <c r="Q14" s="198">
        <v>0</v>
      </c>
      <c r="R14" s="259" t="s">
        <v>891</v>
      </c>
      <c r="S14" s="202" t="s">
        <v>595</v>
      </c>
      <c r="T14" s="164" t="s">
        <v>550</v>
      </c>
      <c r="U14" s="276"/>
      <c r="V14" s="117"/>
      <c r="W14" s="117"/>
      <c r="X14" s="164"/>
      <c r="Y14" s="163"/>
      <c r="Z14" s="117"/>
      <c r="AA14" s="164"/>
      <c r="AB14" s="163"/>
      <c r="AC14" s="117"/>
      <c r="AD14" s="117"/>
      <c r="AE14" s="117"/>
      <c r="AF14" s="117"/>
      <c r="AG14" s="164"/>
      <c r="AH14" s="163"/>
      <c r="AI14" s="117"/>
      <c r="AJ14" s="117"/>
      <c r="AK14" s="164"/>
      <c r="AL14" s="163"/>
      <c r="AM14" s="117"/>
      <c r="AN14" s="164"/>
      <c r="AO14" s="163"/>
      <c r="AP14" s="117"/>
      <c r="AQ14" s="117"/>
      <c r="AR14" s="117"/>
      <c r="AS14" s="117"/>
      <c r="AT14" s="164"/>
    </row>
    <row r="15" spans="1:46" ht="141.6" customHeight="1" x14ac:dyDescent="0.25">
      <c r="A15" s="617"/>
      <c r="B15" s="565">
        <f t="shared" si="0"/>
        <v>7</v>
      </c>
      <c r="C15" s="569" t="s">
        <v>206</v>
      </c>
      <c r="D15" s="39" t="s">
        <v>203</v>
      </c>
      <c r="E15" s="39" t="s">
        <v>487</v>
      </c>
      <c r="F15" s="570" t="s">
        <v>468</v>
      </c>
      <c r="G15" s="568" t="s">
        <v>811</v>
      </c>
      <c r="H15" s="197" t="s">
        <v>595</v>
      </c>
      <c r="I15" s="202" t="s">
        <v>595</v>
      </c>
      <c r="J15" s="202" t="s">
        <v>595</v>
      </c>
      <c r="K15" s="204"/>
      <c r="L15" s="358" t="s">
        <v>666</v>
      </c>
      <c r="M15" s="202" t="s">
        <v>550</v>
      </c>
      <c r="N15" s="404" t="s">
        <v>595</v>
      </c>
      <c r="O15" s="257" t="s">
        <v>1073</v>
      </c>
      <c r="P15" s="202" t="s">
        <v>889</v>
      </c>
      <c r="Q15" s="198">
        <v>0</v>
      </c>
      <c r="R15" s="599" t="s">
        <v>1067</v>
      </c>
      <c r="S15" s="259" t="s">
        <v>905</v>
      </c>
      <c r="T15" s="164" t="s">
        <v>550</v>
      </c>
      <c r="U15" s="276"/>
      <c r="V15" s="117"/>
      <c r="W15" s="117"/>
      <c r="X15" s="164"/>
      <c r="Y15" s="163"/>
      <c r="Z15" s="117"/>
      <c r="AA15" s="164"/>
      <c r="AB15" s="163"/>
      <c r="AC15" s="117"/>
      <c r="AD15" s="117"/>
      <c r="AE15" s="117"/>
      <c r="AF15" s="117"/>
      <c r="AG15" s="164"/>
      <c r="AH15" s="163"/>
      <c r="AI15" s="117"/>
      <c r="AJ15" s="117"/>
      <c r="AK15" s="164"/>
      <c r="AL15" s="163"/>
      <c r="AM15" s="117"/>
      <c r="AN15" s="164"/>
      <c r="AO15" s="163"/>
      <c r="AP15" s="117"/>
      <c r="AQ15" s="117"/>
      <c r="AR15" s="117"/>
      <c r="AS15" s="117"/>
      <c r="AT15" s="164"/>
    </row>
    <row r="16" spans="1:46" ht="110.4" x14ac:dyDescent="0.25">
      <c r="A16" s="617"/>
      <c r="B16" s="565">
        <f t="shared" si="0"/>
        <v>8</v>
      </c>
      <c r="C16" s="569" t="s">
        <v>467</v>
      </c>
      <c r="D16" s="39" t="s">
        <v>200</v>
      </c>
      <c r="E16" s="39" t="s">
        <v>487</v>
      </c>
      <c r="F16" s="567">
        <v>44227</v>
      </c>
      <c r="G16" s="568" t="s">
        <v>810</v>
      </c>
      <c r="H16" s="197" t="s">
        <v>812</v>
      </c>
      <c r="I16" s="198">
        <v>1</v>
      </c>
      <c r="J16" s="202" t="s">
        <v>795</v>
      </c>
      <c r="K16" s="204"/>
      <c r="L16" s="358" t="s">
        <v>666</v>
      </c>
      <c r="M16" s="202" t="s">
        <v>544</v>
      </c>
      <c r="N16" s="404" t="s">
        <v>790</v>
      </c>
      <c r="O16" s="257" t="s">
        <v>1073</v>
      </c>
      <c r="P16" s="202" t="s">
        <v>888</v>
      </c>
      <c r="Q16" s="198">
        <v>1</v>
      </c>
      <c r="R16" s="259" t="s">
        <v>903</v>
      </c>
      <c r="S16" s="259" t="s">
        <v>904</v>
      </c>
      <c r="T16" s="204" t="s">
        <v>544</v>
      </c>
      <c r="U16" s="276"/>
      <c r="V16" s="117"/>
      <c r="W16" s="117"/>
      <c r="X16" s="164"/>
      <c r="Y16" s="163"/>
      <c r="Z16" s="117"/>
      <c r="AA16" s="164"/>
      <c r="AB16" s="163"/>
      <c r="AC16" s="117"/>
      <c r="AD16" s="117"/>
      <c r="AE16" s="117"/>
      <c r="AF16" s="117"/>
      <c r="AG16" s="164"/>
      <c r="AH16" s="163"/>
      <c r="AI16" s="117"/>
      <c r="AJ16" s="117"/>
      <c r="AK16" s="164"/>
      <c r="AL16" s="163"/>
      <c r="AM16" s="117"/>
      <c r="AN16" s="164"/>
      <c r="AO16" s="163"/>
      <c r="AP16" s="117"/>
      <c r="AQ16" s="117"/>
      <c r="AR16" s="117"/>
      <c r="AS16" s="117"/>
      <c r="AT16" s="164"/>
    </row>
    <row r="17" spans="1:46" ht="130.5" customHeight="1" x14ac:dyDescent="0.25">
      <c r="A17" s="617"/>
      <c r="B17" s="565">
        <f t="shared" si="0"/>
        <v>9</v>
      </c>
      <c r="C17" s="566" t="s">
        <v>477</v>
      </c>
      <c r="D17" s="39" t="s">
        <v>259</v>
      </c>
      <c r="E17" s="39" t="s">
        <v>214</v>
      </c>
      <c r="F17" s="567">
        <v>44225</v>
      </c>
      <c r="G17" s="571" t="s">
        <v>567</v>
      </c>
      <c r="H17" s="197" t="s">
        <v>601</v>
      </c>
      <c r="I17" s="198">
        <v>1</v>
      </c>
      <c r="J17" s="202" t="s">
        <v>602</v>
      </c>
      <c r="K17" s="204" t="s">
        <v>595</v>
      </c>
      <c r="L17" s="358" t="s">
        <v>666</v>
      </c>
      <c r="M17" s="202" t="s">
        <v>544</v>
      </c>
      <c r="N17" s="404" t="s">
        <v>789</v>
      </c>
      <c r="O17" s="257" t="s">
        <v>1073</v>
      </c>
      <c r="P17" s="202" t="s">
        <v>888</v>
      </c>
      <c r="Q17" s="198">
        <v>1</v>
      </c>
      <c r="R17" s="259" t="s">
        <v>601</v>
      </c>
      <c r="S17" s="259" t="s">
        <v>895</v>
      </c>
      <c r="T17" s="204" t="s">
        <v>544</v>
      </c>
      <c r="U17" s="276"/>
      <c r="V17" s="117"/>
      <c r="W17" s="117"/>
      <c r="X17" s="164"/>
      <c r="Y17" s="163"/>
      <c r="Z17" s="117"/>
      <c r="AA17" s="164"/>
      <c r="AB17" s="163"/>
      <c r="AC17" s="117"/>
      <c r="AD17" s="117"/>
      <c r="AE17" s="117"/>
      <c r="AF17" s="117"/>
      <c r="AG17" s="164"/>
      <c r="AH17" s="163"/>
      <c r="AI17" s="117"/>
      <c r="AJ17" s="117"/>
      <c r="AK17" s="164"/>
      <c r="AL17" s="163"/>
      <c r="AM17" s="117"/>
      <c r="AN17" s="164"/>
      <c r="AO17" s="163"/>
      <c r="AP17" s="117"/>
      <c r="AQ17" s="117"/>
      <c r="AR17" s="117"/>
      <c r="AS17" s="117"/>
      <c r="AT17" s="164"/>
    </row>
    <row r="18" spans="1:46" ht="118.5" customHeight="1" x14ac:dyDescent="0.25">
      <c r="A18" s="617"/>
      <c r="B18" s="565">
        <f t="shared" si="0"/>
        <v>10</v>
      </c>
      <c r="C18" s="343" t="s">
        <v>476</v>
      </c>
      <c r="D18" s="572" t="s">
        <v>260</v>
      </c>
      <c r="E18" s="39" t="s">
        <v>214</v>
      </c>
      <c r="F18" s="567">
        <v>44225</v>
      </c>
      <c r="G18" s="571" t="s">
        <v>566</v>
      </c>
      <c r="H18" s="197" t="s">
        <v>603</v>
      </c>
      <c r="I18" s="198">
        <v>1</v>
      </c>
      <c r="J18" s="202" t="s">
        <v>604</v>
      </c>
      <c r="K18" s="204" t="s">
        <v>595</v>
      </c>
      <c r="L18" s="358" t="s">
        <v>666</v>
      </c>
      <c r="M18" s="202" t="s">
        <v>544</v>
      </c>
      <c r="N18" s="404" t="s">
        <v>788</v>
      </c>
      <c r="O18" s="257" t="s">
        <v>1073</v>
      </c>
      <c r="P18" s="202" t="s">
        <v>888</v>
      </c>
      <c r="Q18" s="198">
        <v>1</v>
      </c>
      <c r="R18" s="259" t="s">
        <v>603</v>
      </c>
      <c r="S18" s="259" t="s">
        <v>895</v>
      </c>
      <c r="T18" s="204" t="s">
        <v>544</v>
      </c>
      <c r="U18" s="276"/>
      <c r="V18" s="117"/>
      <c r="W18" s="117"/>
      <c r="X18" s="164"/>
      <c r="Y18" s="163"/>
      <c r="Z18" s="117"/>
      <c r="AA18" s="164"/>
      <c r="AB18" s="163"/>
      <c r="AC18" s="117"/>
      <c r="AD18" s="117"/>
      <c r="AE18" s="117"/>
      <c r="AF18" s="117"/>
      <c r="AG18" s="164"/>
      <c r="AH18" s="163"/>
      <c r="AI18" s="117"/>
      <c r="AJ18" s="117"/>
      <c r="AK18" s="164"/>
      <c r="AL18" s="163"/>
      <c r="AM18" s="117"/>
      <c r="AN18" s="164"/>
      <c r="AO18" s="163"/>
      <c r="AP18" s="117"/>
      <c r="AQ18" s="117"/>
      <c r="AR18" s="117"/>
      <c r="AS18" s="117"/>
      <c r="AT18" s="164"/>
    </row>
    <row r="19" spans="1:46" ht="137.25" customHeight="1" x14ac:dyDescent="0.25">
      <c r="A19" s="617" t="s">
        <v>207</v>
      </c>
      <c r="B19" s="565">
        <f t="shared" si="0"/>
        <v>11</v>
      </c>
      <c r="C19" s="573" t="s">
        <v>488</v>
      </c>
      <c r="D19" s="572" t="s">
        <v>208</v>
      </c>
      <c r="E19" s="572" t="s">
        <v>487</v>
      </c>
      <c r="F19" s="570" t="s">
        <v>209</v>
      </c>
      <c r="G19" s="574" t="s">
        <v>562</v>
      </c>
      <c r="H19" s="197" t="s">
        <v>785</v>
      </c>
      <c r="I19" s="198">
        <v>1</v>
      </c>
      <c r="J19" s="202" t="s">
        <v>796</v>
      </c>
      <c r="K19" s="204" t="s">
        <v>595</v>
      </c>
      <c r="L19" s="358" t="s">
        <v>666</v>
      </c>
      <c r="M19" s="202" t="s">
        <v>544</v>
      </c>
      <c r="N19" s="404" t="s">
        <v>786</v>
      </c>
      <c r="O19" s="257" t="s">
        <v>1073</v>
      </c>
      <c r="P19" s="202" t="s">
        <v>888</v>
      </c>
      <c r="Q19" s="198">
        <v>1</v>
      </c>
      <c r="R19" s="259" t="s">
        <v>896</v>
      </c>
      <c r="S19" s="259" t="s">
        <v>897</v>
      </c>
      <c r="T19" s="204" t="s">
        <v>544</v>
      </c>
      <c r="U19" s="276"/>
      <c r="V19" s="117"/>
      <c r="W19" s="117"/>
      <c r="X19" s="164"/>
      <c r="Y19" s="163"/>
      <c r="Z19" s="117"/>
      <c r="AA19" s="164"/>
      <c r="AB19" s="163"/>
      <c r="AC19" s="117"/>
      <c r="AD19" s="117"/>
      <c r="AE19" s="117"/>
      <c r="AF19" s="117"/>
      <c r="AG19" s="164"/>
      <c r="AH19" s="163"/>
      <c r="AI19" s="117"/>
      <c r="AJ19" s="117"/>
      <c r="AK19" s="164"/>
      <c r="AL19" s="163"/>
      <c r="AM19" s="117"/>
      <c r="AN19" s="164"/>
      <c r="AO19" s="163"/>
      <c r="AP19" s="117"/>
      <c r="AQ19" s="117"/>
      <c r="AR19" s="117"/>
      <c r="AS19" s="117"/>
      <c r="AT19" s="164"/>
    </row>
    <row r="20" spans="1:46" ht="303.60000000000002" x14ac:dyDescent="0.25">
      <c r="A20" s="617"/>
      <c r="B20" s="565">
        <f t="shared" si="0"/>
        <v>12</v>
      </c>
      <c r="C20" s="573" t="s">
        <v>489</v>
      </c>
      <c r="D20" s="572" t="s">
        <v>208</v>
      </c>
      <c r="E20" s="572" t="s">
        <v>487</v>
      </c>
      <c r="F20" s="570" t="s">
        <v>470</v>
      </c>
      <c r="G20" s="574" t="s">
        <v>563</v>
      </c>
      <c r="H20" s="197" t="s">
        <v>813</v>
      </c>
      <c r="I20" s="198">
        <v>1</v>
      </c>
      <c r="J20" s="202" t="s">
        <v>814</v>
      </c>
      <c r="K20" s="204" t="s">
        <v>595</v>
      </c>
      <c r="L20" s="358" t="s">
        <v>666</v>
      </c>
      <c r="M20" s="202" t="s">
        <v>544</v>
      </c>
      <c r="N20" s="404" t="s">
        <v>787</v>
      </c>
      <c r="O20" s="257" t="s">
        <v>1073</v>
      </c>
      <c r="P20" s="202" t="s">
        <v>888</v>
      </c>
      <c r="Q20" s="198">
        <v>1</v>
      </c>
      <c r="R20" s="599" t="s">
        <v>1068</v>
      </c>
      <c r="S20" s="259" t="s">
        <v>898</v>
      </c>
      <c r="T20" s="204" t="s">
        <v>544</v>
      </c>
      <c r="U20" s="276"/>
      <c r="V20" s="117"/>
      <c r="W20" s="117"/>
      <c r="X20" s="164"/>
      <c r="Y20" s="163"/>
      <c r="Z20" s="117"/>
      <c r="AA20" s="164"/>
      <c r="AB20" s="163"/>
      <c r="AC20" s="117"/>
      <c r="AD20" s="117"/>
      <c r="AE20" s="117"/>
      <c r="AF20" s="117"/>
      <c r="AG20" s="164"/>
      <c r="AH20" s="163"/>
      <c r="AI20" s="117"/>
      <c r="AJ20" s="117"/>
      <c r="AK20" s="164"/>
      <c r="AL20" s="163"/>
      <c r="AM20" s="117"/>
      <c r="AN20" s="164"/>
      <c r="AO20" s="163"/>
      <c r="AP20" s="117"/>
      <c r="AQ20" s="117"/>
      <c r="AR20" s="117"/>
      <c r="AS20" s="117"/>
      <c r="AT20" s="164"/>
    </row>
    <row r="21" spans="1:46" ht="317.39999999999998" x14ac:dyDescent="0.25">
      <c r="A21" s="617"/>
      <c r="B21" s="565">
        <f t="shared" si="0"/>
        <v>13</v>
      </c>
      <c r="C21" s="573" t="s">
        <v>490</v>
      </c>
      <c r="D21" s="572" t="s">
        <v>274</v>
      </c>
      <c r="E21" s="572" t="s">
        <v>306</v>
      </c>
      <c r="F21" s="572" t="s">
        <v>1027</v>
      </c>
      <c r="G21" s="574" t="s">
        <v>564</v>
      </c>
      <c r="H21" s="197" t="s">
        <v>815</v>
      </c>
      <c r="I21" s="198">
        <v>1</v>
      </c>
      <c r="J21" s="202" t="s">
        <v>816</v>
      </c>
      <c r="K21" s="204" t="s">
        <v>595</v>
      </c>
      <c r="L21" s="358" t="s">
        <v>666</v>
      </c>
      <c r="M21" s="202" t="s">
        <v>544</v>
      </c>
      <c r="N21" s="404" t="s">
        <v>784</v>
      </c>
      <c r="O21" s="257" t="s">
        <v>1073</v>
      </c>
      <c r="P21" s="202" t="s">
        <v>888</v>
      </c>
      <c r="Q21" s="198">
        <v>1</v>
      </c>
      <c r="R21" s="599" t="s">
        <v>1069</v>
      </c>
      <c r="S21" s="259" t="s">
        <v>899</v>
      </c>
      <c r="T21" s="204" t="s">
        <v>544</v>
      </c>
      <c r="U21" s="276"/>
      <c r="V21" s="117"/>
      <c r="W21" s="117"/>
      <c r="X21" s="164"/>
      <c r="Y21" s="163"/>
      <c r="Z21" s="117"/>
      <c r="AA21" s="164"/>
      <c r="AB21" s="163"/>
      <c r="AC21" s="117"/>
      <c r="AD21" s="117"/>
      <c r="AE21" s="117"/>
      <c r="AF21" s="117"/>
      <c r="AG21" s="164"/>
      <c r="AH21" s="163"/>
      <c r="AI21" s="117"/>
      <c r="AJ21" s="117"/>
      <c r="AK21" s="164"/>
      <c r="AL21" s="163"/>
      <c r="AM21" s="117"/>
      <c r="AN21" s="164"/>
      <c r="AO21" s="163"/>
      <c r="AP21" s="117"/>
      <c r="AQ21" s="117"/>
      <c r="AR21" s="117"/>
      <c r="AS21" s="117"/>
      <c r="AT21" s="164"/>
    </row>
    <row r="22" spans="1:46" ht="98.25" customHeight="1" x14ac:dyDescent="0.25">
      <c r="A22" s="617" t="s">
        <v>210</v>
      </c>
      <c r="B22" s="565">
        <f t="shared" si="0"/>
        <v>14</v>
      </c>
      <c r="C22" s="569" t="s">
        <v>491</v>
      </c>
      <c r="D22" s="39" t="s">
        <v>211</v>
      </c>
      <c r="E22" s="39" t="s">
        <v>212</v>
      </c>
      <c r="F22" s="39" t="s">
        <v>1028</v>
      </c>
      <c r="G22" s="164" t="s">
        <v>573</v>
      </c>
      <c r="H22" s="197" t="s">
        <v>817</v>
      </c>
      <c r="I22" s="198" t="s">
        <v>595</v>
      </c>
      <c r="J22" s="202" t="s">
        <v>595</v>
      </c>
      <c r="K22" s="204" t="s">
        <v>595</v>
      </c>
      <c r="L22" s="358" t="s">
        <v>666</v>
      </c>
      <c r="M22" s="202" t="s">
        <v>543</v>
      </c>
      <c r="N22" s="404" t="s">
        <v>783</v>
      </c>
      <c r="O22" s="257" t="s">
        <v>1073</v>
      </c>
      <c r="P22" s="202" t="s">
        <v>889</v>
      </c>
      <c r="Q22" s="198">
        <v>0</v>
      </c>
      <c r="R22" s="259" t="s">
        <v>891</v>
      </c>
      <c r="S22" s="202" t="s">
        <v>595</v>
      </c>
      <c r="T22" s="164" t="s">
        <v>550</v>
      </c>
      <c r="U22" s="276"/>
      <c r="V22" s="117"/>
      <c r="W22" s="117"/>
      <c r="X22" s="164"/>
      <c r="Y22" s="163"/>
      <c r="Z22" s="117"/>
      <c r="AA22" s="164"/>
      <c r="AB22" s="163"/>
      <c r="AC22" s="117"/>
      <c r="AD22" s="117"/>
      <c r="AE22" s="117"/>
      <c r="AF22" s="117"/>
      <c r="AG22" s="164"/>
      <c r="AH22" s="163"/>
      <c r="AI22" s="117"/>
      <c r="AJ22" s="117"/>
      <c r="AK22" s="164"/>
      <c r="AL22" s="163"/>
      <c r="AM22" s="117"/>
      <c r="AN22" s="164"/>
      <c r="AO22" s="163"/>
      <c r="AP22" s="117"/>
      <c r="AQ22" s="117"/>
      <c r="AR22" s="117"/>
      <c r="AS22" s="117"/>
      <c r="AT22" s="164"/>
    </row>
    <row r="23" spans="1:46" ht="98.25" customHeight="1" x14ac:dyDescent="0.25">
      <c r="A23" s="617"/>
      <c r="B23" s="565">
        <f t="shared" si="0"/>
        <v>15</v>
      </c>
      <c r="C23" s="569" t="s">
        <v>818</v>
      </c>
      <c r="D23" s="39" t="s">
        <v>275</v>
      </c>
      <c r="E23" s="39" t="s">
        <v>469</v>
      </c>
      <c r="F23" s="39" t="s">
        <v>1028</v>
      </c>
      <c r="G23" s="164" t="s">
        <v>572</v>
      </c>
      <c r="H23" s="197" t="s">
        <v>819</v>
      </c>
      <c r="I23" s="198" t="s">
        <v>595</v>
      </c>
      <c r="J23" s="202" t="s">
        <v>595</v>
      </c>
      <c r="K23" s="204" t="s">
        <v>595</v>
      </c>
      <c r="L23" s="358" t="s">
        <v>666</v>
      </c>
      <c r="M23" s="202" t="s">
        <v>543</v>
      </c>
      <c r="N23" s="404" t="s">
        <v>783</v>
      </c>
      <c r="O23" s="257" t="s">
        <v>1073</v>
      </c>
      <c r="P23" s="202" t="s">
        <v>889</v>
      </c>
      <c r="Q23" s="198">
        <v>0</v>
      </c>
      <c r="R23" s="259" t="s">
        <v>891</v>
      </c>
      <c r="S23" s="202" t="s">
        <v>595</v>
      </c>
      <c r="T23" s="164" t="s">
        <v>550</v>
      </c>
      <c r="U23" s="276"/>
      <c r="V23" s="117"/>
      <c r="W23" s="117"/>
      <c r="X23" s="164"/>
      <c r="Y23" s="163"/>
      <c r="Z23" s="117"/>
      <c r="AA23" s="164"/>
      <c r="AB23" s="163"/>
      <c r="AC23" s="117"/>
      <c r="AD23" s="117"/>
      <c r="AE23" s="117"/>
      <c r="AF23" s="117"/>
      <c r="AG23" s="164"/>
      <c r="AH23" s="163"/>
      <c r="AI23" s="117"/>
      <c r="AJ23" s="117"/>
      <c r="AK23" s="164"/>
      <c r="AL23" s="163"/>
      <c r="AM23" s="117"/>
      <c r="AN23" s="164"/>
      <c r="AO23" s="163"/>
      <c r="AP23" s="117"/>
      <c r="AQ23" s="117"/>
      <c r="AR23" s="117"/>
      <c r="AS23" s="117"/>
      <c r="AT23" s="164"/>
    </row>
    <row r="24" spans="1:46" ht="409.2" customHeight="1" x14ac:dyDescent="0.25">
      <c r="A24" s="617"/>
      <c r="B24" s="565">
        <f t="shared" si="0"/>
        <v>16</v>
      </c>
      <c r="C24" s="569" t="s">
        <v>217</v>
      </c>
      <c r="D24" s="39" t="s">
        <v>218</v>
      </c>
      <c r="E24" s="39" t="s">
        <v>219</v>
      </c>
      <c r="F24" s="342" t="s">
        <v>261</v>
      </c>
      <c r="G24" s="364" t="s">
        <v>568</v>
      </c>
      <c r="H24" s="197" t="s">
        <v>605</v>
      </c>
      <c r="I24" s="198">
        <f>2/3</f>
        <v>0.66666666666666663</v>
      </c>
      <c r="J24" s="202" t="s">
        <v>606</v>
      </c>
      <c r="K24" s="204" t="s">
        <v>607</v>
      </c>
      <c r="L24" s="358" t="s">
        <v>666</v>
      </c>
      <c r="M24" s="202" t="s">
        <v>545</v>
      </c>
      <c r="N24" s="404" t="s">
        <v>781</v>
      </c>
      <c r="O24" s="257" t="s">
        <v>1073</v>
      </c>
      <c r="P24" s="202" t="s">
        <v>888</v>
      </c>
      <c r="Q24" s="198">
        <v>0.67</v>
      </c>
      <c r="R24" s="599" t="s">
        <v>605</v>
      </c>
      <c r="S24" s="259" t="s">
        <v>900</v>
      </c>
      <c r="T24" s="204" t="s">
        <v>546</v>
      </c>
      <c r="U24" s="276"/>
      <c r="V24" s="117"/>
      <c r="W24" s="117"/>
      <c r="X24" s="164"/>
      <c r="Y24" s="163"/>
      <c r="Z24" s="117"/>
      <c r="AA24" s="164"/>
      <c r="AB24" s="163"/>
      <c r="AC24" s="117"/>
      <c r="AD24" s="117"/>
      <c r="AE24" s="117"/>
      <c r="AF24" s="117"/>
      <c r="AG24" s="164"/>
      <c r="AH24" s="163"/>
      <c r="AI24" s="117"/>
      <c r="AJ24" s="117"/>
      <c r="AK24" s="164"/>
      <c r="AL24" s="163"/>
      <c r="AM24" s="117"/>
      <c r="AN24" s="164"/>
      <c r="AO24" s="163"/>
      <c r="AP24" s="117"/>
      <c r="AQ24" s="117"/>
      <c r="AR24" s="117"/>
      <c r="AS24" s="117"/>
      <c r="AT24" s="164"/>
    </row>
    <row r="25" spans="1:46" ht="192.75" customHeight="1" x14ac:dyDescent="0.25">
      <c r="A25" s="617"/>
      <c r="B25" s="565">
        <f t="shared" si="0"/>
        <v>17</v>
      </c>
      <c r="C25" s="569" t="s">
        <v>472</v>
      </c>
      <c r="D25" s="39" t="s">
        <v>213</v>
      </c>
      <c r="E25" s="39" t="s">
        <v>219</v>
      </c>
      <c r="F25" s="39" t="s">
        <v>1028</v>
      </c>
      <c r="G25" s="364" t="s">
        <v>569</v>
      </c>
      <c r="H25" s="197" t="s">
        <v>608</v>
      </c>
      <c r="I25" s="198">
        <f>1/3</f>
        <v>0.33333333333333331</v>
      </c>
      <c r="J25" s="202" t="s">
        <v>609</v>
      </c>
      <c r="K25" s="204" t="s">
        <v>595</v>
      </c>
      <c r="L25" s="358" t="s">
        <v>666</v>
      </c>
      <c r="M25" s="202" t="s">
        <v>543</v>
      </c>
      <c r="N25" s="404" t="s">
        <v>1029</v>
      </c>
      <c r="O25" s="257" t="s">
        <v>1073</v>
      </c>
      <c r="P25" s="202" t="s">
        <v>889</v>
      </c>
      <c r="Q25" s="198">
        <v>0</v>
      </c>
      <c r="R25" s="259" t="s">
        <v>608</v>
      </c>
      <c r="S25" s="259" t="s">
        <v>901</v>
      </c>
      <c r="T25" s="164" t="s">
        <v>550</v>
      </c>
      <c r="U25" s="276"/>
      <c r="V25" s="117"/>
      <c r="W25" s="117"/>
      <c r="X25" s="164"/>
      <c r="Y25" s="163"/>
      <c r="Z25" s="117"/>
      <c r="AA25" s="164"/>
      <c r="AB25" s="163"/>
      <c r="AC25" s="117"/>
      <c r="AD25" s="117"/>
      <c r="AE25" s="117"/>
      <c r="AF25" s="117"/>
      <c r="AG25" s="164"/>
      <c r="AH25" s="163"/>
      <c r="AI25" s="117"/>
      <c r="AJ25" s="117"/>
      <c r="AK25" s="164"/>
      <c r="AL25" s="163"/>
      <c r="AM25" s="117"/>
      <c r="AN25" s="164"/>
      <c r="AO25" s="163"/>
      <c r="AP25" s="117"/>
      <c r="AQ25" s="117"/>
      <c r="AR25" s="117"/>
      <c r="AS25" s="117"/>
      <c r="AT25" s="164"/>
    </row>
    <row r="26" spans="1:46" ht="113.25" customHeight="1" x14ac:dyDescent="0.25">
      <c r="A26" s="617"/>
      <c r="B26" s="565">
        <f t="shared" si="0"/>
        <v>18</v>
      </c>
      <c r="C26" s="573" t="s">
        <v>471</v>
      </c>
      <c r="D26" s="572" t="s">
        <v>215</v>
      </c>
      <c r="E26" s="39" t="s">
        <v>219</v>
      </c>
      <c r="F26" s="572" t="s">
        <v>216</v>
      </c>
      <c r="G26" s="364" t="s">
        <v>215</v>
      </c>
      <c r="H26" s="197" t="s">
        <v>760</v>
      </c>
      <c r="I26" s="202"/>
      <c r="J26" s="202" t="s">
        <v>595</v>
      </c>
      <c r="K26" s="204" t="s">
        <v>595</v>
      </c>
      <c r="L26" s="358" t="s">
        <v>666</v>
      </c>
      <c r="M26" s="202" t="s">
        <v>550</v>
      </c>
      <c r="N26" s="404" t="s">
        <v>595</v>
      </c>
      <c r="O26" s="257" t="s">
        <v>1073</v>
      </c>
      <c r="P26" s="202" t="s">
        <v>889</v>
      </c>
      <c r="Q26" s="198">
        <v>0</v>
      </c>
      <c r="R26" s="259" t="s">
        <v>891</v>
      </c>
      <c r="S26" s="202" t="s">
        <v>595</v>
      </c>
      <c r="T26" s="164" t="s">
        <v>550</v>
      </c>
      <c r="U26" s="276"/>
      <c r="V26" s="117"/>
      <c r="W26" s="117"/>
      <c r="X26" s="164"/>
      <c r="Y26" s="163"/>
      <c r="Z26" s="117"/>
      <c r="AA26" s="164"/>
      <c r="AB26" s="163"/>
      <c r="AC26" s="117"/>
      <c r="AD26" s="117"/>
      <c r="AE26" s="117"/>
      <c r="AF26" s="117"/>
      <c r="AG26" s="164"/>
      <c r="AH26" s="163"/>
      <c r="AI26" s="117"/>
      <c r="AJ26" s="117"/>
      <c r="AK26" s="164"/>
      <c r="AL26" s="163"/>
      <c r="AM26" s="117"/>
      <c r="AN26" s="164"/>
      <c r="AO26" s="163"/>
      <c r="AP26" s="117"/>
      <c r="AQ26" s="117"/>
      <c r="AR26" s="117"/>
      <c r="AS26" s="117"/>
      <c r="AT26" s="164"/>
    </row>
    <row r="27" spans="1:46" ht="167.25" customHeight="1" x14ac:dyDescent="0.25">
      <c r="A27" s="618" t="s">
        <v>220</v>
      </c>
      <c r="B27" s="565">
        <f t="shared" si="0"/>
        <v>19</v>
      </c>
      <c r="C27" s="569" t="s">
        <v>473</v>
      </c>
      <c r="D27" s="39" t="s">
        <v>213</v>
      </c>
      <c r="E27" s="39" t="s">
        <v>219</v>
      </c>
      <c r="F27" s="39" t="s">
        <v>1028</v>
      </c>
      <c r="G27" s="364" t="s">
        <v>570</v>
      </c>
      <c r="H27" s="197" t="s">
        <v>608</v>
      </c>
      <c r="I27" s="198">
        <f>1/3</f>
        <v>0.33333333333333331</v>
      </c>
      <c r="J27" s="202" t="s">
        <v>610</v>
      </c>
      <c r="K27" s="204" t="s">
        <v>595</v>
      </c>
      <c r="L27" s="358" t="s">
        <v>666</v>
      </c>
      <c r="M27" s="202" t="s">
        <v>543</v>
      </c>
      <c r="N27" s="404" t="s">
        <v>1030</v>
      </c>
      <c r="O27" s="257" t="s">
        <v>1073</v>
      </c>
      <c r="P27" s="202" t="s">
        <v>889</v>
      </c>
      <c r="Q27" s="198">
        <v>0</v>
      </c>
      <c r="R27" s="259" t="s">
        <v>608</v>
      </c>
      <c r="S27" s="259" t="s">
        <v>901</v>
      </c>
      <c r="T27" s="164" t="s">
        <v>550</v>
      </c>
      <c r="U27" s="276"/>
      <c r="V27" s="117"/>
      <c r="W27" s="117"/>
      <c r="X27" s="164"/>
      <c r="Y27" s="163"/>
      <c r="Z27" s="117"/>
      <c r="AA27" s="164"/>
      <c r="AB27" s="163"/>
      <c r="AC27" s="117"/>
      <c r="AD27" s="117"/>
      <c r="AE27" s="117"/>
      <c r="AF27" s="117"/>
      <c r="AG27" s="164"/>
      <c r="AH27" s="163"/>
      <c r="AI27" s="117"/>
      <c r="AJ27" s="117"/>
      <c r="AK27" s="164"/>
      <c r="AL27" s="163"/>
      <c r="AM27" s="117"/>
      <c r="AN27" s="164"/>
      <c r="AO27" s="163"/>
      <c r="AP27" s="117"/>
      <c r="AQ27" s="117"/>
      <c r="AR27" s="117"/>
      <c r="AS27" s="117"/>
      <c r="AT27" s="164"/>
    </row>
    <row r="28" spans="1:46" ht="159" customHeight="1" x14ac:dyDescent="0.25">
      <c r="A28" s="618"/>
      <c r="B28" s="565">
        <f t="shared" si="0"/>
        <v>20</v>
      </c>
      <c r="C28" s="573" t="s">
        <v>474</v>
      </c>
      <c r="D28" s="572" t="s">
        <v>221</v>
      </c>
      <c r="E28" s="39" t="s">
        <v>219</v>
      </c>
      <c r="F28" s="572" t="s">
        <v>222</v>
      </c>
      <c r="G28" s="575" t="s">
        <v>571</v>
      </c>
      <c r="H28" s="197" t="s">
        <v>611</v>
      </c>
      <c r="I28" s="198">
        <f>1/2</f>
        <v>0.5</v>
      </c>
      <c r="J28" s="202" t="s">
        <v>612</v>
      </c>
      <c r="K28" s="204" t="s">
        <v>595</v>
      </c>
      <c r="L28" s="358" t="s">
        <v>666</v>
      </c>
      <c r="M28" s="202" t="s">
        <v>543</v>
      </c>
      <c r="N28" s="404" t="s">
        <v>782</v>
      </c>
      <c r="O28" s="257" t="s">
        <v>1073</v>
      </c>
      <c r="P28" s="202" t="s">
        <v>888</v>
      </c>
      <c r="Q28" s="198">
        <v>0.5</v>
      </c>
      <c r="R28" s="259" t="s">
        <v>611</v>
      </c>
      <c r="S28" s="259" t="s">
        <v>902</v>
      </c>
      <c r="T28" s="204" t="s">
        <v>543</v>
      </c>
      <c r="U28" s="276"/>
      <c r="V28" s="117"/>
      <c r="W28" s="117"/>
      <c r="X28" s="164"/>
      <c r="Y28" s="163"/>
      <c r="Z28" s="117"/>
      <c r="AA28" s="164"/>
      <c r="AB28" s="163"/>
      <c r="AC28" s="117"/>
      <c r="AD28" s="117"/>
      <c r="AE28" s="117"/>
      <c r="AF28" s="117"/>
      <c r="AG28" s="164"/>
      <c r="AH28" s="163"/>
      <c r="AI28" s="117"/>
      <c r="AJ28" s="117"/>
      <c r="AK28" s="164"/>
      <c r="AL28" s="163"/>
      <c r="AM28" s="117"/>
      <c r="AN28" s="164"/>
      <c r="AO28" s="163"/>
      <c r="AP28" s="117"/>
      <c r="AQ28" s="117"/>
      <c r="AR28" s="117"/>
      <c r="AS28" s="117"/>
      <c r="AT28" s="164"/>
    </row>
    <row r="29" spans="1:46" ht="144.75" customHeight="1" thickBot="1" x14ac:dyDescent="0.3">
      <c r="A29" s="619"/>
      <c r="B29" s="576">
        <f t="shared" si="0"/>
        <v>21</v>
      </c>
      <c r="C29" s="577" t="s">
        <v>475</v>
      </c>
      <c r="D29" s="578" t="s">
        <v>213</v>
      </c>
      <c r="E29" s="578" t="s">
        <v>219</v>
      </c>
      <c r="F29" s="578" t="s">
        <v>1028</v>
      </c>
      <c r="G29" s="579" t="s">
        <v>569</v>
      </c>
      <c r="H29" s="417" t="s">
        <v>608</v>
      </c>
      <c r="I29" s="291">
        <f>1/3</f>
        <v>0.33333333333333331</v>
      </c>
      <c r="J29" s="195" t="s">
        <v>613</v>
      </c>
      <c r="K29" s="196" t="s">
        <v>595</v>
      </c>
      <c r="L29" s="393" t="s">
        <v>666</v>
      </c>
      <c r="M29" s="195" t="s">
        <v>543</v>
      </c>
      <c r="N29" s="409" t="s">
        <v>1030</v>
      </c>
      <c r="O29" s="257" t="s">
        <v>1073</v>
      </c>
      <c r="P29" s="195" t="s">
        <v>889</v>
      </c>
      <c r="Q29" s="291">
        <v>0</v>
      </c>
      <c r="R29" s="292" t="s">
        <v>608</v>
      </c>
      <c r="S29" s="292" t="s">
        <v>901</v>
      </c>
      <c r="T29" s="189" t="s">
        <v>550</v>
      </c>
      <c r="U29" s="416"/>
      <c r="V29" s="188"/>
      <c r="W29" s="188"/>
      <c r="X29" s="189"/>
      <c r="Y29" s="187"/>
      <c r="Z29" s="188"/>
      <c r="AA29" s="189"/>
      <c r="AB29" s="187"/>
      <c r="AC29" s="188"/>
      <c r="AD29" s="188"/>
      <c r="AE29" s="188"/>
      <c r="AF29" s="188"/>
      <c r="AG29" s="189"/>
      <c r="AH29" s="187"/>
      <c r="AI29" s="188"/>
      <c r="AJ29" s="188"/>
      <c r="AK29" s="189"/>
      <c r="AL29" s="187"/>
      <c r="AM29" s="188"/>
      <c r="AN29" s="189"/>
      <c r="AO29" s="187"/>
      <c r="AP29" s="188"/>
      <c r="AQ29" s="188"/>
      <c r="AR29" s="188"/>
      <c r="AS29" s="188"/>
      <c r="AT29" s="189"/>
    </row>
    <row r="30" spans="1:46" s="38" customFormat="1" ht="213" customHeight="1" x14ac:dyDescent="0.3">
      <c r="A30" s="53"/>
      <c r="B30" s="53"/>
      <c r="C30" s="54"/>
      <c r="D30" s="65"/>
      <c r="E30" s="65"/>
      <c r="F30" s="56"/>
      <c r="G30" s="57"/>
      <c r="H30" s="249"/>
      <c r="I30" s="236"/>
      <c r="J30" s="236"/>
      <c r="K30" s="236"/>
      <c r="L30" s="236"/>
      <c r="M30" s="236"/>
      <c r="N30" s="249"/>
      <c r="O30" s="236"/>
      <c r="P30" s="236"/>
      <c r="R30" s="249"/>
      <c r="S30" s="249"/>
    </row>
    <row r="31" spans="1:46" ht="273" customHeight="1" x14ac:dyDescent="0.25">
      <c r="A31" s="58"/>
      <c r="B31" s="58"/>
      <c r="C31" s="59"/>
      <c r="D31" s="63"/>
      <c r="E31" s="63"/>
      <c r="F31" s="60"/>
      <c r="G31" s="61"/>
    </row>
    <row r="32" spans="1:46" ht="372.75" customHeight="1" x14ac:dyDescent="0.25">
      <c r="A32" s="58"/>
      <c r="B32" s="58"/>
      <c r="C32" s="62"/>
      <c r="D32" s="63"/>
      <c r="E32" s="63"/>
      <c r="F32" s="63"/>
      <c r="G32" s="57"/>
    </row>
    <row r="33" spans="1:7" ht="408.75" customHeight="1" x14ac:dyDescent="0.25">
      <c r="A33" s="58"/>
      <c r="B33" s="58"/>
      <c r="C33" s="62"/>
      <c r="D33" s="63"/>
      <c r="E33" s="63"/>
      <c r="F33" s="64"/>
      <c r="G33" s="57"/>
    </row>
    <row r="34" spans="1:7" ht="198.75" customHeight="1" x14ac:dyDescent="0.25">
      <c r="A34" s="600"/>
      <c r="B34" s="322"/>
      <c r="C34" s="55"/>
      <c r="D34" s="65"/>
      <c r="E34" s="65"/>
      <c r="F34" s="65"/>
      <c r="G34" s="57"/>
    </row>
    <row r="35" spans="1:7" ht="158.25" customHeight="1" x14ac:dyDescent="0.25">
      <c r="A35" s="600"/>
      <c r="B35" s="322"/>
      <c r="C35" s="62"/>
      <c r="D35" s="63"/>
      <c r="E35" s="65"/>
      <c r="F35" s="63"/>
      <c r="G35" s="57"/>
    </row>
    <row r="36" spans="1:7" ht="211.5" customHeight="1" x14ac:dyDescent="0.25">
      <c r="A36" s="600"/>
      <c r="B36" s="322"/>
      <c r="C36" s="62"/>
      <c r="D36" s="63"/>
      <c r="E36" s="65"/>
      <c r="F36" s="63"/>
      <c r="G36" s="66"/>
    </row>
    <row r="37" spans="1:7" ht="227.25" customHeight="1" x14ac:dyDescent="0.25">
      <c r="A37" s="600"/>
      <c r="B37" s="322"/>
      <c r="C37" s="55"/>
      <c r="D37" s="65"/>
      <c r="E37" s="65"/>
      <c r="F37" s="65"/>
      <c r="G37" s="67"/>
    </row>
    <row r="38" spans="1:7" ht="13.8" x14ac:dyDescent="0.25">
      <c r="A38" s="36"/>
      <c r="B38" s="36"/>
      <c r="C38" s="40"/>
      <c r="D38" s="442"/>
      <c r="E38" s="443"/>
      <c r="F38" s="443"/>
      <c r="G38" s="41"/>
    </row>
    <row r="39" spans="1:7" ht="13.8" x14ac:dyDescent="0.25"/>
    <row r="40" spans="1:7" ht="13.8" x14ac:dyDescent="0.25"/>
    <row r="41" spans="1:7" ht="13.8" x14ac:dyDescent="0.25"/>
    <row r="42" spans="1:7" ht="13.8" x14ac:dyDescent="0.25"/>
    <row r="43" spans="1:7" ht="13.8" x14ac:dyDescent="0.25"/>
    <row r="44" spans="1:7" ht="13.8" x14ac:dyDescent="0.25"/>
    <row r="45" spans="1:7" ht="13.8" x14ac:dyDescent="0.25"/>
    <row r="46" spans="1:7" ht="13.8" x14ac:dyDescent="0.25"/>
    <row r="47" spans="1:7" ht="13.8" x14ac:dyDescent="0.25"/>
    <row r="48" spans="1:7" ht="13.8" x14ac:dyDescent="0.25"/>
    <row r="49" ht="13.8" x14ac:dyDescent="0.25"/>
    <row r="50" ht="13.8" x14ac:dyDescent="0.25"/>
    <row r="51" ht="13.8" x14ac:dyDescent="0.25"/>
    <row r="52" ht="13.8" x14ac:dyDescent="0.25"/>
    <row r="53" ht="13.8" x14ac:dyDescent="0.25"/>
    <row r="54" ht="13.8" x14ac:dyDescent="0.25"/>
  </sheetData>
  <sheetProtection selectLockedCells="1"/>
  <autoFilter ref="A8:AT29"/>
  <dataConsolidate/>
  <mergeCells count="47">
    <mergeCell ref="AJ1:AS3"/>
    <mergeCell ref="AH4:AT4"/>
    <mergeCell ref="AH6:AT6"/>
    <mergeCell ref="F5:G5"/>
    <mergeCell ref="H5:Q5"/>
    <mergeCell ref="R5:T5"/>
    <mergeCell ref="U5:AD5"/>
    <mergeCell ref="AE5:AG5"/>
    <mergeCell ref="AH5:AQ5"/>
    <mergeCell ref="AR5:AT5"/>
    <mergeCell ref="W1:AF3"/>
    <mergeCell ref="U4:AG4"/>
    <mergeCell ref="U6:AG6"/>
    <mergeCell ref="AH1:AI3"/>
    <mergeCell ref="J1:S3"/>
    <mergeCell ref="H4:T4"/>
    <mergeCell ref="H6:T6"/>
    <mergeCell ref="H1:I3"/>
    <mergeCell ref="U1:V3"/>
    <mergeCell ref="A5:E5"/>
    <mergeCell ref="B7:B8"/>
    <mergeCell ref="A1:B3"/>
    <mergeCell ref="F7:F8"/>
    <mergeCell ref="G7:G8"/>
    <mergeCell ref="L7:N7"/>
    <mergeCell ref="H7:K7"/>
    <mergeCell ref="O7:T7"/>
    <mergeCell ref="AO7:AT7"/>
    <mergeCell ref="U7:X7"/>
    <mergeCell ref="Y7:AA7"/>
    <mergeCell ref="AB7:AG7"/>
    <mergeCell ref="AH7:AK7"/>
    <mergeCell ref="AL7:AN7"/>
    <mergeCell ref="A36:A37"/>
    <mergeCell ref="A34:A35"/>
    <mergeCell ref="A6:G6"/>
    <mergeCell ref="C1:F3"/>
    <mergeCell ref="A4:G4"/>
    <mergeCell ref="A9:A10"/>
    <mergeCell ref="A11:A18"/>
    <mergeCell ref="A19:A21"/>
    <mergeCell ref="A22:A26"/>
    <mergeCell ref="A27:A29"/>
    <mergeCell ref="A7:A8"/>
    <mergeCell ref="C7:C8"/>
    <mergeCell ref="D7:D8"/>
    <mergeCell ref="E7:E8"/>
  </mergeCells>
  <printOptions horizontalCentered="1"/>
  <pageMargins left="0.19685039370078741" right="0.19685039370078741" top="0.78740157480314965" bottom="0.39370078740157483" header="0" footer="0"/>
  <pageSetup paperSize="14" scale="22" orientation="landscape"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CAMBIOS'!$A$32:$A$35</xm:f>
          </x14:formula1>
          <xm:sqref>M8 Z8 AM8</xm:sqref>
        </x14:dataValidation>
        <x14:dataValidation type="list" allowBlank="1" showInputMessage="1" showErrorMessage="1">
          <x14:formula1>
            <xm:f>'CONTROL DE CAMBIOS'!$C$32:$C$36</xm:f>
          </x14:formula1>
          <xm:sqref>T8 AG8 AT8</xm:sqref>
        </x14:dataValidation>
        <x14:dataValidation type="list" allowBlank="1" showInputMessage="1" showErrorMessage="1">
          <x14:formula1>
            <xm:f>'CONTROL DE CAMBIOS'!$A$32:$A$36</xm:f>
          </x14:formula1>
          <xm:sqref>AT9:AT29 AG9:AG29 T9:T29</xm:sqref>
        </x14:dataValidation>
        <x14:dataValidation type="list" allowBlank="1" showInputMessage="1" showErrorMessage="1">
          <x14:formula1>
            <xm:f>'CONTROL DE CAMBIOS'!$C$32:$C$37</xm:f>
          </x14:formula1>
          <xm:sqref>AM9:AM29 Z9:Z29 M9:M29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P12"/>
  <sheetViews>
    <sheetView zoomScaleNormal="100" workbookViewId="0">
      <selection sqref="A1:B3"/>
    </sheetView>
  </sheetViews>
  <sheetFormatPr baseColWidth="10" defaultColWidth="11.44140625" defaultRowHeight="13.8" x14ac:dyDescent="0.25"/>
  <cols>
    <col min="1" max="1" width="11.44140625" style="36"/>
    <col min="2" max="2" width="39.88671875" style="36" customWidth="1"/>
    <col min="3" max="12" width="18.5546875" style="36" customWidth="1"/>
    <col min="13" max="23" width="15.88671875" style="36" customWidth="1"/>
    <col min="24" max="24" width="18.33203125" style="36" customWidth="1"/>
    <col min="25" max="25" width="19.6640625" style="36" customWidth="1"/>
    <col min="26" max="29" width="15.88671875" style="36" customWidth="1"/>
    <col min="30" max="30" width="29" style="446" customWidth="1"/>
    <col min="31" max="31" width="17.109375" style="36" customWidth="1"/>
    <col min="32" max="32" width="26.33203125" style="36" customWidth="1"/>
    <col min="33" max="33" width="20.5546875" style="36" customWidth="1"/>
    <col min="34" max="35" width="22.109375" style="449" customWidth="1"/>
    <col min="36" max="36" width="28.44140625" style="452" customWidth="1"/>
    <col min="37" max="39" width="16.5546875" style="36" customWidth="1"/>
    <col min="40" max="40" width="33.88671875" style="446" customWidth="1"/>
    <col min="41" max="41" width="23.44140625" style="36" customWidth="1"/>
    <col min="42" max="42" width="24.88671875" style="36" customWidth="1"/>
    <col min="43" max="51" width="17.6640625" style="36" customWidth="1"/>
    <col min="52" max="52" width="21.5546875" style="36" customWidth="1"/>
    <col min="53" max="53" width="17.6640625" style="36" customWidth="1"/>
    <col min="54" max="54" width="21" style="36" customWidth="1"/>
    <col min="55" max="55" width="27.33203125" style="36" customWidth="1"/>
    <col min="56" max="66" width="17.6640625" style="36" customWidth="1"/>
    <col min="67" max="67" width="24.5546875" style="36" customWidth="1"/>
    <col min="68" max="68" width="26.6640625" style="36" customWidth="1"/>
    <col min="69" max="16384" width="11.44140625" style="36"/>
  </cols>
  <sheetData>
    <row r="1" spans="1:68" ht="34.5" customHeight="1" x14ac:dyDescent="0.25">
      <c r="A1" s="638"/>
      <c r="B1" s="639"/>
      <c r="C1" s="655" t="s">
        <v>158</v>
      </c>
      <c r="D1" s="655"/>
      <c r="E1" s="655"/>
      <c r="F1" s="655"/>
      <c r="G1" s="655"/>
      <c r="H1" s="655"/>
      <c r="I1" s="655"/>
      <c r="J1" s="655"/>
      <c r="K1" s="655"/>
      <c r="L1" s="655"/>
      <c r="M1" s="655"/>
      <c r="N1" s="655"/>
      <c r="O1" s="655"/>
      <c r="P1" s="655"/>
      <c r="Q1" s="655"/>
      <c r="R1" s="655"/>
      <c r="S1" s="655"/>
      <c r="T1" s="655"/>
      <c r="U1" s="655"/>
      <c r="V1" s="655"/>
      <c r="W1" s="655"/>
      <c r="X1" s="655"/>
      <c r="Y1" s="655"/>
      <c r="Z1" s="655"/>
      <c r="AA1" s="700" t="s">
        <v>157</v>
      </c>
      <c r="AB1" s="700"/>
      <c r="AC1" s="701"/>
      <c r="AD1" s="708"/>
      <c r="AE1" s="639"/>
      <c r="AF1" s="655" t="s">
        <v>158</v>
      </c>
      <c r="AG1" s="655"/>
      <c r="AH1" s="655"/>
      <c r="AI1" s="655"/>
      <c r="AJ1" s="655"/>
      <c r="AK1" s="655"/>
      <c r="AL1" s="655"/>
      <c r="AM1" s="655"/>
      <c r="AN1" s="655"/>
      <c r="AO1" s="655"/>
      <c r="AP1" s="335" t="s">
        <v>157</v>
      </c>
      <c r="AQ1" s="638"/>
      <c r="AR1" s="639"/>
      <c r="AS1" s="655" t="s">
        <v>158</v>
      </c>
      <c r="AT1" s="655"/>
      <c r="AU1" s="655"/>
      <c r="AV1" s="655"/>
      <c r="AW1" s="655"/>
      <c r="AX1" s="655"/>
      <c r="AY1" s="655"/>
      <c r="AZ1" s="655"/>
      <c r="BA1" s="655"/>
      <c r="BB1" s="655"/>
      <c r="BC1" s="335" t="s">
        <v>157</v>
      </c>
      <c r="BD1" s="638"/>
      <c r="BE1" s="639"/>
      <c r="BF1" s="655" t="s">
        <v>158</v>
      </c>
      <c r="BG1" s="655"/>
      <c r="BH1" s="655"/>
      <c r="BI1" s="655"/>
      <c r="BJ1" s="655"/>
      <c r="BK1" s="655"/>
      <c r="BL1" s="655"/>
      <c r="BM1" s="655"/>
      <c r="BN1" s="655"/>
      <c r="BO1" s="655"/>
      <c r="BP1" s="335" t="s">
        <v>157</v>
      </c>
    </row>
    <row r="2" spans="1:68" ht="36" customHeight="1" x14ac:dyDescent="0.25">
      <c r="A2" s="640"/>
      <c r="B2" s="641"/>
      <c r="C2" s="656"/>
      <c r="D2" s="656"/>
      <c r="E2" s="656"/>
      <c r="F2" s="656"/>
      <c r="G2" s="656"/>
      <c r="H2" s="656"/>
      <c r="I2" s="656"/>
      <c r="J2" s="656"/>
      <c r="K2" s="656"/>
      <c r="L2" s="656"/>
      <c r="M2" s="656"/>
      <c r="N2" s="656"/>
      <c r="O2" s="656"/>
      <c r="P2" s="656"/>
      <c r="Q2" s="656"/>
      <c r="R2" s="656"/>
      <c r="S2" s="656"/>
      <c r="T2" s="656"/>
      <c r="U2" s="656"/>
      <c r="V2" s="656"/>
      <c r="W2" s="656"/>
      <c r="X2" s="656"/>
      <c r="Y2" s="656"/>
      <c r="Z2" s="656"/>
      <c r="AA2" s="702" t="s">
        <v>575</v>
      </c>
      <c r="AB2" s="702"/>
      <c r="AC2" s="703"/>
      <c r="AD2" s="709"/>
      <c r="AE2" s="641"/>
      <c r="AF2" s="656"/>
      <c r="AG2" s="656"/>
      <c r="AH2" s="656"/>
      <c r="AI2" s="656"/>
      <c r="AJ2" s="656"/>
      <c r="AK2" s="656"/>
      <c r="AL2" s="656"/>
      <c r="AM2" s="656"/>
      <c r="AN2" s="656"/>
      <c r="AO2" s="656"/>
      <c r="AP2" s="268" t="s">
        <v>575</v>
      </c>
      <c r="AQ2" s="640"/>
      <c r="AR2" s="641"/>
      <c r="AS2" s="656"/>
      <c r="AT2" s="656"/>
      <c r="AU2" s="656"/>
      <c r="AV2" s="656"/>
      <c r="AW2" s="656"/>
      <c r="AX2" s="656"/>
      <c r="AY2" s="656"/>
      <c r="AZ2" s="656"/>
      <c r="BA2" s="656"/>
      <c r="BB2" s="656"/>
      <c r="BC2" s="268" t="s">
        <v>575</v>
      </c>
      <c r="BD2" s="640"/>
      <c r="BE2" s="641"/>
      <c r="BF2" s="656"/>
      <c r="BG2" s="656"/>
      <c r="BH2" s="656"/>
      <c r="BI2" s="656"/>
      <c r="BJ2" s="656"/>
      <c r="BK2" s="656"/>
      <c r="BL2" s="656"/>
      <c r="BM2" s="656"/>
      <c r="BN2" s="656"/>
      <c r="BO2" s="656"/>
      <c r="BP2" s="336" t="s">
        <v>575</v>
      </c>
    </row>
    <row r="3" spans="1:68" ht="42" customHeight="1" x14ac:dyDescent="0.25">
      <c r="A3" s="640"/>
      <c r="B3" s="641"/>
      <c r="C3" s="656"/>
      <c r="D3" s="656"/>
      <c r="E3" s="656"/>
      <c r="F3" s="656"/>
      <c r="G3" s="656"/>
      <c r="H3" s="656"/>
      <c r="I3" s="656"/>
      <c r="J3" s="656"/>
      <c r="K3" s="656"/>
      <c r="L3" s="656"/>
      <c r="M3" s="656"/>
      <c r="N3" s="656"/>
      <c r="O3" s="656"/>
      <c r="P3" s="656"/>
      <c r="Q3" s="656"/>
      <c r="R3" s="656"/>
      <c r="S3" s="656"/>
      <c r="T3" s="656"/>
      <c r="U3" s="656"/>
      <c r="V3" s="656"/>
      <c r="W3" s="656"/>
      <c r="X3" s="656"/>
      <c r="Y3" s="656"/>
      <c r="Z3" s="656"/>
      <c r="AA3" s="702" t="s">
        <v>576</v>
      </c>
      <c r="AB3" s="702"/>
      <c r="AC3" s="703"/>
      <c r="AD3" s="709"/>
      <c r="AE3" s="641"/>
      <c r="AF3" s="656"/>
      <c r="AG3" s="656"/>
      <c r="AH3" s="656"/>
      <c r="AI3" s="656"/>
      <c r="AJ3" s="656"/>
      <c r="AK3" s="656"/>
      <c r="AL3" s="656"/>
      <c r="AM3" s="656"/>
      <c r="AN3" s="656"/>
      <c r="AO3" s="656"/>
      <c r="AP3" s="268" t="s">
        <v>576</v>
      </c>
      <c r="AQ3" s="640"/>
      <c r="AR3" s="641"/>
      <c r="AS3" s="656"/>
      <c r="AT3" s="656"/>
      <c r="AU3" s="656"/>
      <c r="AV3" s="656"/>
      <c r="AW3" s="656"/>
      <c r="AX3" s="656"/>
      <c r="AY3" s="656"/>
      <c r="AZ3" s="656"/>
      <c r="BA3" s="656"/>
      <c r="BB3" s="656"/>
      <c r="BC3" s="268" t="s">
        <v>576</v>
      </c>
      <c r="BD3" s="640"/>
      <c r="BE3" s="641"/>
      <c r="BF3" s="656"/>
      <c r="BG3" s="656"/>
      <c r="BH3" s="656"/>
      <c r="BI3" s="656"/>
      <c r="BJ3" s="656"/>
      <c r="BK3" s="656"/>
      <c r="BL3" s="656"/>
      <c r="BM3" s="656"/>
      <c r="BN3" s="656"/>
      <c r="BO3" s="656"/>
      <c r="BP3" s="336" t="s">
        <v>576</v>
      </c>
    </row>
    <row r="4" spans="1:68" ht="48.75" customHeight="1" x14ac:dyDescent="0.25">
      <c r="A4" s="657" t="s">
        <v>150</v>
      </c>
      <c r="B4" s="656"/>
      <c r="C4" s="656"/>
      <c r="D4" s="656"/>
      <c r="E4" s="656"/>
      <c r="F4" s="656"/>
      <c r="G4" s="656"/>
      <c r="H4" s="656"/>
      <c r="I4" s="656"/>
      <c r="J4" s="656"/>
      <c r="K4" s="656"/>
      <c r="L4" s="656"/>
      <c r="M4" s="656"/>
      <c r="N4" s="656"/>
      <c r="O4" s="656"/>
      <c r="P4" s="656"/>
      <c r="Q4" s="656"/>
      <c r="R4" s="656"/>
      <c r="S4" s="656"/>
      <c r="T4" s="656"/>
      <c r="U4" s="656"/>
      <c r="V4" s="656"/>
      <c r="W4" s="656"/>
      <c r="X4" s="656"/>
      <c r="Y4" s="656"/>
      <c r="Z4" s="656"/>
      <c r="AA4" s="656"/>
      <c r="AB4" s="656"/>
      <c r="AC4" s="658"/>
      <c r="AD4" s="707" t="s">
        <v>150</v>
      </c>
      <c r="AE4" s="656"/>
      <c r="AF4" s="656"/>
      <c r="AG4" s="656"/>
      <c r="AH4" s="656"/>
      <c r="AI4" s="656"/>
      <c r="AJ4" s="656"/>
      <c r="AK4" s="656"/>
      <c r="AL4" s="656"/>
      <c r="AM4" s="656"/>
      <c r="AN4" s="656"/>
      <c r="AO4" s="656"/>
      <c r="AP4" s="658"/>
      <c r="AQ4" s="657" t="s">
        <v>150</v>
      </c>
      <c r="AR4" s="656"/>
      <c r="AS4" s="656"/>
      <c r="AT4" s="656"/>
      <c r="AU4" s="656"/>
      <c r="AV4" s="656"/>
      <c r="AW4" s="656"/>
      <c r="AX4" s="656"/>
      <c r="AY4" s="656"/>
      <c r="AZ4" s="656"/>
      <c r="BA4" s="656"/>
      <c r="BB4" s="656"/>
      <c r="BC4" s="658"/>
      <c r="BD4" s="657" t="s">
        <v>150</v>
      </c>
      <c r="BE4" s="656"/>
      <c r="BF4" s="656"/>
      <c r="BG4" s="656"/>
      <c r="BH4" s="656"/>
      <c r="BI4" s="656"/>
      <c r="BJ4" s="656"/>
      <c r="BK4" s="656"/>
      <c r="BL4" s="656"/>
      <c r="BM4" s="656"/>
      <c r="BN4" s="656"/>
      <c r="BO4" s="656"/>
      <c r="BP4" s="658"/>
    </row>
    <row r="5" spans="1:68" ht="48.75" customHeight="1" x14ac:dyDescent="0.25">
      <c r="A5" s="706" t="s">
        <v>579</v>
      </c>
      <c r="B5" s="704"/>
      <c r="C5" s="704"/>
      <c r="D5" s="704"/>
      <c r="E5" s="704"/>
      <c r="F5" s="704"/>
      <c r="G5" s="704"/>
      <c r="H5" s="704"/>
      <c r="I5" s="704"/>
      <c r="J5" s="704"/>
      <c r="K5" s="704"/>
      <c r="L5" s="704"/>
      <c r="M5" s="704"/>
      <c r="N5" s="704"/>
      <c r="O5" s="704"/>
      <c r="P5" s="704"/>
      <c r="Q5" s="704"/>
      <c r="R5" s="704"/>
      <c r="S5" s="704"/>
      <c r="T5" s="704"/>
      <c r="U5" s="704"/>
      <c r="V5" s="704"/>
      <c r="W5" s="704" t="s">
        <v>577</v>
      </c>
      <c r="X5" s="704"/>
      <c r="Y5" s="704"/>
      <c r="Z5" s="704"/>
      <c r="AA5" s="704"/>
      <c r="AB5" s="704"/>
      <c r="AC5" s="705"/>
      <c r="AD5" s="661" t="s">
        <v>580</v>
      </c>
      <c r="AE5" s="661"/>
      <c r="AF5" s="661"/>
      <c r="AG5" s="661"/>
      <c r="AH5" s="661"/>
      <c r="AI5" s="661"/>
      <c r="AJ5" s="661"/>
      <c r="AK5" s="661"/>
      <c r="AL5" s="661"/>
      <c r="AM5" s="664"/>
      <c r="AN5" s="665" t="s">
        <v>577</v>
      </c>
      <c r="AO5" s="661"/>
      <c r="AP5" s="662"/>
      <c r="AQ5" s="663" t="s">
        <v>581</v>
      </c>
      <c r="AR5" s="661"/>
      <c r="AS5" s="661"/>
      <c r="AT5" s="661"/>
      <c r="AU5" s="661"/>
      <c r="AV5" s="661"/>
      <c r="AW5" s="661"/>
      <c r="AX5" s="661"/>
      <c r="AY5" s="661"/>
      <c r="AZ5" s="664"/>
      <c r="BA5" s="665" t="s">
        <v>577</v>
      </c>
      <c r="BB5" s="661"/>
      <c r="BC5" s="662"/>
      <c r="BD5" s="663" t="s">
        <v>579</v>
      </c>
      <c r="BE5" s="661"/>
      <c r="BF5" s="661"/>
      <c r="BG5" s="661"/>
      <c r="BH5" s="661"/>
      <c r="BI5" s="661"/>
      <c r="BJ5" s="661"/>
      <c r="BK5" s="661"/>
      <c r="BL5" s="661"/>
      <c r="BM5" s="664"/>
      <c r="BN5" s="665" t="s">
        <v>577</v>
      </c>
      <c r="BO5" s="661"/>
      <c r="BP5" s="662"/>
    </row>
    <row r="6" spans="1:68" ht="48.75" customHeight="1" thickBot="1" x14ac:dyDescent="0.3">
      <c r="A6" s="659" t="s">
        <v>161</v>
      </c>
      <c r="B6" s="636"/>
      <c r="C6" s="636"/>
      <c r="D6" s="636"/>
      <c r="E6" s="636"/>
      <c r="F6" s="636"/>
      <c r="G6" s="636"/>
      <c r="H6" s="636"/>
      <c r="I6" s="636"/>
      <c r="J6" s="636"/>
      <c r="K6" s="636"/>
      <c r="L6" s="636"/>
      <c r="M6" s="636"/>
      <c r="N6" s="636"/>
      <c r="O6" s="636"/>
      <c r="P6" s="636"/>
      <c r="Q6" s="636"/>
      <c r="R6" s="636"/>
      <c r="S6" s="636"/>
      <c r="T6" s="636"/>
      <c r="U6" s="636"/>
      <c r="V6" s="636"/>
      <c r="W6" s="636"/>
      <c r="X6" s="636"/>
      <c r="Y6" s="636"/>
      <c r="Z6" s="636"/>
      <c r="AA6" s="636"/>
      <c r="AB6" s="636"/>
      <c r="AC6" s="660"/>
      <c r="AD6" s="699" t="s">
        <v>161</v>
      </c>
      <c r="AE6" s="635"/>
      <c r="AF6" s="635"/>
      <c r="AG6" s="635"/>
      <c r="AH6" s="635"/>
      <c r="AI6" s="635"/>
      <c r="AJ6" s="635"/>
      <c r="AK6" s="635"/>
      <c r="AL6" s="635"/>
      <c r="AM6" s="635"/>
      <c r="AN6" s="635"/>
      <c r="AO6" s="635"/>
      <c r="AP6" s="637"/>
      <c r="AQ6" s="659" t="s">
        <v>161</v>
      </c>
      <c r="AR6" s="636"/>
      <c r="AS6" s="636"/>
      <c r="AT6" s="636"/>
      <c r="AU6" s="636"/>
      <c r="AV6" s="636"/>
      <c r="AW6" s="636"/>
      <c r="AX6" s="636"/>
      <c r="AY6" s="636"/>
      <c r="AZ6" s="636"/>
      <c r="BA6" s="636"/>
      <c r="BB6" s="636"/>
      <c r="BC6" s="660"/>
      <c r="BD6" s="659" t="s">
        <v>161</v>
      </c>
      <c r="BE6" s="636"/>
      <c r="BF6" s="636"/>
      <c r="BG6" s="636"/>
      <c r="BH6" s="636"/>
      <c r="BI6" s="636"/>
      <c r="BJ6" s="636"/>
      <c r="BK6" s="636"/>
      <c r="BL6" s="636"/>
      <c r="BM6" s="636"/>
      <c r="BN6" s="636"/>
      <c r="BO6" s="636"/>
      <c r="BP6" s="660"/>
    </row>
    <row r="7" spans="1:68" ht="44.25" customHeight="1" x14ac:dyDescent="0.25">
      <c r="A7" s="676" t="s">
        <v>123</v>
      </c>
      <c r="B7" s="678" t="s">
        <v>225</v>
      </c>
      <c r="C7" s="676" t="s">
        <v>226</v>
      </c>
      <c r="D7" s="680"/>
      <c r="E7" s="680"/>
      <c r="F7" s="680"/>
      <c r="G7" s="680"/>
      <c r="H7" s="680"/>
      <c r="I7" s="680"/>
      <c r="J7" s="680"/>
      <c r="K7" s="680"/>
      <c r="L7" s="680"/>
      <c r="M7" s="680"/>
      <c r="N7" s="680"/>
      <c r="O7" s="680"/>
      <c r="P7" s="680"/>
      <c r="Q7" s="680"/>
      <c r="R7" s="680"/>
      <c r="S7" s="680"/>
      <c r="T7" s="680"/>
      <c r="U7" s="680"/>
      <c r="V7" s="680"/>
      <c r="W7" s="678"/>
      <c r="X7" s="681" t="s">
        <v>227</v>
      </c>
      <c r="Y7" s="683" t="s">
        <v>228</v>
      </c>
      <c r="Z7" s="683" t="s">
        <v>229</v>
      </c>
      <c r="AA7" s="683" t="s">
        <v>230</v>
      </c>
      <c r="AB7" s="683" t="s">
        <v>231</v>
      </c>
      <c r="AC7" s="686" t="s">
        <v>232</v>
      </c>
      <c r="AD7" s="633" t="s">
        <v>548</v>
      </c>
      <c r="AE7" s="628"/>
      <c r="AF7" s="628"/>
      <c r="AG7" s="675"/>
      <c r="AH7" s="630" t="s">
        <v>535</v>
      </c>
      <c r="AI7" s="631"/>
      <c r="AJ7" s="654"/>
      <c r="AK7" s="624" t="s">
        <v>536</v>
      </c>
      <c r="AL7" s="625"/>
      <c r="AM7" s="625"/>
      <c r="AN7" s="625"/>
      <c r="AO7" s="625"/>
      <c r="AP7" s="626"/>
      <c r="AQ7" s="627" t="s">
        <v>551</v>
      </c>
      <c r="AR7" s="628"/>
      <c r="AS7" s="628"/>
      <c r="AT7" s="629"/>
      <c r="AU7" s="630" t="s">
        <v>552</v>
      </c>
      <c r="AV7" s="631"/>
      <c r="AW7" s="632"/>
      <c r="AX7" s="624" t="s">
        <v>553</v>
      </c>
      <c r="AY7" s="625"/>
      <c r="AZ7" s="625"/>
      <c r="BA7" s="625"/>
      <c r="BB7" s="625"/>
      <c r="BC7" s="626"/>
      <c r="BD7" s="633" t="s">
        <v>554</v>
      </c>
      <c r="BE7" s="628"/>
      <c r="BF7" s="628"/>
      <c r="BG7" s="629"/>
      <c r="BH7" s="630" t="s">
        <v>555</v>
      </c>
      <c r="BI7" s="631"/>
      <c r="BJ7" s="632"/>
      <c r="BK7" s="624" t="s">
        <v>556</v>
      </c>
      <c r="BL7" s="625"/>
      <c r="BM7" s="625"/>
      <c r="BN7" s="625"/>
      <c r="BO7" s="625"/>
      <c r="BP7" s="626"/>
    </row>
    <row r="8" spans="1:68" ht="45" customHeight="1" x14ac:dyDescent="0.25">
      <c r="A8" s="677"/>
      <c r="B8" s="679"/>
      <c r="C8" s="690" t="s">
        <v>234</v>
      </c>
      <c r="D8" s="691"/>
      <c r="E8" s="691"/>
      <c r="F8" s="691"/>
      <c r="G8" s="691"/>
      <c r="H8" s="691"/>
      <c r="I8" s="692" t="s">
        <v>235</v>
      </c>
      <c r="J8" s="692"/>
      <c r="K8" s="692"/>
      <c r="L8" s="692"/>
      <c r="M8" s="692"/>
      <c r="N8" s="692"/>
      <c r="O8" s="692"/>
      <c r="P8" s="693" t="s">
        <v>236</v>
      </c>
      <c r="Q8" s="693"/>
      <c r="R8" s="693"/>
      <c r="S8" s="693"/>
      <c r="T8" s="693"/>
      <c r="U8" s="693"/>
      <c r="V8" s="694" t="s">
        <v>237</v>
      </c>
      <c r="W8" s="695"/>
      <c r="X8" s="682"/>
      <c r="Y8" s="684"/>
      <c r="Z8" s="684"/>
      <c r="AA8" s="684"/>
      <c r="AB8" s="684"/>
      <c r="AC8" s="687"/>
      <c r="AD8" s="666" t="s">
        <v>530</v>
      </c>
      <c r="AE8" s="667" t="s">
        <v>233</v>
      </c>
      <c r="AF8" s="667" t="s">
        <v>531</v>
      </c>
      <c r="AG8" s="668" t="s">
        <v>532</v>
      </c>
      <c r="AH8" s="669" t="s">
        <v>533</v>
      </c>
      <c r="AI8" s="670" t="s">
        <v>537</v>
      </c>
      <c r="AJ8" s="671" t="s">
        <v>534</v>
      </c>
      <c r="AK8" s="672" t="s">
        <v>549</v>
      </c>
      <c r="AL8" s="673" t="s">
        <v>542</v>
      </c>
      <c r="AM8" s="673" t="s">
        <v>538</v>
      </c>
      <c r="AN8" s="673" t="s">
        <v>539</v>
      </c>
      <c r="AO8" s="673" t="s">
        <v>540</v>
      </c>
      <c r="AP8" s="674" t="s">
        <v>541</v>
      </c>
      <c r="AQ8" s="698" t="s">
        <v>530</v>
      </c>
      <c r="AR8" s="667" t="s">
        <v>233</v>
      </c>
      <c r="AS8" s="667" t="s">
        <v>531</v>
      </c>
      <c r="AT8" s="688" t="s">
        <v>532</v>
      </c>
      <c r="AU8" s="669" t="s">
        <v>533</v>
      </c>
      <c r="AV8" s="670" t="s">
        <v>537</v>
      </c>
      <c r="AW8" s="689" t="s">
        <v>534</v>
      </c>
      <c r="AX8" s="672" t="s">
        <v>549</v>
      </c>
      <c r="AY8" s="673" t="s">
        <v>542</v>
      </c>
      <c r="AZ8" s="673" t="s">
        <v>538</v>
      </c>
      <c r="BA8" s="673" t="s">
        <v>539</v>
      </c>
      <c r="BB8" s="673" t="s">
        <v>540</v>
      </c>
      <c r="BC8" s="674" t="s">
        <v>541</v>
      </c>
      <c r="BD8" s="696" t="s">
        <v>530</v>
      </c>
      <c r="BE8" s="667" t="s">
        <v>233</v>
      </c>
      <c r="BF8" s="667" t="s">
        <v>531</v>
      </c>
      <c r="BG8" s="688" t="s">
        <v>532</v>
      </c>
      <c r="BH8" s="669" t="s">
        <v>533</v>
      </c>
      <c r="BI8" s="670" t="s">
        <v>537</v>
      </c>
      <c r="BJ8" s="689" t="s">
        <v>534</v>
      </c>
      <c r="BK8" s="672" t="s">
        <v>549</v>
      </c>
      <c r="BL8" s="673" t="s">
        <v>542</v>
      </c>
      <c r="BM8" s="673" t="s">
        <v>538</v>
      </c>
      <c r="BN8" s="673" t="s">
        <v>539</v>
      </c>
      <c r="BO8" s="673" t="s">
        <v>540</v>
      </c>
      <c r="BP8" s="674" t="s">
        <v>541</v>
      </c>
    </row>
    <row r="9" spans="1:68" x14ac:dyDescent="0.25">
      <c r="A9" s="677"/>
      <c r="B9" s="679"/>
      <c r="C9" s="696" t="s">
        <v>238</v>
      </c>
      <c r="D9" s="667" t="s">
        <v>239</v>
      </c>
      <c r="E9" s="667" t="s">
        <v>240</v>
      </c>
      <c r="F9" s="667" t="s">
        <v>241</v>
      </c>
      <c r="G9" s="667" t="s">
        <v>242</v>
      </c>
      <c r="H9" s="667" t="s">
        <v>243</v>
      </c>
      <c r="I9" s="685" t="s">
        <v>244</v>
      </c>
      <c r="J9" s="685" t="s">
        <v>245</v>
      </c>
      <c r="K9" s="685" t="s">
        <v>246</v>
      </c>
      <c r="L9" s="685" t="s">
        <v>247</v>
      </c>
      <c r="M9" s="685" t="s">
        <v>248</v>
      </c>
      <c r="N9" s="685" t="s">
        <v>249</v>
      </c>
      <c r="O9" s="685" t="s">
        <v>250</v>
      </c>
      <c r="P9" s="697" t="s">
        <v>251</v>
      </c>
      <c r="Q9" s="697" t="s">
        <v>252</v>
      </c>
      <c r="R9" s="697" t="s">
        <v>253</v>
      </c>
      <c r="S9" s="697" t="s">
        <v>254</v>
      </c>
      <c r="T9" s="697" t="s">
        <v>255</v>
      </c>
      <c r="U9" s="697" t="s">
        <v>256</v>
      </c>
      <c r="V9" s="673" t="s">
        <v>257</v>
      </c>
      <c r="W9" s="674" t="s">
        <v>258</v>
      </c>
      <c r="X9" s="682"/>
      <c r="Y9" s="684"/>
      <c r="Z9" s="684"/>
      <c r="AA9" s="684"/>
      <c r="AB9" s="684"/>
      <c r="AC9" s="687"/>
      <c r="AD9" s="666"/>
      <c r="AE9" s="667"/>
      <c r="AF9" s="667"/>
      <c r="AG9" s="668"/>
      <c r="AH9" s="669"/>
      <c r="AI9" s="670"/>
      <c r="AJ9" s="671"/>
      <c r="AK9" s="672"/>
      <c r="AL9" s="673"/>
      <c r="AM9" s="673"/>
      <c r="AN9" s="673"/>
      <c r="AO9" s="673"/>
      <c r="AP9" s="674"/>
      <c r="AQ9" s="698"/>
      <c r="AR9" s="667"/>
      <c r="AS9" s="667"/>
      <c r="AT9" s="688"/>
      <c r="AU9" s="669"/>
      <c r="AV9" s="670"/>
      <c r="AW9" s="689"/>
      <c r="AX9" s="672"/>
      <c r="AY9" s="673"/>
      <c r="AZ9" s="673"/>
      <c r="BA9" s="673"/>
      <c r="BB9" s="673"/>
      <c r="BC9" s="674"/>
      <c r="BD9" s="696"/>
      <c r="BE9" s="667"/>
      <c r="BF9" s="667"/>
      <c r="BG9" s="688"/>
      <c r="BH9" s="669"/>
      <c r="BI9" s="670"/>
      <c r="BJ9" s="689"/>
      <c r="BK9" s="672"/>
      <c r="BL9" s="673"/>
      <c r="BM9" s="673"/>
      <c r="BN9" s="673"/>
      <c r="BO9" s="673"/>
      <c r="BP9" s="674"/>
    </row>
    <row r="10" spans="1:68" ht="85.95" customHeight="1" x14ac:dyDescent="0.25">
      <c r="A10" s="677"/>
      <c r="B10" s="679"/>
      <c r="C10" s="696"/>
      <c r="D10" s="667"/>
      <c r="E10" s="667"/>
      <c r="F10" s="667"/>
      <c r="G10" s="667"/>
      <c r="H10" s="667"/>
      <c r="I10" s="685"/>
      <c r="J10" s="685"/>
      <c r="K10" s="685"/>
      <c r="L10" s="685"/>
      <c r="M10" s="685"/>
      <c r="N10" s="685"/>
      <c r="O10" s="685"/>
      <c r="P10" s="697"/>
      <c r="Q10" s="697"/>
      <c r="R10" s="697"/>
      <c r="S10" s="697"/>
      <c r="T10" s="697"/>
      <c r="U10" s="697"/>
      <c r="V10" s="673"/>
      <c r="W10" s="674"/>
      <c r="X10" s="682"/>
      <c r="Y10" s="684"/>
      <c r="Z10" s="684"/>
      <c r="AA10" s="684"/>
      <c r="AB10" s="684"/>
      <c r="AC10" s="687"/>
      <c r="AD10" s="666"/>
      <c r="AE10" s="667"/>
      <c r="AF10" s="667"/>
      <c r="AG10" s="668"/>
      <c r="AH10" s="669"/>
      <c r="AI10" s="670"/>
      <c r="AJ10" s="671"/>
      <c r="AK10" s="672"/>
      <c r="AL10" s="673"/>
      <c r="AM10" s="673"/>
      <c r="AN10" s="673"/>
      <c r="AO10" s="673"/>
      <c r="AP10" s="674"/>
      <c r="AQ10" s="698"/>
      <c r="AR10" s="667"/>
      <c r="AS10" s="667"/>
      <c r="AT10" s="688"/>
      <c r="AU10" s="669"/>
      <c r="AV10" s="670"/>
      <c r="AW10" s="689"/>
      <c r="AX10" s="672"/>
      <c r="AY10" s="673"/>
      <c r="AZ10" s="673"/>
      <c r="BA10" s="673"/>
      <c r="BB10" s="673"/>
      <c r="BC10" s="674"/>
      <c r="BD10" s="696"/>
      <c r="BE10" s="667"/>
      <c r="BF10" s="667"/>
      <c r="BG10" s="688"/>
      <c r="BH10" s="669"/>
      <c r="BI10" s="670"/>
      <c r="BJ10" s="689"/>
      <c r="BK10" s="672"/>
      <c r="BL10" s="673"/>
      <c r="BM10" s="673"/>
      <c r="BN10" s="673"/>
      <c r="BO10" s="673"/>
      <c r="BP10" s="674"/>
    </row>
    <row r="11" spans="1:68" ht="105" customHeight="1" x14ac:dyDescent="0.25">
      <c r="A11" s="469">
        <v>1</v>
      </c>
      <c r="B11" s="470" t="s">
        <v>1000</v>
      </c>
      <c r="C11" s="461"/>
      <c r="D11" s="69"/>
      <c r="E11" s="69"/>
      <c r="F11" s="69"/>
      <c r="G11" s="69"/>
      <c r="H11" s="69"/>
      <c r="I11" s="70"/>
      <c r="J11" s="70"/>
      <c r="K11" s="70"/>
      <c r="L11" s="70"/>
      <c r="M11" s="70"/>
      <c r="N11" s="70"/>
      <c r="O11" s="68"/>
      <c r="P11" s="51"/>
      <c r="Q11" s="71"/>
      <c r="R11" s="71"/>
      <c r="S11" s="71"/>
      <c r="T11" s="71"/>
      <c r="U11" s="71"/>
      <c r="V11" s="72"/>
      <c r="W11" s="462"/>
      <c r="X11" s="455"/>
      <c r="Y11" s="73"/>
      <c r="Z11" s="74"/>
      <c r="AA11" s="74"/>
      <c r="AB11" s="73"/>
      <c r="AC11" s="456"/>
      <c r="AD11" s="453" t="s">
        <v>728</v>
      </c>
      <c r="AE11" s="217">
        <v>0</v>
      </c>
      <c r="AF11" s="341" t="s">
        <v>595</v>
      </c>
      <c r="AG11" s="251" t="s">
        <v>595</v>
      </c>
      <c r="AH11" s="447" t="s">
        <v>666</v>
      </c>
      <c r="AI11" s="448" t="s">
        <v>543</v>
      </c>
      <c r="AJ11" s="450" t="s">
        <v>1001</v>
      </c>
      <c r="AK11" s="257"/>
      <c r="AL11" s="75"/>
      <c r="AM11" s="75"/>
      <c r="AN11" s="445" t="s">
        <v>998</v>
      </c>
      <c r="AO11" s="75"/>
      <c r="AP11" s="121"/>
      <c r="AQ11" s="253"/>
      <c r="AR11" s="75"/>
      <c r="AS11" s="75"/>
      <c r="AT11" s="121"/>
      <c r="AU11" s="120"/>
      <c r="AV11" s="75"/>
      <c r="AW11" s="121"/>
      <c r="AX11" s="120"/>
      <c r="AY11" s="75"/>
      <c r="AZ11" s="75"/>
      <c r="BA11" s="75"/>
      <c r="BB11" s="75"/>
      <c r="BC11" s="121"/>
      <c r="BD11" s="120"/>
      <c r="BE11" s="75"/>
      <c r="BF11" s="75"/>
      <c r="BG11" s="121"/>
      <c r="BH11" s="120"/>
      <c r="BI11" s="75"/>
      <c r="BJ11" s="121"/>
      <c r="BK11" s="120"/>
      <c r="BL11" s="75"/>
      <c r="BM11" s="75"/>
      <c r="BN11" s="75"/>
      <c r="BO11" s="75"/>
      <c r="BP11" s="121"/>
    </row>
    <row r="12" spans="1:68" ht="159" customHeight="1" thickBot="1" x14ac:dyDescent="0.3">
      <c r="A12" s="471">
        <v>2</v>
      </c>
      <c r="B12" s="472" t="s">
        <v>223</v>
      </c>
      <c r="C12" s="463"/>
      <c r="D12" s="464"/>
      <c r="E12" s="464"/>
      <c r="F12" s="464"/>
      <c r="G12" s="464"/>
      <c r="H12" s="464"/>
      <c r="I12" s="465"/>
      <c r="J12" s="465"/>
      <c r="K12" s="465"/>
      <c r="L12" s="465"/>
      <c r="M12" s="465"/>
      <c r="N12" s="465"/>
      <c r="O12" s="465" t="s">
        <v>105</v>
      </c>
      <c r="P12" s="466"/>
      <c r="Q12" s="466"/>
      <c r="R12" s="466" t="s">
        <v>105</v>
      </c>
      <c r="S12" s="466"/>
      <c r="T12" s="466"/>
      <c r="U12" s="466"/>
      <c r="V12" s="467"/>
      <c r="W12" s="468"/>
      <c r="X12" s="457" t="s">
        <v>289</v>
      </c>
      <c r="Y12" s="458" t="s">
        <v>290</v>
      </c>
      <c r="Z12" s="459">
        <v>44197</v>
      </c>
      <c r="AA12" s="459" t="s">
        <v>291</v>
      </c>
      <c r="AB12" s="458" t="s">
        <v>292</v>
      </c>
      <c r="AC12" s="460" t="s">
        <v>293</v>
      </c>
      <c r="AD12" s="454" t="s">
        <v>1002</v>
      </c>
      <c r="AE12" s="234">
        <v>0.33</v>
      </c>
      <c r="AF12" s="235" t="s">
        <v>780</v>
      </c>
      <c r="AG12" s="252" t="s">
        <v>779</v>
      </c>
      <c r="AH12" s="233" t="s">
        <v>666</v>
      </c>
      <c r="AI12" s="235" t="s">
        <v>543</v>
      </c>
      <c r="AJ12" s="451" t="s">
        <v>820</v>
      </c>
      <c r="AK12" s="193"/>
      <c r="AL12" s="195"/>
      <c r="AM12" s="291"/>
      <c r="AN12" s="292" t="s">
        <v>999</v>
      </c>
      <c r="AO12" s="292"/>
      <c r="AP12" s="196"/>
      <c r="AQ12" s="254"/>
      <c r="AR12" s="123"/>
      <c r="AS12" s="123"/>
      <c r="AT12" s="124"/>
      <c r="AU12" s="122"/>
      <c r="AV12" s="123"/>
      <c r="AW12" s="124"/>
      <c r="AX12" s="122"/>
      <c r="AY12" s="123"/>
      <c r="AZ12" s="123"/>
      <c r="BA12" s="123"/>
      <c r="BB12" s="123"/>
      <c r="BC12" s="124"/>
      <c r="BD12" s="122"/>
      <c r="BE12" s="123"/>
      <c r="BF12" s="123"/>
      <c r="BG12" s="124"/>
      <c r="BH12" s="122"/>
      <c r="BI12" s="123"/>
      <c r="BJ12" s="124"/>
      <c r="BK12" s="122"/>
      <c r="BL12" s="123"/>
      <c r="BM12" s="123"/>
      <c r="BN12" s="123"/>
      <c r="BO12" s="123"/>
      <c r="BP12" s="124"/>
    </row>
  </sheetData>
  <mergeCells count="109">
    <mergeCell ref="AD6:AP6"/>
    <mergeCell ref="AQ6:BC6"/>
    <mergeCell ref="BD6:BP6"/>
    <mergeCell ref="AA1:AC1"/>
    <mergeCell ref="AA2:AC2"/>
    <mergeCell ref="AA3:AC3"/>
    <mergeCell ref="C1:Z3"/>
    <mergeCell ref="A4:AC4"/>
    <mergeCell ref="W5:AC5"/>
    <mergeCell ref="A5:V5"/>
    <mergeCell ref="A6:AC6"/>
    <mergeCell ref="BF1:BO3"/>
    <mergeCell ref="AD4:AP4"/>
    <mergeCell ref="AQ4:BC4"/>
    <mergeCell ref="BD4:BP4"/>
    <mergeCell ref="AD5:AM5"/>
    <mergeCell ref="AN5:AP5"/>
    <mergeCell ref="AQ5:AZ5"/>
    <mergeCell ref="BA5:BC5"/>
    <mergeCell ref="BD5:BM5"/>
    <mergeCell ref="BN5:BP5"/>
    <mergeCell ref="AD1:AE3"/>
    <mergeCell ref="AF1:AO3"/>
    <mergeCell ref="AQ1:AR3"/>
    <mergeCell ref="AS1:BB3"/>
    <mergeCell ref="BD1:BE3"/>
    <mergeCell ref="BO8:BO10"/>
    <mergeCell ref="BP8:BP10"/>
    <mergeCell ref="BB8:BB10"/>
    <mergeCell ref="BC8:BC10"/>
    <mergeCell ref="BD7:BG7"/>
    <mergeCell ref="BH7:BJ7"/>
    <mergeCell ref="BK7:BP7"/>
    <mergeCell ref="BD8:BD10"/>
    <mergeCell ref="BE8:BE10"/>
    <mergeCell ref="BF8:BF10"/>
    <mergeCell ref="BG8:BG10"/>
    <mergeCell ref="BH8:BH10"/>
    <mergeCell ref="BI8:BI10"/>
    <mergeCell ref="BJ8:BJ10"/>
    <mergeCell ref="BK8:BK10"/>
    <mergeCell ref="BL8:BL10"/>
    <mergeCell ref="AQ7:AT7"/>
    <mergeCell ref="AU7:AW7"/>
    <mergeCell ref="AX7:BC7"/>
    <mergeCell ref="AQ8:AQ10"/>
    <mergeCell ref="AR8:AR10"/>
    <mergeCell ref="AS8:AS10"/>
    <mergeCell ref="C8:H8"/>
    <mergeCell ref="I8:O8"/>
    <mergeCell ref="P8:U8"/>
    <mergeCell ref="V8:W8"/>
    <mergeCell ref="C9:C10"/>
    <mergeCell ref="D9:D10"/>
    <mergeCell ref="E9:E10"/>
    <mergeCell ref="F9:F10"/>
    <mergeCell ref="G9:G10"/>
    <mergeCell ref="H9:H10"/>
    <mergeCell ref="I9:I10"/>
    <mergeCell ref="J9:J10"/>
    <mergeCell ref="K9:K10"/>
    <mergeCell ref="L9:L10"/>
    <mergeCell ref="P9:P10"/>
    <mergeCell ref="Q9:Q10"/>
    <mergeCell ref="R9:R10"/>
    <mergeCell ref="S9:S10"/>
    <mergeCell ref="T9:T10"/>
    <mergeCell ref="M9:M10"/>
    <mergeCell ref="U9:U10"/>
    <mergeCell ref="BN8:BN10"/>
    <mergeCell ref="V9:V10"/>
    <mergeCell ref="W9:W10"/>
    <mergeCell ref="AA7:AA10"/>
    <mergeCell ref="AB7:AB10"/>
    <mergeCell ref="AZ8:AZ10"/>
    <mergeCell ref="BA8:BA10"/>
    <mergeCell ref="AC7:AC10"/>
    <mergeCell ref="Z7:Z10"/>
    <mergeCell ref="AT8:AT10"/>
    <mergeCell ref="AU8:AU10"/>
    <mergeCell ref="AV8:AV10"/>
    <mergeCell ref="AW8:AW10"/>
    <mergeCell ref="AX8:AX10"/>
    <mergeCell ref="AY8:AY10"/>
    <mergeCell ref="BM8:BM10"/>
    <mergeCell ref="A1:B3"/>
    <mergeCell ref="AK7:AP7"/>
    <mergeCell ref="AD8:AD10"/>
    <mergeCell ref="AE8:AE10"/>
    <mergeCell ref="AF8:AF10"/>
    <mergeCell ref="AG8:AG10"/>
    <mergeCell ref="AH8:AH10"/>
    <mergeCell ref="AI8:AI10"/>
    <mergeCell ref="AJ8:AJ10"/>
    <mergeCell ref="AK8:AK10"/>
    <mergeCell ref="AL8:AL10"/>
    <mergeCell ref="AM8:AM10"/>
    <mergeCell ref="AN8:AN10"/>
    <mergeCell ref="AO8:AO10"/>
    <mergeCell ref="AP8:AP10"/>
    <mergeCell ref="AD7:AG7"/>
    <mergeCell ref="AH7:AJ7"/>
    <mergeCell ref="A7:A10"/>
    <mergeCell ref="B7:B10"/>
    <mergeCell ref="C7:W7"/>
    <mergeCell ref="X7:X10"/>
    <mergeCell ref="Y7:Y10"/>
    <mergeCell ref="N9:N10"/>
    <mergeCell ref="O9:O10"/>
  </mergeCells>
  <printOptions gridLines="1"/>
  <pageMargins left="0.70866141732283472" right="0.70866141732283472" top="0.74803149606299213" bottom="0.74803149606299213" header="0.31496062992125984" footer="0.31496062992125984"/>
  <pageSetup orientation="portrait" blackAndWhite="1" horizontalDpi="4294967293"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CAMBIOS'!$C$32:$C$36</xm:f>
          </x14:formula1>
          <xm:sqref>AP8 BC8 BP8</xm:sqref>
        </x14:dataValidation>
        <x14:dataValidation type="list" allowBlank="1" showInputMessage="1" showErrorMessage="1">
          <x14:formula1>
            <xm:f>'CONTROL DE CAMBIOS'!$A$32:$A$35</xm:f>
          </x14:formula1>
          <xm:sqref>AI8 AV8 BI8</xm:sqref>
        </x14:dataValidation>
        <x14:dataValidation type="list" allowBlank="1" showInputMessage="1" showErrorMessage="1">
          <x14:formula1>
            <xm:f>'CONTROL DE CAMBIOS'!$A$32:$A$36</xm:f>
          </x14:formula1>
          <xm:sqref>AI11:AI12 AV11:AV12 BI11:BI12</xm:sqref>
        </x14:dataValidation>
        <x14:dataValidation type="list" allowBlank="1" showInputMessage="1" showErrorMessage="1">
          <x14:formula1>
            <xm:f>'CONTROL DE CAMBIOS'!$C$32:$C$37</xm:f>
          </x14:formula1>
          <xm:sqref>BP11:BP12 BC11:BC12 AP11:AP12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U38"/>
  <sheetViews>
    <sheetView zoomScaleNormal="100" zoomScaleSheetLayoutView="20" workbookViewId="0">
      <selection activeCell="P36" sqref="P36"/>
    </sheetView>
  </sheetViews>
  <sheetFormatPr baseColWidth="10" defaultColWidth="11.44140625" defaultRowHeight="13.8" x14ac:dyDescent="0.25"/>
  <cols>
    <col min="1" max="1" width="7.5546875" style="165" customWidth="1"/>
    <col min="2" max="2" width="42.44140625" style="275" customWidth="1"/>
    <col min="3" max="4" width="25.5546875" style="165" customWidth="1"/>
    <col min="5" max="6" width="13.5546875" style="165" customWidth="1"/>
    <col min="7" max="7" width="23.33203125" style="165" customWidth="1"/>
    <col min="8" max="8" width="27" style="165" customWidth="1"/>
    <col min="9" max="9" width="58" style="275" customWidth="1"/>
    <col min="10" max="10" width="20.88671875" style="273" customWidth="1"/>
    <col min="11" max="11" width="42.33203125" style="273" customWidth="1"/>
    <col min="12" max="12" width="34" style="273" customWidth="1"/>
    <col min="13" max="13" width="20.88671875" style="273" customWidth="1"/>
    <col min="14" max="14" width="20.88671875" style="274" customWidth="1"/>
    <col min="15" max="15" width="29.6640625" style="275" customWidth="1"/>
    <col min="16" max="16" width="15.6640625" style="273" customWidth="1"/>
    <col min="17" max="17" width="15.6640625" style="274" customWidth="1"/>
    <col min="18" max="18" width="15.6640625" style="165" customWidth="1"/>
    <col min="19" max="19" width="60.44140625" style="165" customWidth="1"/>
    <col min="20" max="20" width="20.88671875" style="275" customWidth="1"/>
    <col min="21" max="21" width="20.6640625" style="273" customWidth="1"/>
    <col min="22" max="33" width="20.88671875" style="165" customWidth="1"/>
    <col min="34" max="34" width="32.6640625" style="165" customWidth="1"/>
    <col min="35" max="46" width="20.88671875" style="165" customWidth="1"/>
    <col min="47" max="47" width="36.88671875" style="165" customWidth="1"/>
    <col min="48" max="16384" width="11.44140625" style="165"/>
  </cols>
  <sheetData>
    <row r="1" spans="1:47" ht="30" customHeight="1" x14ac:dyDescent="0.25">
      <c r="A1" s="710" t="s">
        <v>582</v>
      </c>
      <c r="B1" s="655"/>
      <c r="C1" s="655"/>
      <c r="D1" s="655"/>
      <c r="E1" s="655"/>
      <c r="F1" s="655"/>
      <c r="G1" s="700" t="s">
        <v>157</v>
      </c>
      <c r="H1" s="701"/>
      <c r="I1" s="708"/>
      <c r="J1" s="639"/>
      <c r="K1" s="655" t="s">
        <v>158</v>
      </c>
      <c r="L1" s="655"/>
      <c r="M1" s="655"/>
      <c r="N1" s="655"/>
      <c r="O1" s="655"/>
      <c r="P1" s="655"/>
      <c r="Q1" s="655"/>
      <c r="R1" s="655"/>
      <c r="S1" s="655"/>
      <c r="T1" s="655"/>
      <c r="U1" s="265" t="s">
        <v>157</v>
      </c>
      <c r="V1" s="638"/>
      <c r="W1" s="639"/>
      <c r="X1" s="655" t="s">
        <v>158</v>
      </c>
      <c r="Y1" s="655"/>
      <c r="Z1" s="655"/>
      <c r="AA1" s="655"/>
      <c r="AB1" s="655"/>
      <c r="AC1" s="655"/>
      <c r="AD1" s="655"/>
      <c r="AE1" s="655"/>
      <c r="AF1" s="655"/>
      <c r="AG1" s="655"/>
      <c r="AH1" s="266" t="s">
        <v>157</v>
      </c>
      <c r="AI1" s="638"/>
      <c r="AJ1" s="639"/>
      <c r="AK1" s="655" t="s">
        <v>158</v>
      </c>
      <c r="AL1" s="655"/>
      <c r="AM1" s="655"/>
      <c r="AN1" s="655"/>
      <c r="AO1" s="655"/>
      <c r="AP1" s="655"/>
      <c r="AQ1" s="655"/>
      <c r="AR1" s="655"/>
      <c r="AS1" s="655"/>
      <c r="AT1" s="655"/>
      <c r="AU1" s="266" t="s">
        <v>157</v>
      </c>
    </row>
    <row r="2" spans="1:47" ht="30" customHeight="1" x14ac:dyDescent="0.25">
      <c r="A2" s="657"/>
      <c r="B2" s="656"/>
      <c r="C2" s="656"/>
      <c r="D2" s="656"/>
      <c r="E2" s="656"/>
      <c r="F2" s="656"/>
      <c r="G2" s="702" t="s">
        <v>575</v>
      </c>
      <c r="H2" s="703"/>
      <c r="I2" s="709"/>
      <c r="J2" s="641"/>
      <c r="K2" s="656"/>
      <c r="L2" s="656"/>
      <c r="M2" s="656"/>
      <c r="N2" s="656"/>
      <c r="O2" s="656"/>
      <c r="P2" s="656"/>
      <c r="Q2" s="656"/>
      <c r="R2" s="656"/>
      <c r="S2" s="656"/>
      <c r="T2" s="656"/>
      <c r="U2" s="267" t="s">
        <v>575</v>
      </c>
      <c r="V2" s="640"/>
      <c r="W2" s="641"/>
      <c r="X2" s="656"/>
      <c r="Y2" s="656"/>
      <c r="Z2" s="656"/>
      <c r="AA2" s="656"/>
      <c r="AB2" s="656"/>
      <c r="AC2" s="656"/>
      <c r="AD2" s="656"/>
      <c r="AE2" s="656"/>
      <c r="AF2" s="656"/>
      <c r="AG2" s="656"/>
      <c r="AH2" s="268" t="s">
        <v>575</v>
      </c>
      <c r="AI2" s="640"/>
      <c r="AJ2" s="641"/>
      <c r="AK2" s="656"/>
      <c r="AL2" s="656"/>
      <c r="AM2" s="656"/>
      <c r="AN2" s="656"/>
      <c r="AO2" s="656"/>
      <c r="AP2" s="656"/>
      <c r="AQ2" s="656"/>
      <c r="AR2" s="656"/>
      <c r="AS2" s="656"/>
      <c r="AT2" s="656"/>
      <c r="AU2" s="269" t="s">
        <v>575</v>
      </c>
    </row>
    <row r="3" spans="1:47" ht="36" customHeight="1" x14ac:dyDescent="0.25">
      <c r="A3" s="657"/>
      <c r="B3" s="656"/>
      <c r="C3" s="656"/>
      <c r="D3" s="656"/>
      <c r="E3" s="656"/>
      <c r="F3" s="656"/>
      <c r="G3" s="702" t="s">
        <v>576</v>
      </c>
      <c r="H3" s="703"/>
      <c r="I3" s="709"/>
      <c r="J3" s="641"/>
      <c r="K3" s="656"/>
      <c r="L3" s="656"/>
      <c r="M3" s="656"/>
      <c r="N3" s="656"/>
      <c r="O3" s="656"/>
      <c r="P3" s="656"/>
      <c r="Q3" s="656"/>
      <c r="R3" s="656"/>
      <c r="S3" s="656"/>
      <c r="T3" s="656"/>
      <c r="U3" s="267" t="s">
        <v>576</v>
      </c>
      <c r="V3" s="640"/>
      <c r="W3" s="641"/>
      <c r="X3" s="656"/>
      <c r="Y3" s="656"/>
      <c r="Z3" s="656"/>
      <c r="AA3" s="656"/>
      <c r="AB3" s="656"/>
      <c r="AC3" s="656"/>
      <c r="AD3" s="656"/>
      <c r="AE3" s="656"/>
      <c r="AF3" s="656"/>
      <c r="AG3" s="656"/>
      <c r="AH3" s="268" t="s">
        <v>576</v>
      </c>
      <c r="AI3" s="640"/>
      <c r="AJ3" s="641"/>
      <c r="AK3" s="656"/>
      <c r="AL3" s="656"/>
      <c r="AM3" s="656"/>
      <c r="AN3" s="656"/>
      <c r="AO3" s="656"/>
      <c r="AP3" s="656"/>
      <c r="AQ3" s="656"/>
      <c r="AR3" s="656"/>
      <c r="AS3" s="656"/>
      <c r="AT3" s="656"/>
      <c r="AU3" s="269" t="s">
        <v>576</v>
      </c>
    </row>
    <row r="4" spans="1:47" ht="37.5" customHeight="1" x14ac:dyDescent="0.25">
      <c r="A4" s="657" t="s">
        <v>150</v>
      </c>
      <c r="B4" s="656"/>
      <c r="C4" s="656"/>
      <c r="D4" s="656"/>
      <c r="E4" s="656"/>
      <c r="F4" s="656"/>
      <c r="G4" s="656"/>
      <c r="H4" s="658"/>
      <c r="I4" s="707" t="s">
        <v>150</v>
      </c>
      <c r="J4" s="656"/>
      <c r="K4" s="656"/>
      <c r="L4" s="656"/>
      <c r="M4" s="656"/>
      <c r="N4" s="656"/>
      <c r="O4" s="656"/>
      <c r="P4" s="656"/>
      <c r="Q4" s="656"/>
      <c r="R4" s="656"/>
      <c r="S4" s="656"/>
      <c r="T4" s="656"/>
      <c r="U4" s="658"/>
      <c r="V4" s="657" t="s">
        <v>150</v>
      </c>
      <c r="W4" s="656"/>
      <c r="X4" s="656"/>
      <c r="Y4" s="656"/>
      <c r="Z4" s="656"/>
      <c r="AA4" s="656"/>
      <c r="AB4" s="656"/>
      <c r="AC4" s="656"/>
      <c r="AD4" s="656"/>
      <c r="AE4" s="656"/>
      <c r="AF4" s="656"/>
      <c r="AG4" s="656"/>
      <c r="AH4" s="658"/>
      <c r="AI4" s="657" t="s">
        <v>150</v>
      </c>
      <c r="AJ4" s="656"/>
      <c r="AK4" s="656"/>
      <c r="AL4" s="656"/>
      <c r="AM4" s="656"/>
      <c r="AN4" s="656"/>
      <c r="AO4" s="656"/>
      <c r="AP4" s="656"/>
      <c r="AQ4" s="656"/>
      <c r="AR4" s="656"/>
      <c r="AS4" s="656"/>
      <c r="AT4" s="656"/>
      <c r="AU4" s="658"/>
    </row>
    <row r="5" spans="1:47" ht="37.5" customHeight="1" thickBot="1" x14ac:dyDescent="0.3">
      <c r="A5" s="730" t="s">
        <v>1031</v>
      </c>
      <c r="B5" s="731"/>
      <c r="C5" s="731"/>
      <c r="D5" s="731"/>
      <c r="E5" s="731"/>
      <c r="F5" s="473" t="s">
        <v>577</v>
      </c>
      <c r="G5" s="473"/>
      <c r="H5" s="474"/>
      <c r="I5" s="714" t="s">
        <v>578</v>
      </c>
      <c r="J5" s="714"/>
      <c r="K5" s="714"/>
      <c r="L5" s="714"/>
      <c r="M5" s="714"/>
      <c r="N5" s="714"/>
      <c r="O5" s="714"/>
      <c r="P5" s="714"/>
      <c r="Q5" s="714"/>
      <c r="R5" s="715"/>
      <c r="S5" s="716" t="s">
        <v>577</v>
      </c>
      <c r="T5" s="714"/>
      <c r="U5" s="717"/>
      <c r="V5" s="738" t="s">
        <v>578</v>
      </c>
      <c r="W5" s="714"/>
      <c r="X5" s="714"/>
      <c r="Y5" s="714"/>
      <c r="Z5" s="714"/>
      <c r="AA5" s="714"/>
      <c r="AB5" s="714"/>
      <c r="AC5" s="714"/>
      <c r="AD5" s="714"/>
      <c r="AE5" s="715"/>
      <c r="AF5" s="716" t="s">
        <v>577</v>
      </c>
      <c r="AG5" s="714"/>
      <c r="AH5" s="717"/>
      <c r="AI5" s="738" t="s">
        <v>578</v>
      </c>
      <c r="AJ5" s="714"/>
      <c r="AK5" s="714"/>
      <c r="AL5" s="714"/>
      <c r="AM5" s="714"/>
      <c r="AN5" s="714"/>
      <c r="AO5" s="714"/>
      <c r="AP5" s="714"/>
      <c r="AQ5" s="714"/>
      <c r="AR5" s="715"/>
      <c r="AS5" s="716" t="s">
        <v>577</v>
      </c>
      <c r="AT5" s="714"/>
      <c r="AU5" s="717"/>
    </row>
    <row r="6" spans="1:47" ht="39" customHeight="1" thickBot="1" x14ac:dyDescent="0.3">
      <c r="A6" s="711" t="s">
        <v>159</v>
      </c>
      <c r="B6" s="712"/>
      <c r="C6" s="712"/>
      <c r="D6" s="712"/>
      <c r="E6" s="712"/>
      <c r="F6" s="712"/>
      <c r="G6" s="712"/>
      <c r="H6" s="713"/>
      <c r="I6" s="739" t="s">
        <v>159</v>
      </c>
      <c r="J6" s="740"/>
      <c r="K6" s="740"/>
      <c r="L6" s="740"/>
      <c r="M6" s="740"/>
      <c r="N6" s="740"/>
      <c r="O6" s="740"/>
      <c r="P6" s="740"/>
      <c r="Q6" s="740"/>
      <c r="R6" s="740"/>
      <c r="S6" s="740"/>
      <c r="T6" s="740"/>
      <c r="U6" s="741"/>
      <c r="V6" s="711" t="s">
        <v>159</v>
      </c>
      <c r="W6" s="712"/>
      <c r="X6" s="712"/>
      <c r="Y6" s="712"/>
      <c r="Z6" s="712"/>
      <c r="AA6" s="712"/>
      <c r="AB6" s="712"/>
      <c r="AC6" s="712"/>
      <c r="AD6" s="712"/>
      <c r="AE6" s="712"/>
      <c r="AF6" s="712"/>
      <c r="AG6" s="712"/>
      <c r="AH6" s="713"/>
      <c r="AI6" s="739" t="s">
        <v>159</v>
      </c>
      <c r="AJ6" s="740"/>
      <c r="AK6" s="740"/>
      <c r="AL6" s="740"/>
      <c r="AM6" s="740"/>
      <c r="AN6" s="740"/>
      <c r="AO6" s="740"/>
      <c r="AP6" s="740"/>
      <c r="AQ6" s="740"/>
      <c r="AR6" s="740"/>
      <c r="AS6" s="740"/>
      <c r="AT6" s="740"/>
      <c r="AU6" s="741"/>
    </row>
    <row r="7" spans="1:47" ht="39" customHeight="1" x14ac:dyDescent="0.25">
      <c r="A7" s="732" t="s">
        <v>123</v>
      </c>
      <c r="B7" s="734" t="s">
        <v>124</v>
      </c>
      <c r="C7" s="734" t="s">
        <v>155</v>
      </c>
      <c r="D7" s="734" t="s">
        <v>125</v>
      </c>
      <c r="E7" s="734" t="s">
        <v>126</v>
      </c>
      <c r="F7" s="734" t="s">
        <v>127</v>
      </c>
      <c r="G7" s="734" t="s">
        <v>128</v>
      </c>
      <c r="H7" s="736" t="s">
        <v>129</v>
      </c>
      <c r="I7" s="627" t="s">
        <v>548</v>
      </c>
      <c r="J7" s="628"/>
      <c r="K7" s="628"/>
      <c r="L7" s="675"/>
      <c r="M7" s="630" t="s">
        <v>535</v>
      </c>
      <c r="N7" s="631"/>
      <c r="O7" s="632"/>
      <c r="P7" s="742" t="s">
        <v>536</v>
      </c>
      <c r="Q7" s="625"/>
      <c r="R7" s="625"/>
      <c r="S7" s="625"/>
      <c r="T7" s="625"/>
      <c r="U7" s="626"/>
      <c r="V7" s="627" t="s">
        <v>551</v>
      </c>
      <c r="W7" s="628"/>
      <c r="X7" s="628"/>
      <c r="Y7" s="629"/>
      <c r="Z7" s="630" t="s">
        <v>552</v>
      </c>
      <c r="AA7" s="631"/>
      <c r="AB7" s="632"/>
      <c r="AC7" s="624" t="s">
        <v>553</v>
      </c>
      <c r="AD7" s="625"/>
      <c r="AE7" s="625"/>
      <c r="AF7" s="625"/>
      <c r="AG7" s="625"/>
      <c r="AH7" s="626"/>
      <c r="AI7" s="633" t="s">
        <v>554</v>
      </c>
      <c r="AJ7" s="628"/>
      <c r="AK7" s="628"/>
      <c r="AL7" s="629"/>
      <c r="AM7" s="630" t="s">
        <v>555</v>
      </c>
      <c r="AN7" s="631"/>
      <c r="AO7" s="632"/>
      <c r="AP7" s="624" t="s">
        <v>556</v>
      </c>
      <c r="AQ7" s="625"/>
      <c r="AR7" s="625"/>
      <c r="AS7" s="625"/>
      <c r="AT7" s="625"/>
      <c r="AU7" s="626"/>
    </row>
    <row r="8" spans="1:47" ht="69" x14ac:dyDescent="0.25">
      <c r="A8" s="733"/>
      <c r="B8" s="735"/>
      <c r="C8" s="735"/>
      <c r="D8" s="735"/>
      <c r="E8" s="735"/>
      <c r="F8" s="735"/>
      <c r="G8" s="735"/>
      <c r="H8" s="737"/>
      <c r="I8" s="334" t="s">
        <v>530</v>
      </c>
      <c r="J8" s="324" t="s">
        <v>233</v>
      </c>
      <c r="K8" s="324" t="s">
        <v>531</v>
      </c>
      <c r="L8" s="325" t="s">
        <v>532</v>
      </c>
      <c r="M8" s="326" t="s">
        <v>533</v>
      </c>
      <c r="N8" s="327" t="s">
        <v>537</v>
      </c>
      <c r="O8" s="333" t="s">
        <v>534</v>
      </c>
      <c r="P8" s="391" t="s">
        <v>549</v>
      </c>
      <c r="Q8" s="330" t="s">
        <v>542</v>
      </c>
      <c r="R8" s="330" t="s">
        <v>538</v>
      </c>
      <c r="S8" s="330" t="s">
        <v>539</v>
      </c>
      <c r="T8" s="330" t="s">
        <v>540</v>
      </c>
      <c r="U8" s="331" t="s">
        <v>541</v>
      </c>
      <c r="V8" s="334" t="s">
        <v>530</v>
      </c>
      <c r="W8" s="242" t="s">
        <v>233</v>
      </c>
      <c r="X8" s="242" t="s">
        <v>531</v>
      </c>
      <c r="Y8" s="243" t="s">
        <v>532</v>
      </c>
      <c r="Z8" s="244" t="s">
        <v>533</v>
      </c>
      <c r="AA8" s="245" t="s">
        <v>537</v>
      </c>
      <c r="AB8" s="246" t="s">
        <v>534</v>
      </c>
      <c r="AC8" s="247" t="s">
        <v>549</v>
      </c>
      <c r="AD8" s="239" t="s">
        <v>542</v>
      </c>
      <c r="AE8" s="239" t="s">
        <v>538</v>
      </c>
      <c r="AF8" s="239" t="s">
        <v>539</v>
      </c>
      <c r="AG8" s="239" t="s">
        <v>540</v>
      </c>
      <c r="AH8" s="240" t="s">
        <v>541</v>
      </c>
      <c r="AI8" s="241" t="s">
        <v>530</v>
      </c>
      <c r="AJ8" s="242" t="s">
        <v>233</v>
      </c>
      <c r="AK8" s="242" t="s">
        <v>531</v>
      </c>
      <c r="AL8" s="243" t="s">
        <v>532</v>
      </c>
      <c r="AM8" s="244" t="s">
        <v>533</v>
      </c>
      <c r="AN8" s="245" t="s">
        <v>537</v>
      </c>
      <c r="AO8" s="246" t="s">
        <v>534</v>
      </c>
      <c r="AP8" s="247" t="s">
        <v>549</v>
      </c>
      <c r="AQ8" s="239" t="s">
        <v>542</v>
      </c>
      <c r="AR8" s="239" t="s">
        <v>538</v>
      </c>
      <c r="AS8" s="239" t="s">
        <v>539</v>
      </c>
      <c r="AT8" s="239" t="s">
        <v>540</v>
      </c>
      <c r="AU8" s="240" t="s">
        <v>541</v>
      </c>
    </row>
    <row r="9" spans="1:47" ht="33.75" customHeight="1" x14ac:dyDescent="0.25">
      <c r="A9" s="718" t="s">
        <v>153</v>
      </c>
      <c r="B9" s="719"/>
      <c r="C9" s="719"/>
      <c r="D9" s="719"/>
      <c r="E9" s="719"/>
      <c r="F9" s="719"/>
      <c r="G9" s="719"/>
      <c r="H9" s="720"/>
      <c r="I9" s="490"/>
      <c r="J9" s="281"/>
      <c r="K9" s="281"/>
      <c r="L9" s="337"/>
      <c r="M9" s="509"/>
      <c r="N9" s="281"/>
      <c r="O9" s="520"/>
      <c r="P9" s="518"/>
      <c r="Q9" s="281"/>
      <c r="R9" s="280"/>
      <c r="S9" s="280"/>
      <c r="T9" s="508"/>
      <c r="U9" s="497"/>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row>
    <row r="10" spans="1:47" ht="288.60000000000002" customHeight="1" x14ac:dyDescent="0.25">
      <c r="A10" s="371">
        <v>1</v>
      </c>
      <c r="B10" s="486" t="s">
        <v>560</v>
      </c>
      <c r="C10" s="76" t="s">
        <v>400</v>
      </c>
      <c r="D10" s="76" t="s">
        <v>197</v>
      </c>
      <c r="E10" s="132">
        <v>44228</v>
      </c>
      <c r="F10" s="77">
        <v>44439</v>
      </c>
      <c r="G10" s="78" t="s">
        <v>401</v>
      </c>
      <c r="H10" s="475" t="s">
        <v>583</v>
      </c>
      <c r="I10" s="368" t="s">
        <v>614</v>
      </c>
      <c r="J10" s="198">
        <v>0.5</v>
      </c>
      <c r="K10" s="202" t="s">
        <v>834</v>
      </c>
      <c r="L10" s="385" t="s">
        <v>615</v>
      </c>
      <c r="M10" s="257" t="s">
        <v>759</v>
      </c>
      <c r="N10" s="202" t="s">
        <v>543</v>
      </c>
      <c r="O10" s="364" t="s">
        <v>835</v>
      </c>
      <c r="P10" s="358" t="s">
        <v>1073</v>
      </c>
      <c r="Q10" s="202" t="s">
        <v>888</v>
      </c>
      <c r="R10" s="198">
        <v>0.5</v>
      </c>
      <c r="S10" s="117" t="s">
        <v>906</v>
      </c>
      <c r="T10" s="259" t="s">
        <v>1009</v>
      </c>
      <c r="U10" s="204" t="s">
        <v>543</v>
      </c>
      <c r="V10" s="276"/>
      <c r="W10" s="117"/>
      <c r="X10" s="117"/>
      <c r="Y10" s="164"/>
      <c r="Z10" s="163"/>
      <c r="AA10" s="117"/>
      <c r="AB10" s="164"/>
      <c r="AC10" s="163"/>
      <c r="AD10" s="117"/>
      <c r="AE10" s="117"/>
      <c r="AF10" s="117"/>
      <c r="AG10" s="117"/>
      <c r="AH10" s="164"/>
      <c r="AI10" s="163"/>
      <c r="AJ10" s="117"/>
      <c r="AK10" s="117"/>
      <c r="AL10" s="164"/>
      <c r="AM10" s="163"/>
      <c r="AN10" s="117"/>
      <c r="AO10" s="164"/>
      <c r="AP10" s="163"/>
      <c r="AQ10" s="117"/>
      <c r="AR10" s="117"/>
      <c r="AS10" s="117"/>
      <c r="AT10" s="117"/>
      <c r="AU10" s="164"/>
    </row>
    <row r="11" spans="1:47" ht="85.95" customHeight="1" x14ac:dyDescent="0.25">
      <c r="A11" s="371">
        <v>2</v>
      </c>
      <c r="B11" s="90" t="s">
        <v>402</v>
      </c>
      <c r="C11" s="226" t="s">
        <v>403</v>
      </c>
      <c r="D11" s="76" t="s">
        <v>456</v>
      </c>
      <c r="E11" s="132">
        <v>44317</v>
      </c>
      <c r="F11" s="77">
        <v>44438</v>
      </c>
      <c r="G11" s="80" t="s">
        <v>404</v>
      </c>
      <c r="H11" s="372" t="s">
        <v>492</v>
      </c>
      <c r="I11" s="368" t="s">
        <v>732</v>
      </c>
      <c r="J11" s="202" t="s">
        <v>595</v>
      </c>
      <c r="K11" s="202" t="s">
        <v>595</v>
      </c>
      <c r="L11" s="385" t="s">
        <v>595</v>
      </c>
      <c r="M11" s="257" t="s">
        <v>759</v>
      </c>
      <c r="N11" s="202" t="s">
        <v>550</v>
      </c>
      <c r="O11" s="364" t="s">
        <v>733</v>
      </c>
      <c r="P11" s="358" t="s">
        <v>1073</v>
      </c>
      <c r="Q11" s="202" t="s">
        <v>889</v>
      </c>
      <c r="R11" s="198">
        <v>0</v>
      </c>
      <c r="S11" s="259" t="s">
        <v>891</v>
      </c>
      <c r="T11" s="202" t="s">
        <v>595</v>
      </c>
      <c r="U11" s="204" t="s">
        <v>550</v>
      </c>
      <c r="V11" s="276"/>
      <c r="W11" s="117"/>
      <c r="X11" s="117"/>
      <c r="Y11" s="164"/>
      <c r="Z11" s="163"/>
      <c r="AA11" s="117"/>
      <c r="AB11" s="164"/>
      <c r="AC11" s="163"/>
      <c r="AD11" s="117"/>
      <c r="AE11" s="117"/>
      <c r="AF11" s="117"/>
      <c r="AG11" s="117"/>
      <c r="AH11" s="164"/>
      <c r="AI11" s="163"/>
      <c r="AJ11" s="117"/>
      <c r="AK11" s="117"/>
      <c r="AL11" s="164"/>
      <c r="AM11" s="163"/>
      <c r="AN11" s="117"/>
      <c r="AO11" s="164"/>
      <c r="AP11" s="163"/>
      <c r="AQ11" s="117"/>
      <c r="AR11" s="117"/>
      <c r="AS11" s="117"/>
      <c r="AT11" s="117"/>
      <c r="AU11" s="164"/>
    </row>
    <row r="12" spans="1:47" ht="151.80000000000001" x14ac:dyDescent="0.25">
      <c r="A12" s="476">
        <v>3</v>
      </c>
      <c r="B12" s="486" t="s">
        <v>405</v>
      </c>
      <c r="C12" s="76" t="s">
        <v>400</v>
      </c>
      <c r="D12" s="76" t="s">
        <v>197</v>
      </c>
      <c r="E12" s="132">
        <v>44228</v>
      </c>
      <c r="F12" s="132">
        <v>44316</v>
      </c>
      <c r="G12" s="78" t="s">
        <v>406</v>
      </c>
      <c r="H12" s="475" t="s">
        <v>407</v>
      </c>
      <c r="I12" s="368" t="s">
        <v>734</v>
      </c>
      <c r="J12" s="198">
        <v>0.5</v>
      </c>
      <c r="K12" s="202" t="s">
        <v>768</v>
      </c>
      <c r="L12" s="385" t="s">
        <v>616</v>
      </c>
      <c r="M12" s="257" t="s">
        <v>759</v>
      </c>
      <c r="N12" s="202" t="s">
        <v>545</v>
      </c>
      <c r="O12" s="364" t="s">
        <v>836</v>
      </c>
      <c r="P12" s="358" t="s">
        <v>1073</v>
      </c>
      <c r="Q12" s="202" t="s">
        <v>888</v>
      </c>
      <c r="R12" s="198">
        <v>0.5</v>
      </c>
      <c r="S12" s="599" t="s">
        <v>907</v>
      </c>
      <c r="T12" s="259" t="s">
        <v>908</v>
      </c>
      <c r="U12" s="204" t="s">
        <v>546</v>
      </c>
      <c r="V12" s="276"/>
      <c r="W12" s="117"/>
      <c r="X12" s="117"/>
      <c r="Y12" s="164"/>
      <c r="Z12" s="163"/>
      <c r="AA12" s="117"/>
      <c r="AB12" s="164"/>
      <c r="AC12" s="163"/>
      <c r="AD12" s="117"/>
      <c r="AE12" s="117"/>
      <c r="AF12" s="117"/>
      <c r="AG12" s="117"/>
      <c r="AH12" s="164"/>
      <c r="AI12" s="163"/>
      <c r="AJ12" s="117"/>
      <c r="AK12" s="117"/>
      <c r="AL12" s="164"/>
      <c r="AM12" s="163"/>
      <c r="AN12" s="117"/>
      <c r="AO12" s="164"/>
      <c r="AP12" s="163"/>
      <c r="AQ12" s="117"/>
      <c r="AR12" s="117"/>
      <c r="AS12" s="117"/>
      <c r="AT12" s="117"/>
      <c r="AU12" s="164"/>
    </row>
    <row r="13" spans="1:47" ht="138" x14ac:dyDescent="0.25">
      <c r="A13" s="476">
        <v>4</v>
      </c>
      <c r="B13" s="486" t="s">
        <v>1003</v>
      </c>
      <c r="C13" s="76" t="s">
        <v>403</v>
      </c>
      <c r="D13" s="76" t="s">
        <v>197</v>
      </c>
      <c r="E13" s="132">
        <v>44317</v>
      </c>
      <c r="F13" s="77">
        <v>44438</v>
      </c>
      <c r="G13" s="78" t="s">
        <v>406</v>
      </c>
      <c r="H13" s="475" t="s">
        <v>408</v>
      </c>
      <c r="I13" s="368" t="s">
        <v>617</v>
      </c>
      <c r="J13" s="198">
        <v>0.3</v>
      </c>
      <c r="K13" s="202" t="s">
        <v>769</v>
      </c>
      <c r="L13" s="385" t="s">
        <v>618</v>
      </c>
      <c r="M13" s="257" t="s">
        <v>759</v>
      </c>
      <c r="N13" s="202" t="s">
        <v>543</v>
      </c>
      <c r="O13" s="364" t="s">
        <v>735</v>
      </c>
      <c r="P13" s="358" t="s">
        <v>1073</v>
      </c>
      <c r="Q13" s="202" t="s">
        <v>889</v>
      </c>
      <c r="R13" s="198">
        <v>0.3</v>
      </c>
      <c r="S13" s="259" t="s">
        <v>1032</v>
      </c>
      <c r="T13" s="259" t="s">
        <v>1010</v>
      </c>
      <c r="U13" s="204" t="s">
        <v>550</v>
      </c>
      <c r="V13" s="276"/>
      <c r="W13" s="117"/>
      <c r="X13" s="117"/>
      <c r="Y13" s="164"/>
      <c r="Z13" s="163"/>
      <c r="AA13" s="117"/>
      <c r="AB13" s="164"/>
      <c r="AC13" s="163"/>
      <c r="AD13" s="117"/>
      <c r="AE13" s="117"/>
      <c r="AF13" s="117"/>
      <c r="AG13" s="117"/>
      <c r="AH13" s="164"/>
      <c r="AI13" s="163"/>
      <c r="AJ13" s="117"/>
      <c r="AK13" s="117"/>
      <c r="AL13" s="164"/>
      <c r="AM13" s="163"/>
      <c r="AN13" s="117"/>
      <c r="AO13" s="164"/>
      <c r="AP13" s="163"/>
      <c r="AQ13" s="117"/>
      <c r="AR13" s="117"/>
      <c r="AS13" s="117"/>
      <c r="AT13" s="117"/>
      <c r="AU13" s="164"/>
    </row>
    <row r="14" spans="1:47" ht="61.5" customHeight="1" x14ac:dyDescent="0.25">
      <c r="A14" s="476">
        <v>5</v>
      </c>
      <c r="B14" s="486" t="s">
        <v>409</v>
      </c>
      <c r="C14" s="76" t="s">
        <v>410</v>
      </c>
      <c r="D14" s="76" t="s">
        <v>197</v>
      </c>
      <c r="E14" s="132">
        <v>44440</v>
      </c>
      <c r="F14" s="232">
        <v>44560</v>
      </c>
      <c r="G14" s="78" t="s">
        <v>411</v>
      </c>
      <c r="H14" s="475" t="s">
        <v>412</v>
      </c>
      <c r="I14" s="368" t="s">
        <v>732</v>
      </c>
      <c r="J14" s="202" t="s">
        <v>595</v>
      </c>
      <c r="K14" s="202" t="s">
        <v>595</v>
      </c>
      <c r="L14" s="385" t="s">
        <v>595</v>
      </c>
      <c r="M14" s="257" t="s">
        <v>759</v>
      </c>
      <c r="N14" s="202" t="s">
        <v>550</v>
      </c>
      <c r="O14" s="364" t="s">
        <v>736</v>
      </c>
      <c r="P14" s="358" t="s">
        <v>1073</v>
      </c>
      <c r="Q14" s="202" t="s">
        <v>889</v>
      </c>
      <c r="R14" s="198">
        <v>0</v>
      </c>
      <c r="S14" s="259" t="s">
        <v>891</v>
      </c>
      <c r="T14" s="202" t="s">
        <v>595</v>
      </c>
      <c r="U14" s="204" t="s">
        <v>550</v>
      </c>
      <c r="V14" s="276"/>
      <c r="W14" s="117"/>
      <c r="X14" s="117"/>
      <c r="Y14" s="164"/>
      <c r="Z14" s="163"/>
      <c r="AA14" s="117"/>
      <c r="AB14" s="164"/>
      <c r="AC14" s="163"/>
      <c r="AD14" s="117"/>
      <c r="AE14" s="117"/>
      <c r="AF14" s="117"/>
      <c r="AG14" s="117"/>
      <c r="AH14" s="164"/>
      <c r="AI14" s="163"/>
      <c r="AJ14" s="117"/>
      <c r="AK14" s="117"/>
      <c r="AL14" s="164"/>
      <c r="AM14" s="163"/>
      <c r="AN14" s="117"/>
      <c r="AO14" s="164"/>
      <c r="AP14" s="163"/>
      <c r="AQ14" s="117"/>
      <c r="AR14" s="117"/>
      <c r="AS14" s="117"/>
      <c r="AT14" s="117"/>
      <c r="AU14" s="164"/>
    </row>
    <row r="15" spans="1:47" ht="42.75" customHeight="1" x14ac:dyDescent="0.25">
      <c r="A15" s="721" t="s">
        <v>154</v>
      </c>
      <c r="B15" s="722"/>
      <c r="C15" s="722"/>
      <c r="D15" s="722"/>
      <c r="E15" s="722"/>
      <c r="F15" s="722"/>
      <c r="G15" s="722"/>
      <c r="H15" s="723"/>
      <c r="I15" s="491"/>
      <c r="J15" s="223"/>
      <c r="K15" s="223"/>
      <c r="L15" s="338"/>
      <c r="M15" s="510"/>
      <c r="N15" s="223"/>
      <c r="O15" s="521"/>
      <c r="P15" s="503"/>
      <c r="Q15" s="223"/>
      <c r="R15" s="127"/>
      <c r="S15" s="127"/>
      <c r="T15" s="260"/>
      <c r="U15" s="498"/>
      <c r="V15" s="27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row>
    <row r="16" spans="1:47" ht="317.39999999999998" x14ac:dyDescent="0.25">
      <c r="A16" s="477">
        <v>1</v>
      </c>
      <c r="B16" s="487" t="s">
        <v>493</v>
      </c>
      <c r="C16" s="82" t="s">
        <v>413</v>
      </c>
      <c r="D16" s="82" t="s">
        <v>457</v>
      </c>
      <c r="E16" s="132">
        <v>44228</v>
      </c>
      <c r="F16" s="132">
        <v>44256</v>
      </c>
      <c r="G16" s="82" t="s">
        <v>414</v>
      </c>
      <c r="H16" s="478" t="s">
        <v>480</v>
      </c>
      <c r="I16" s="368" t="s">
        <v>619</v>
      </c>
      <c r="J16" s="198">
        <v>1</v>
      </c>
      <c r="K16" s="202" t="s">
        <v>770</v>
      </c>
      <c r="L16" s="385" t="s">
        <v>620</v>
      </c>
      <c r="M16" s="257" t="s">
        <v>759</v>
      </c>
      <c r="N16" s="202" t="s">
        <v>544</v>
      </c>
      <c r="O16" s="364" t="s">
        <v>737</v>
      </c>
      <c r="P16" s="358" t="s">
        <v>1073</v>
      </c>
      <c r="Q16" s="202" t="s">
        <v>888</v>
      </c>
      <c r="R16" s="198">
        <v>1</v>
      </c>
      <c r="S16" s="259" t="s">
        <v>619</v>
      </c>
      <c r="T16" s="259" t="s">
        <v>909</v>
      </c>
      <c r="U16" s="204" t="s">
        <v>544</v>
      </c>
      <c r="V16" s="276"/>
      <c r="W16" s="117"/>
      <c r="X16" s="117"/>
      <c r="Y16" s="164"/>
      <c r="Z16" s="163"/>
      <c r="AA16" s="117"/>
      <c r="AB16" s="164"/>
      <c r="AC16" s="163"/>
      <c r="AD16" s="117"/>
      <c r="AE16" s="117"/>
      <c r="AF16" s="117"/>
      <c r="AG16" s="117"/>
      <c r="AH16" s="164"/>
      <c r="AI16" s="163"/>
      <c r="AJ16" s="117"/>
      <c r="AK16" s="117"/>
      <c r="AL16" s="164"/>
      <c r="AM16" s="163"/>
      <c r="AN16" s="117"/>
      <c r="AO16" s="164"/>
      <c r="AP16" s="163"/>
      <c r="AQ16" s="117"/>
      <c r="AR16" s="117"/>
      <c r="AS16" s="117"/>
      <c r="AT16" s="117"/>
      <c r="AU16" s="164"/>
    </row>
    <row r="17" spans="1:47" ht="207" x14ac:dyDescent="0.25">
      <c r="A17" s="477">
        <v>2</v>
      </c>
      <c r="B17" s="487" t="s">
        <v>494</v>
      </c>
      <c r="C17" s="82" t="s">
        <v>415</v>
      </c>
      <c r="D17" s="82" t="s">
        <v>458</v>
      </c>
      <c r="E17" s="132">
        <v>44286</v>
      </c>
      <c r="F17" s="232">
        <v>44560</v>
      </c>
      <c r="G17" s="82" t="s">
        <v>416</v>
      </c>
      <c r="H17" s="475" t="s">
        <v>417</v>
      </c>
      <c r="I17" s="368" t="s">
        <v>738</v>
      </c>
      <c r="J17" s="198">
        <v>0.33</v>
      </c>
      <c r="K17" s="202" t="s">
        <v>771</v>
      </c>
      <c r="L17" s="385"/>
      <c r="M17" s="257" t="s">
        <v>759</v>
      </c>
      <c r="N17" s="202" t="s">
        <v>543</v>
      </c>
      <c r="O17" s="364" t="s">
        <v>1007</v>
      </c>
      <c r="P17" s="358" t="s">
        <v>1073</v>
      </c>
      <c r="Q17" s="202" t="s">
        <v>888</v>
      </c>
      <c r="R17" s="198">
        <v>0.25</v>
      </c>
      <c r="S17" s="117" t="s">
        <v>1011</v>
      </c>
      <c r="T17" s="599" t="s">
        <v>1070</v>
      </c>
      <c r="U17" s="204" t="s">
        <v>543</v>
      </c>
      <c r="V17" s="276"/>
      <c r="W17" s="117"/>
      <c r="X17" s="117"/>
      <c r="Y17" s="164"/>
      <c r="Z17" s="163"/>
      <c r="AA17" s="117"/>
      <c r="AB17" s="164"/>
      <c r="AC17" s="163"/>
      <c r="AD17" s="117"/>
      <c r="AE17" s="117"/>
      <c r="AF17" s="117"/>
      <c r="AG17" s="117"/>
      <c r="AH17" s="164"/>
      <c r="AI17" s="163"/>
      <c r="AJ17" s="117"/>
      <c r="AK17" s="117"/>
      <c r="AL17" s="164"/>
      <c r="AM17" s="163"/>
      <c r="AN17" s="117"/>
      <c r="AO17" s="164"/>
      <c r="AP17" s="163"/>
      <c r="AQ17" s="117"/>
      <c r="AR17" s="117"/>
      <c r="AS17" s="117"/>
      <c r="AT17" s="117"/>
      <c r="AU17" s="164"/>
    </row>
    <row r="18" spans="1:47" ht="165.6" x14ac:dyDescent="0.25">
      <c r="A18" s="373">
        <v>3</v>
      </c>
      <c r="B18" s="351" t="s">
        <v>418</v>
      </c>
      <c r="C18" s="82" t="s">
        <v>413</v>
      </c>
      <c r="D18" s="84" t="s">
        <v>340</v>
      </c>
      <c r="E18" s="132">
        <v>44228</v>
      </c>
      <c r="F18" s="232">
        <v>44560</v>
      </c>
      <c r="G18" s="84" t="s">
        <v>419</v>
      </c>
      <c r="H18" s="374" t="s">
        <v>420</v>
      </c>
      <c r="I18" s="368" t="s">
        <v>621</v>
      </c>
      <c r="J18" s="201">
        <v>0.33333000000000002</v>
      </c>
      <c r="K18" s="202" t="s">
        <v>739</v>
      </c>
      <c r="L18" s="385"/>
      <c r="M18" s="257" t="s">
        <v>759</v>
      </c>
      <c r="N18" s="202" t="s">
        <v>543</v>
      </c>
      <c r="O18" s="364" t="s">
        <v>740</v>
      </c>
      <c r="P18" s="358" t="s">
        <v>1073</v>
      </c>
      <c r="Q18" s="202" t="s">
        <v>888</v>
      </c>
      <c r="R18" s="198">
        <v>0</v>
      </c>
      <c r="S18" s="599" t="s">
        <v>910</v>
      </c>
      <c r="T18" s="259" t="s">
        <v>911</v>
      </c>
      <c r="U18" s="204" t="s">
        <v>543</v>
      </c>
      <c r="V18" s="276"/>
      <c r="W18" s="117"/>
      <c r="X18" s="117"/>
      <c r="Y18" s="164"/>
      <c r="Z18" s="163"/>
      <c r="AA18" s="117"/>
      <c r="AB18" s="164"/>
      <c r="AC18" s="163"/>
      <c r="AD18" s="117"/>
      <c r="AE18" s="117"/>
      <c r="AF18" s="117"/>
      <c r="AG18" s="117"/>
      <c r="AH18" s="164"/>
      <c r="AI18" s="163"/>
      <c r="AJ18" s="117"/>
      <c r="AK18" s="117"/>
      <c r="AL18" s="164"/>
      <c r="AM18" s="163"/>
      <c r="AN18" s="117"/>
      <c r="AO18" s="164"/>
      <c r="AP18" s="163"/>
      <c r="AQ18" s="117"/>
      <c r="AR18" s="117"/>
      <c r="AS18" s="117"/>
      <c r="AT18" s="117"/>
      <c r="AU18" s="164"/>
    </row>
    <row r="19" spans="1:47" ht="249.6" customHeight="1" x14ac:dyDescent="0.25">
      <c r="A19" s="477">
        <v>4</v>
      </c>
      <c r="B19" s="487" t="s">
        <v>495</v>
      </c>
      <c r="C19" s="82" t="s">
        <v>413</v>
      </c>
      <c r="D19" s="82" t="s">
        <v>459</v>
      </c>
      <c r="E19" s="132">
        <v>44228</v>
      </c>
      <c r="F19" s="232">
        <v>44560</v>
      </c>
      <c r="G19" s="81" t="s">
        <v>421</v>
      </c>
      <c r="H19" s="478" t="s">
        <v>481</v>
      </c>
      <c r="I19" s="368" t="s">
        <v>742</v>
      </c>
      <c r="J19" s="198">
        <v>0.33</v>
      </c>
      <c r="K19" s="202" t="s">
        <v>754</v>
      </c>
      <c r="L19" s="385" t="s">
        <v>741</v>
      </c>
      <c r="M19" s="257" t="s">
        <v>759</v>
      </c>
      <c r="N19" s="202" t="s">
        <v>543</v>
      </c>
      <c r="O19" s="364" t="s">
        <v>743</v>
      </c>
      <c r="P19" s="358" t="s">
        <v>1073</v>
      </c>
      <c r="Q19" s="202" t="s">
        <v>888</v>
      </c>
      <c r="R19" s="198">
        <v>0.33</v>
      </c>
      <c r="S19" s="259" t="s">
        <v>913</v>
      </c>
      <c r="T19" s="259" t="s">
        <v>912</v>
      </c>
      <c r="U19" s="204" t="s">
        <v>543</v>
      </c>
      <c r="V19" s="276"/>
      <c r="W19" s="117"/>
      <c r="X19" s="117"/>
      <c r="Y19" s="164"/>
      <c r="Z19" s="163"/>
      <c r="AA19" s="117"/>
      <c r="AB19" s="164"/>
      <c r="AC19" s="163"/>
      <c r="AD19" s="117"/>
      <c r="AE19" s="117"/>
      <c r="AF19" s="117"/>
      <c r="AG19" s="117"/>
      <c r="AH19" s="164"/>
      <c r="AI19" s="163"/>
      <c r="AJ19" s="117"/>
      <c r="AK19" s="117"/>
      <c r="AL19" s="164"/>
      <c r="AM19" s="163"/>
      <c r="AN19" s="117"/>
      <c r="AO19" s="164"/>
      <c r="AP19" s="163"/>
      <c r="AQ19" s="117"/>
      <c r="AR19" s="117"/>
      <c r="AS19" s="117"/>
      <c r="AT19" s="117"/>
      <c r="AU19" s="164"/>
    </row>
    <row r="20" spans="1:47" ht="25.5" customHeight="1" x14ac:dyDescent="0.25">
      <c r="A20" s="724" t="s">
        <v>130</v>
      </c>
      <c r="B20" s="725"/>
      <c r="C20" s="725"/>
      <c r="D20" s="725"/>
      <c r="E20" s="725"/>
      <c r="F20" s="725"/>
      <c r="G20" s="725"/>
      <c r="H20" s="726"/>
      <c r="I20" s="492"/>
      <c r="J20" s="224"/>
      <c r="K20" s="224"/>
      <c r="L20" s="339"/>
      <c r="M20" s="511"/>
      <c r="N20" s="224"/>
      <c r="O20" s="522"/>
      <c r="P20" s="504"/>
      <c r="Q20" s="224"/>
      <c r="R20" s="126"/>
      <c r="S20" s="126"/>
      <c r="T20" s="261"/>
      <c r="U20" s="499"/>
      <c r="V20" s="278"/>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row>
    <row r="21" spans="1:47" ht="140.4" customHeight="1" x14ac:dyDescent="0.25">
      <c r="A21" s="371">
        <v>1</v>
      </c>
      <c r="B21" s="85" t="s">
        <v>496</v>
      </c>
      <c r="C21" s="82" t="s">
        <v>413</v>
      </c>
      <c r="D21" s="86" t="s">
        <v>422</v>
      </c>
      <c r="E21" s="132">
        <v>44256</v>
      </c>
      <c r="F21" s="232">
        <v>44560</v>
      </c>
      <c r="G21" s="84" t="s">
        <v>423</v>
      </c>
      <c r="H21" s="374" t="s">
        <v>424</v>
      </c>
      <c r="I21" s="368" t="s">
        <v>678</v>
      </c>
      <c r="J21" s="198">
        <v>0</v>
      </c>
      <c r="K21" s="202"/>
      <c r="L21" s="385" t="s">
        <v>679</v>
      </c>
      <c r="M21" s="257" t="s">
        <v>759</v>
      </c>
      <c r="N21" s="202" t="s">
        <v>543</v>
      </c>
      <c r="O21" s="364" t="s">
        <v>744</v>
      </c>
      <c r="P21" s="358" t="s">
        <v>1073</v>
      </c>
      <c r="Q21" s="202" t="s">
        <v>888</v>
      </c>
      <c r="R21" s="198">
        <v>0</v>
      </c>
      <c r="S21" s="117" t="s">
        <v>914</v>
      </c>
      <c r="T21" s="202" t="s">
        <v>595</v>
      </c>
      <c r="U21" s="204" t="s">
        <v>543</v>
      </c>
      <c r="V21" s="276"/>
      <c r="W21" s="117"/>
      <c r="X21" s="117"/>
      <c r="Y21" s="164"/>
      <c r="Z21" s="163"/>
      <c r="AA21" s="117"/>
      <c r="AB21" s="164"/>
      <c r="AC21" s="163"/>
      <c r="AD21" s="117"/>
      <c r="AE21" s="117"/>
      <c r="AF21" s="117"/>
      <c r="AG21" s="117"/>
      <c r="AH21" s="164"/>
      <c r="AI21" s="163"/>
      <c r="AJ21" s="117"/>
      <c r="AK21" s="117"/>
      <c r="AL21" s="164"/>
      <c r="AM21" s="163"/>
      <c r="AN21" s="117"/>
      <c r="AO21" s="164"/>
      <c r="AP21" s="163"/>
      <c r="AQ21" s="117"/>
      <c r="AR21" s="117"/>
      <c r="AS21" s="117"/>
      <c r="AT21" s="117"/>
      <c r="AU21" s="164"/>
    </row>
    <row r="22" spans="1:47" ht="216" customHeight="1" x14ac:dyDescent="0.25">
      <c r="A22" s="371">
        <v>2</v>
      </c>
      <c r="B22" s="99" t="s">
        <v>497</v>
      </c>
      <c r="C22" s="88" t="s">
        <v>449</v>
      </c>
      <c r="D22" s="86" t="s">
        <v>462</v>
      </c>
      <c r="E22" s="132">
        <v>44197</v>
      </c>
      <c r="F22" s="232">
        <v>44560</v>
      </c>
      <c r="G22" s="86" t="s">
        <v>294</v>
      </c>
      <c r="H22" s="372" t="s">
        <v>295</v>
      </c>
      <c r="I22" s="368" t="s">
        <v>761</v>
      </c>
      <c r="J22" s="198">
        <v>0.33</v>
      </c>
      <c r="K22" s="220" t="s">
        <v>1006</v>
      </c>
      <c r="L22" s="512" t="s">
        <v>762</v>
      </c>
      <c r="M22" s="257" t="s">
        <v>759</v>
      </c>
      <c r="N22" s="202" t="s">
        <v>543</v>
      </c>
      <c r="O22" s="364" t="s">
        <v>763</v>
      </c>
      <c r="P22" s="358" t="s">
        <v>1073</v>
      </c>
      <c r="Q22" s="202" t="s">
        <v>888</v>
      </c>
      <c r="R22" s="198">
        <v>0.33</v>
      </c>
      <c r="S22" s="259" t="s">
        <v>915</v>
      </c>
      <c r="T22" s="259" t="s">
        <v>916</v>
      </c>
      <c r="U22" s="204" t="s">
        <v>543</v>
      </c>
      <c r="V22" s="276"/>
      <c r="W22" s="117"/>
      <c r="X22" s="117"/>
      <c r="Y22" s="164"/>
      <c r="Z22" s="163"/>
      <c r="AA22" s="117"/>
      <c r="AB22" s="164"/>
      <c r="AC22" s="163"/>
      <c r="AD22" s="117"/>
      <c r="AE22" s="117"/>
      <c r="AF22" s="117"/>
      <c r="AG22" s="117"/>
      <c r="AH22" s="164"/>
      <c r="AI22" s="163"/>
      <c r="AJ22" s="117"/>
      <c r="AK22" s="117"/>
      <c r="AL22" s="164"/>
      <c r="AM22" s="163"/>
      <c r="AN22" s="117"/>
      <c r="AO22" s="164"/>
      <c r="AP22" s="163"/>
      <c r="AQ22" s="117"/>
      <c r="AR22" s="117"/>
      <c r="AS22" s="117"/>
      <c r="AT22" s="117"/>
      <c r="AU22" s="164"/>
    </row>
    <row r="23" spans="1:47" ht="220.8" x14ac:dyDescent="0.25">
      <c r="A23" s="371">
        <f>A22+1</f>
        <v>3</v>
      </c>
      <c r="B23" s="99" t="s">
        <v>425</v>
      </c>
      <c r="C23" s="88" t="s">
        <v>426</v>
      </c>
      <c r="D23" s="88" t="s">
        <v>459</v>
      </c>
      <c r="E23" s="132">
        <v>44228</v>
      </c>
      <c r="F23" s="133">
        <v>44256</v>
      </c>
      <c r="G23" s="88" t="s">
        <v>427</v>
      </c>
      <c r="H23" s="372" t="s">
        <v>428</v>
      </c>
      <c r="I23" s="368" t="s">
        <v>745</v>
      </c>
      <c r="J23" s="198">
        <v>1</v>
      </c>
      <c r="K23" s="202" t="s">
        <v>772</v>
      </c>
      <c r="L23" s="385"/>
      <c r="M23" s="257" t="s">
        <v>759</v>
      </c>
      <c r="N23" s="202" t="s">
        <v>544</v>
      </c>
      <c r="O23" s="364" t="s">
        <v>747</v>
      </c>
      <c r="P23" s="358" t="s">
        <v>1073</v>
      </c>
      <c r="Q23" s="202" t="s">
        <v>888</v>
      </c>
      <c r="R23" s="198">
        <v>1</v>
      </c>
      <c r="S23" s="259" t="s">
        <v>745</v>
      </c>
      <c r="T23" s="259" t="s">
        <v>917</v>
      </c>
      <c r="U23" s="204" t="s">
        <v>544</v>
      </c>
      <c r="V23" s="276"/>
      <c r="W23" s="117"/>
      <c r="X23" s="117"/>
      <c r="Y23" s="164"/>
      <c r="Z23" s="163"/>
      <c r="AA23" s="117"/>
      <c r="AB23" s="164"/>
      <c r="AC23" s="163"/>
      <c r="AD23" s="117"/>
      <c r="AE23" s="117"/>
      <c r="AF23" s="117"/>
      <c r="AG23" s="117"/>
      <c r="AH23" s="164"/>
      <c r="AI23" s="163"/>
      <c r="AJ23" s="117"/>
      <c r="AK23" s="117"/>
      <c r="AL23" s="164"/>
      <c r="AM23" s="163"/>
      <c r="AN23" s="117"/>
      <c r="AO23" s="164"/>
      <c r="AP23" s="163"/>
      <c r="AQ23" s="117"/>
      <c r="AR23" s="117"/>
      <c r="AS23" s="117"/>
      <c r="AT23" s="117"/>
      <c r="AU23" s="164"/>
    </row>
    <row r="24" spans="1:47" ht="231.6" customHeight="1" x14ac:dyDescent="0.25">
      <c r="A24" s="371">
        <f t="shared" ref="A24:A32" si="0">A23+1</f>
        <v>4</v>
      </c>
      <c r="B24" s="351" t="s">
        <v>499</v>
      </c>
      <c r="C24" s="84" t="s">
        <v>429</v>
      </c>
      <c r="D24" s="88" t="s">
        <v>459</v>
      </c>
      <c r="E24" s="132">
        <v>44228</v>
      </c>
      <c r="F24" s="133">
        <v>44256</v>
      </c>
      <c r="G24" s="84" t="s">
        <v>430</v>
      </c>
      <c r="H24" s="374" t="s">
        <v>431</v>
      </c>
      <c r="I24" s="368" t="s">
        <v>1008</v>
      </c>
      <c r="J24" s="198">
        <v>1</v>
      </c>
      <c r="K24" s="202" t="s">
        <v>773</v>
      </c>
      <c r="L24" s="385"/>
      <c r="M24" s="257" t="s">
        <v>759</v>
      </c>
      <c r="N24" s="202" t="s">
        <v>544</v>
      </c>
      <c r="O24" s="364" t="s">
        <v>746</v>
      </c>
      <c r="P24" s="358" t="s">
        <v>1073</v>
      </c>
      <c r="Q24" s="202" t="s">
        <v>888</v>
      </c>
      <c r="R24" s="198">
        <v>1</v>
      </c>
      <c r="S24" s="259" t="s">
        <v>1008</v>
      </c>
      <c r="T24" s="259" t="s">
        <v>919</v>
      </c>
      <c r="U24" s="204" t="s">
        <v>544</v>
      </c>
      <c r="V24" s="276"/>
      <c r="W24" s="117"/>
      <c r="X24" s="117"/>
      <c r="Y24" s="164"/>
      <c r="Z24" s="163"/>
      <c r="AA24" s="117"/>
      <c r="AB24" s="164"/>
      <c r="AC24" s="163"/>
      <c r="AD24" s="117"/>
      <c r="AE24" s="117"/>
      <c r="AF24" s="117"/>
      <c r="AG24" s="117"/>
      <c r="AH24" s="164"/>
      <c r="AI24" s="163"/>
      <c r="AJ24" s="117"/>
      <c r="AK24" s="117"/>
      <c r="AL24" s="164"/>
      <c r="AM24" s="163"/>
      <c r="AN24" s="117"/>
      <c r="AO24" s="164"/>
      <c r="AP24" s="163"/>
      <c r="AQ24" s="117"/>
      <c r="AR24" s="117"/>
      <c r="AS24" s="117"/>
      <c r="AT24" s="117"/>
      <c r="AU24" s="164"/>
    </row>
    <row r="25" spans="1:47" ht="209.4" x14ac:dyDescent="0.25">
      <c r="A25" s="371">
        <f t="shared" si="0"/>
        <v>5</v>
      </c>
      <c r="B25" s="351" t="s">
        <v>1004</v>
      </c>
      <c r="C25" s="84" t="s">
        <v>429</v>
      </c>
      <c r="D25" s="82" t="s">
        <v>459</v>
      </c>
      <c r="E25" s="132">
        <v>44228</v>
      </c>
      <c r="F25" s="133">
        <v>44286</v>
      </c>
      <c r="G25" s="84" t="s">
        <v>432</v>
      </c>
      <c r="H25" s="374" t="s">
        <v>433</v>
      </c>
      <c r="I25" s="368" t="s">
        <v>748</v>
      </c>
      <c r="J25" s="198">
        <v>1</v>
      </c>
      <c r="K25" s="202" t="s">
        <v>774</v>
      </c>
      <c r="L25" s="385"/>
      <c r="M25" s="257" t="s">
        <v>759</v>
      </c>
      <c r="N25" s="202" t="s">
        <v>544</v>
      </c>
      <c r="O25" s="364" t="s">
        <v>821</v>
      </c>
      <c r="P25" s="358" t="s">
        <v>1073</v>
      </c>
      <c r="Q25" s="202" t="s">
        <v>888</v>
      </c>
      <c r="R25" s="198">
        <v>1</v>
      </c>
      <c r="S25" s="259" t="s">
        <v>920</v>
      </c>
      <c r="T25" s="259" t="s">
        <v>921</v>
      </c>
      <c r="U25" s="204" t="s">
        <v>544</v>
      </c>
      <c r="V25" s="276"/>
      <c r="W25" s="117"/>
      <c r="X25" s="117"/>
      <c r="Y25" s="164"/>
      <c r="Z25" s="163"/>
      <c r="AA25" s="117"/>
      <c r="AB25" s="164"/>
      <c r="AC25" s="163"/>
      <c r="AD25" s="117"/>
      <c r="AE25" s="117"/>
      <c r="AF25" s="117"/>
      <c r="AG25" s="117"/>
      <c r="AH25" s="164"/>
      <c r="AI25" s="163"/>
      <c r="AJ25" s="117"/>
      <c r="AK25" s="117"/>
      <c r="AL25" s="164"/>
      <c r="AM25" s="163"/>
      <c r="AN25" s="117"/>
      <c r="AO25" s="164"/>
      <c r="AP25" s="163"/>
      <c r="AQ25" s="117"/>
      <c r="AR25" s="117"/>
      <c r="AS25" s="117"/>
      <c r="AT25" s="117"/>
      <c r="AU25" s="164"/>
    </row>
    <row r="26" spans="1:47" ht="408" customHeight="1" x14ac:dyDescent="0.25">
      <c r="A26" s="371">
        <f t="shared" si="0"/>
        <v>6</v>
      </c>
      <c r="B26" s="351" t="s">
        <v>498</v>
      </c>
      <c r="C26" s="84" t="s">
        <v>434</v>
      </c>
      <c r="D26" s="82" t="s">
        <v>459</v>
      </c>
      <c r="E26" s="132">
        <v>44228</v>
      </c>
      <c r="F26" s="133">
        <v>44286</v>
      </c>
      <c r="G26" s="82" t="s">
        <v>435</v>
      </c>
      <c r="H26" s="475" t="s">
        <v>436</v>
      </c>
      <c r="I26" s="368" t="s">
        <v>749</v>
      </c>
      <c r="J26" s="198">
        <v>1</v>
      </c>
      <c r="K26" s="202" t="s">
        <v>822</v>
      </c>
      <c r="L26" s="385" t="s">
        <v>750</v>
      </c>
      <c r="M26" s="257" t="s">
        <v>759</v>
      </c>
      <c r="N26" s="202" t="s">
        <v>544</v>
      </c>
      <c r="O26" s="364" t="s">
        <v>823</v>
      </c>
      <c r="P26" s="358" t="s">
        <v>1073</v>
      </c>
      <c r="Q26" s="202" t="s">
        <v>888</v>
      </c>
      <c r="R26" s="198">
        <v>1</v>
      </c>
      <c r="S26" s="259" t="s">
        <v>922</v>
      </c>
      <c r="T26" s="259" t="s">
        <v>917</v>
      </c>
      <c r="U26" s="204" t="s">
        <v>544</v>
      </c>
      <c r="V26" s="276"/>
      <c r="W26" s="117"/>
      <c r="X26" s="117"/>
      <c r="Y26" s="166"/>
      <c r="Z26" s="163"/>
      <c r="AA26" s="117"/>
      <c r="AB26" s="166"/>
      <c r="AC26" s="163"/>
      <c r="AD26" s="117"/>
      <c r="AE26" s="117"/>
      <c r="AF26" s="117"/>
      <c r="AG26" s="117"/>
      <c r="AH26" s="164"/>
      <c r="AI26" s="163"/>
      <c r="AJ26" s="117"/>
      <c r="AK26" s="117"/>
      <c r="AL26" s="166"/>
      <c r="AM26" s="163"/>
      <c r="AN26" s="117"/>
      <c r="AO26" s="166"/>
      <c r="AP26" s="163"/>
      <c r="AQ26" s="117"/>
      <c r="AR26" s="117"/>
      <c r="AS26" s="117"/>
      <c r="AT26" s="117"/>
      <c r="AU26" s="164"/>
    </row>
    <row r="27" spans="1:47" ht="216.75" customHeight="1" x14ac:dyDescent="0.25">
      <c r="A27" s="371">
        <f t="shared" si="0"/>
        <v>7</v>
      </c>
      <c r="B27" s="351" t="s">
        <v>437</v>
      </c>
      <c r="C27" s="84" t="s">
        <v>438</v>
      </c>
      <c r="D27" s="82" t="s">
        <v>459</v>
      </c>
      <c r="E27" s="132">
        <v>44317</v>
      </c>
      <c r="F27" s="232">
        <v>44560</v>
      </c>
      <c r="G27" s="82" t="s">
        <v>439</v>
      </c>
      <c r="H27" s="475" t="s">
        <v>440</v>
      </c>
      <c r="I27" s="368" t="s">
        <v>751</v>
      </c>
      <c r="J27" s="201">
        <v>0.33333000000000002</v>
      </c>
      <c r="K27" s="365" t="s">
        <v>622</v>
      </c>
      <c r="L27" s="385"/>
      <c r="M27" s="257" t="s">
        <v>759</v>
      </c>
      <c r="N27" s="202" t="s">
        <v>543</v>
      </c>
      <c r="O27" s="364" t="s">
        <v>752</v>
      </c>
      <c r="P27" s="358" t="s">
        <v>1073</v>
      </c>
      <c r="Q27" s="202" t="s">
        <v>889</v>
      </c>
      <c r="R27" s="198">
        <v>0</v>
      </c>
      <c r="S27" s="259" t="s">
        <v>923</v>
      </c>
      <c r="T27" s="202" t="s">
        <v>595</v>
      </c>
      <c r="U27" s="204" t="s">
        <v>550</v>
      </c>
      <c r="V27" s="276"/>
      <c r="W27" s="117"/>
      <c r="X27" s="117"/>
      <c r="Y27" s="166"/>
      <c r="Z27" s="163"/>
      <c r="AA27" s="117"/>
      <c r="AB27" s="166"/>
      <c r="AC27" s="163"/>
      <c r="AD27" s="117"/>
      <c r="AE27" s="117"/>
      <c r="AF27" s="117"/>
      <c r="AG27" s="117"/>
      <c r="AH27" s="164"/>
      <c r="AI27" s="163"/>
      <c r="AJ27" s="117"/>
      <c r="AK27" s="117"/>
      <c r="AL27" s="166"/>
      <c r="AM27" s="163"/>
      <c r="AN27" s="117"/>
      <c r="AO27" s="166"/>
      <c r="AP27" s="163"/>
      <c r="AQ27" s="117"/>
      <c r="AR27" s="117"/>
      <c r="AS27" s="117"/>
      <c r="AT27" s="117"/>
      <c r="AU27" s="164"/>
    </row>
    <row r="28" spans="1:47" ht="408" customHeight="1" x14ac:dyDescent="0.25">
      <c r="A28" s="371">
        <f t="shared" si="0"/>
        <v>8</v>
      </c>
      <c r="B28" s="351" t="s">
        <v>441</v>
      </c>
      <c r="C28" s="84" t="s">
        <v>429</v>
      </c>
      <c r="D28" s="82" t="s">
        <v>460</v>
      </c>
      <c r="E28" s="132">
        <v>44228</v>
      </c>
      <c r="F28" s="232">
        <v>44560</v>
      </c>
      <c r="G28" s="228" t="s">
        <v>442</v>
      </c>
      <c r="H28" s="478" t="s">
        <v>500</v>
      </c>
      <c r="I28" s="368" t="s">
        <v>753</v>
      </c>
      <c r="J28" s="198">
        <v>0.33</v>
      </c>
      <c r="K28" s="202" t="s">
        <v>775</v>
      </c>
      <c r="L28" s="385" t="s">
        <v>637</v>
      </c>
      <c r="M28" s="257" t="s">
        <v>759</v>
      </c>
      <c r="N28" s="202" t="s">
        <v>543</v>
      </c>
      <c r="O28" s="364" t="s">
        <v>757</v>
      </c>
      <c r="P28" s="358" t="s">
        <v>1073</v>
      </c>
      <c r="Q28" s="202" t="s">
        <v>888</v>
      </c>
      <c r="R28" s="198">
        <v>0.25</v>
      </c>
      <c r="S28" s="259" t="s">
        <v>924</v>
      </c>
      <c r="T28" s="259" t="s">
        <v>926</v>
      </c>
      <c r="U28" s="204" t="s">
        <v>543</v>
      </c>
      <c r="V28" s="276"/>
      <c r="W28" s="117"/>
      <c r="X28" s="117"/>
      <c r="Y28" s="166"/>
      <c r="Z28" s="163"/>
      <c r="AA28" s="117"/>
      <c r="AB28" s="166"/>
      <c r="AC28" s="163"/>
      <c r="AD28" s="117"/>
      <c r="AE28" s="117"/>
      <c r="AF28" s="117"/>
      <c r="AG28" s="117"/>
      <c r="AH28" s="164"/>
      <c r="AI28" s="163"/>
      <c r="AJ28" s="117"/>
      <c r="AK28" s="117"/>
      <c r="AL28" s="166"/>
      <c r="AM28" s="163"/>
      <c r="AN28" s="117"/>
      <c r="AO28" s="166"/>
      <c r="AP28" s="163"/>
      <c r="AQ28" s="117"/>
      <c r="AR28" s="117"/>
      <c r="AS28" s="117"/>
      <c r="AT28" s="117"/>
      <c r="AU28" s="164"/>
    </row>
    <row r="29" spans="1:47" ht="189.75" customHeight="1" x14ac:dyDescent="0.25">
      <c r="A29" s="371">
        <f t="shared" si="0"/>
        <v>9</v>
      </c>
      <c r="B29" s="99" t="s">
        <v>501</v>
      </c>
      <c r="C29" s="88" t="s">
        <v>429</v>
      </c>
      <c r="D29" s="228" t="s">
        <v>422</v>
      </c>
      <c r="E29" s="232">
        <v>44197</v>
      </c>
      <c r="F29" s="232">
        <v>44560</v>
      </c>
      <c r="G29" s="89" t="s">
        <v>443</v>
      </c>
      <c r="H29" s="478" t="s">
        <v>502</v>
      </c>
      <c r="I29" s="368" t="s">
        <v>755</v>
      </c>
      <c r="J29" s="198">
        <v>0.33</v>
      </c>
      <c r="K29" s="202" t="s">
        <v>776</v>
      </c>
      <c r="L29" s="385"/>
      <c r="M29" s="257" t="s">
        <v>759</v>
      </c>
      <c r="N29" s="202" t="s">
        <v>543</v>
      </c>
      <c r="O29" s="364" t="s">
        <v>824</v>
      </c>
      <c r="P29" s="358" t="s">
        <v>1073</v>
      </c>
      <c r="Q29" s="202" t="s">
        <v>888</v>
      </c>
      <c r="R29" s="198">
        <v>0.25</v>
      </c>
      <c r="S29" s="259" t="s">
        <v>925</v>
      </c>
      <c r="T29" s="259" t="s">
        <v>926</v>
      </c>
      <c r="U29" s="204" t="s">
        <v>543</v>
      </c>
      <c r="V29" s="276"/>
      <c r="W29" s="117"/>
      <c r="X29" s="117"/>
      <c r="Y29" s="166"/>
      <c r="Z29" s="163"/>
      <c r="AA29" s="117"/>
      <c r="AB29" s="166"/>
      <c r="AC29" s="163"/>
      <c r="AD29" s="117"/>
      <c r="AE29" s="117"/>
      <c r="AF29" s="117"/>
      <c r="AG29" s="117"/>
      <c r="AH29" s="164"/>
      <c r="AI29" s="163"/>
      <c r="AJ29" s="117"/>
      <c r="AK29" s="117"/>
      <c r="AL29" s="166"/>
      <c r="AM29" s="163"/>
      <c r="AN29" s="117"/>
      <c r="AO29" s="166"/>
      <c r="AP29" s="163"/>
      <c r="AQ29" s="117"/>
      <c r="AR29" s="117"/>
      <c r="AS29" s="117"/>
      <c r="AT29" s="117"/>
      <c r="AU29" s="164"/>
    </row>
    <row r="30" spans="1:47" ht="407.4" customHeight="1" x14ac:dyDescent="0.25">
      <c r="A30" s="371">
        <f t="shared" si="0"/>
        <v>10</v>
      </c>
      <c r="B30" s="487" t="s">
        <v>503</v>
      </c>
      <c r="C30" s="82" t="s">
        <v>444</v>
      </c>
      <c r="D30" s="86" t="s">
        <v>445</v>
      </c>
      <c r="E30" s="232">
        <v>44197</v>
      </c>
      <c r="F30" s="232">
        <v>44560</v>
      </c>
      <c r="G30" s="86" t="s">
        <v>504</v>
      </c>
      <c r="H30" s="372" t="s">
        <v>446</v>
      </c>
      <c r="I30" s="368" t="s">
        <v>825</v>
      </c>
      <c r="J30" s="198">
        <v>0.33</v>
      </c>
      <c r="K30" s="282" t="s">
        <v>777</v>
      </c>
      <c r="L30" s="513" t="s">
        <v>826</v>
      </c>
      <c r="M30" s="257" t="s">
        <v>759</v>
      </c>
      <c r="N30" s="255" t="s">
        <v>543</v>
      </c>
      <c r="O30" s="364" t="s">
        <v>827</v>
      </c>
      <c r="P30" s="358" t="s">
        <v>1073</v>
      </c>
      <c r="Q30" s="255" t="s">
        <v>888</v>
      </c>
      <c r="R30" s="287">
        <v>0.33</v>
      </c>
      <c r="S30" s="259" t="s">
        <v>928</v>
      </c>
      <c r="T30" s="262" t="s">
        <v>927</v>
      </c>
      <c r="U30" s="289" t="s">
        <v>543</v>
      </c>
      <c r="V30" s="506"/>
      <c r="W30" s="168"/>
      <c r="X30" s="168"/>
      <c r="Y30" s="169"/>
      <c r="Z30" s="167"/>
      <c r="AA30" s="168"/>
      <c r="AB30" s="169"/>
      <c r="AC30" s="167"/>
      <c r="AD30" s="168"/>
      <c r="AE30" s="168"/>
      <c r="AF30" s="168"/>
      <c r="AG30" s="168"/>
      <c r="AH30" s="170"/>
      <c r="AI30" s="167"/>
      <c r="AJ30" s="168"/>
      <c r="AK30" s="168"/>
      <c r="AL30" s="169"/>
      <c r="AM30" s="167"/>
      <c r="AN30" s="168"/>
      <c r="AO30" s="169"/>
      <c r="AP30" s="167"/>
      <c r="AQ30" s="168"/>
      <c r="AR30" s="168"/>
      <c r="AS30" s="168"/>
      <c r="AT30" s="168"/>
      <c r="AU30" s="170"/>
    </row>
    <row r="31" spans="1:47" ht="151.80000000000001" x14ac:dyDescent="0.25">
      <c r="A31" s="371">
        <f t="shared" si="0"/>
        <v>11</v>
      </c>
      <c r="B31" s="487" t="s">
        <v>447</v>
      </c>
      <c r="C31" s="88" t="s">
        <v>429</v>
      </c>
      <c r="D31" s="88" t="s">
        <v>299</v>
      </c>
      <c r="E31" s="232">
        <v>44197</v>
      </c>
      <c r="F31" s="232">
        <v>44560</v>
      </c>
      <c r="G31" s="88" t="s">
        <v>828</v>
      </c>
      <c r="H31" s="374" t="s">
        <v>448</v>
      </c>
      <c r="I31" s="493" t="s">
        <v>829</v>
      </c>
      <c r="J31" s="192">
        <v>0.33</v>
      </c>
      <c r="K31" s="282" t="s">
        <v>778</v>
      </c>
      <c r="L31" s="514" t="s">
        <v>591</v>
      </c>
      <c r="M31" s="257" t="s">
        <v>759</v>
      </c>
      <c r="N31" s="255" t="s">
        <v>543</v>
      </c>
      <c r="O31" s="364" t="s">
        <v>830</v>
      </c>
      <c r="P31" s="358" t="s">
        <v>1073</v>
      </c>
      <c r="Q31" s="202" t="s">
        <v>888</v>
      </c>
      <c r="R31" s="198">
        <v>0.25</v>
      </c>
      <c r="S31" s="259" t="s">
        <v>929</v>
      </c>
      <c r="T31" s="259" t="s">
        <v>926</v>
      </c>
      <c r="U31" s="204" t="s">
        <v>543</v>
      </c>
      <c r="V31" s="506"/>
      <c r="W31" s="168"/>
      <c r="X31" s="168"/>
      <c r="Y31" s="169"/>
      <c r="Z31" s="167"/>
      <c r="AA31" s="168"/>
      <c r="AB31" s="169"/>
      <c r="AC31" s="167"/>
      <c r="AD31" s="168"/>
      <c r="AE31" s="168"/>
      <c r="AF31" s="168"/>
      <c r="AG31" s="168"/>
      <c r="AH31" s="170"/>
      <c r="AI31" s="167"/>
      <c r="AJ31" s="168"/>
      <c r="AK31" s="168"/>
      <c r="AL31" s="169"/>
      <c r="AM31" s="167"/>
      <c r="AN31" s="168"/>
      <c r="AO31" s="169"/>
      <c r="AP31" s="167"/>
      <c r="AQ31" s="168"/>
      <c r="AR31" s="168"/>
      <c r="AS31" s="168"/>
      <c r="AT31" s="168"/>
      <c r="AU31" s="170"/>
    </row>
    <row r="32" spans="1:47" ht="357" customHeight="1" x14ac:dyDescent="0.25">
      <c r="A32" s="371">
        <f t="shared" si="0"/>
        <v>12</v>
      </c>
      <c r="B32" s="85" t="s">
        <v>505</v>
      </c>
      <c r="C32" s="228" t="s">
        <v>449</v>
      </c>
      <c r="D32" s="228" t="s">
        <v>461</v>
      </c>
      <c r="E32" s="232">
        <v>44200</v>
      </c>
      <c r="F32" s="232">
        <v>44499</v>
      </c>
      <c r="G32" s="290" t="s">
        <v>450</v>
      </c>
      <c r="H32" s="377" t="s">
        <v>451</v>
      </c>
      <c r="I32" s="494" t="s">
        <v>756</v>
      </c>
      <c r="J32" s="199">
        <v>0.5</v>
      </c>
      <c r="K32" s="200" t="s">
        <v>1005</v>
      </c>
      <c r="L32" s="515"/>
      <c r="M32" s="257" t="s">
        <v>759</v>
      </c>
      <c r="N32" s="255" t="s">
        <v>543</v>
      </c>
      <c r="O32" s="364" t="s">
        <v>831</v>
      </c>
      <c r="P32" s="358" t="s">
        <v>1073</v>
      </c>
      <c r="Q32" s="255" t="s">
        <v>888</v>
      </c>
      <c r="R32" s="287">
        <v>0.5</v>
      </c>
      <c r="S32" s="288" t="s">
        <v>930</v>
      </c>
      <c r="T32" s="262" t="s">
        <v>931</v>
      </c>
      <c r="U32" s="289" t="s">
        <v>543</v>
      </c>
      <c r="V32" s="506"/>
      <c r="W32" s="168"/>
      <c r="X32" s="168"/>
      <c r="Y32" s="169"/>
      <c r="Z32" s="167"/>
      <c r="AA32" s="168"/>
      <c r="AB32" s="169"/>
      <c r="AC32" s="167"/>
      <c r="AD32" s="168"/>
      <c r="AE32" s="168"/>
      <c r="AF32" s="168"/>
      <c r="AG32" s="168"/>
      <c r="AH32" s="170"/>
      <c r="AI32" s="167"/>
      <c r="AJ32" s="168"/>
      <c r="AK32" s="168"/>
      <c r="AL32" s="169"/>
      <c r="AM32" s="167"/>
      <c r="AN32" s="168"/>
      <c r="AO32" s="169"/>
      <c r="AP32" s="167"/>
      <c r="AQ32" s="168"/>
      <c r="AR32" s="168"/>
      <c r="AS32" s="168"/>
      <c r="AT32" s="168"/>
      <c r="AU32" s="170"/>
    </row>
    <row r="33" spans="1:47" ht="30" customHeight="1" x14ac:dyDescent="0.25">
      <c r="A33" s="727" t="s">
        <v>131</v>
      </c>
      <c r="B33" s="728"/>
      <c r="C33" s="728"/>
      <c r="D33" s="728"/>
      <c r="E33" s="728"/>
      <c r="F33" s="728"/>
      <c r="G33" s="728"/>
      <c r="H33" s="729"/>
      <c r="I33" s="495"/>
      <c r="J33" s="225"/>
      <c r="K33" s="225"/>
      <c r="L33" s="340"/>
      <c r="M33" s="258"/>
      <c r="N33" s="225"/>
      <c r="O33" s="523"/>
      <c r="P33" s="505"/>
      <c r="Q33" s="225"/>
      <c r="R33" s="125"/>
      <c r="S33" s="125"/>
      <c r="T33" s="263"/>
      <c r="U33" s="264"/>
      <c r="V33" s="279"/>
      <c r="W33" s="125"/>
      <c r="X33" s="125"/>
      <c r="Y33" s="129"/>
      <c r="Z33" s="130"/>
      <c r="AA33" s="125"/>
      <c r="AB33" s="129"/>
      <c r="AC33" s="130"/>
      <c r="AD33" s="125"/>
      <c r="AE33" s="125"/>
      <c r="AF33" s="125"/>
      <c r="AG33" s="125"/>
      <c r="AH33" s="131"/>
      <c r="AI33" s="130"/>
      <c r="AJ33" s="125"/>
      <c r="AK33" s="125"/>
      <c r="AL33" s="129"/>
      <c r="AM33" s="130"/>
      <c r="AN33" s="125"/>
      <c r="AO33" s="129"/>
      <c r="AP33" s="130"/>
      <c r="AQ33" s="125"/>
      <c r="AR33" s="125"/>
      <c r="AS33" s="125"/>
      <c r="AT33" s="125"/>
      <c r="AU33" s="131"/>
    </row>
    <row r="34" spans="1:47" ht="177.75" customHeight="1" x14ac:dyDescent="0.25">
      <c r="A34" s="476">
        <v>1</v>
      </c>
      <c r="B34" s="85" t="s">
        <v>262</v>
      </c>
      <c r="C34" s="228" t="s">
        <v>453</v>
      </c>
      <c r="D34" s="228" t="s">
        <v>463</v>
      </c>
      <c r="E34" s="132">
        <v>44228</v>
      </c>
      <c r="F34" s="232">
        <v>44316</v>
      </c>
      <c r="G34" s="228" t="s">
        <v>263</v>
      </c>
      <c r="H34" s="475" t="s">
        <v>264</v>
      </c>
      <c r="I34" s="485" t="s">
        <v>600</v>
      </c>
      <c r="J34" s="219">
        <v>1</v>
      </c>
      <c r="K34" s="218" t="s">
        <v>832</v>
      </c>
      <c r="L34" s="516" t="s">
        <v>595</v>
      </c>
      <c r="M34" s="257" t="s">
        <v>759</v>
      </c>
      <c r="N34" s="255" t="s">
        <v>544</v>
      </c>
      <c r="O34" s="524" t="s">
        <v>758</v>
      </c>
      <c r="P34" s="484" t="s">
        <v>1073</v>
      </c>
      <c r="Q34" s="255" t="s">
        <v>888</v>
      </c>
      <c r="R34" s="287">
        <v>1</v>
      </c>
      <c r="S34" s="288" t="s">
        <v>600</v>
      </c>
      <c r="T34" s="262" t="s">
        <v>918</v>
      </c>
      <c r="U34" s="289" t="s">
        <v>544</v>
      </c>
      <c r="V34" s="506"/>
      <c r="W34" s="168"/>
      <c r="X34" s="168"/>
      <c r="Y34" s="169"/>
      <c r="Z34" s="167"/>
      <c r="AA34" s="168"/>
      <c r="AB34" s="169"/>
      <c r="AC34" s="167"/>
      <c r="AD34" s="168"/>
      <c r="AE34" s="168"/>
      <c r="AF34" s="168"/>
      <c r="AG34" s="168"/>
      <c r="AH34" s="170"/>
      <c r="AI34" s="167"/>
      <c r="AJ34" s="168"/>
      <c r="AK34" s="168"/>
      <c r="AL34" s="169"/>
      <c r="AM34" s="167"/>
      <c r="AN34" s="168"/>
      <c r="AO34" s="169"/>
      <c r="AP34" s="167"/>
      <c r="AQ34" s="168"/>
      <c r="AR34" s="168"/>
      <c r="AS34" s="168"/>
      <c r="AT34" s="168"/>
      <c r="AU34" s="170"/>
    </row>
    <row r="35" spans="1:47" ht="172.5" customHeight="1" thickBot="1" x14ac:dyDescent="0.3">
      <c r="A35" s="479">
        <v>2</v>
      </c>
      <c r="B35" s="488" t="s">
        <v>452</v>
      </c>
      <c r="C35" s="480" t="s">
        <v>453</v>
      </c>
      <c r="D35" s="481" t="s">
        <v>464</v>
      </c>
      <c r="E35" s="383">
        <v>44440</v>
      </c>
      <c r="F35" s="383">
        <v>44560</v>
      </c>
      <c r="G35" s="482" t="s">
        <v>454</v>
      </c>
      <c r="H35" s="483" t="s">
        <v>455</v>
      </c>
      <c r="I35" s="496" t="s">
        <v>833</v>
      </c>
      <c r="J35" s="194">
        <v>0.33333000000000002</v>
      </c>
      <c r="K35" s="500" t="s">
        <v>623</v>
      </c>
      <c r="L35" s="517" t="s">
        <v>638</v>
      </c>
      <c r="M35" s="193" t="s">
        <v>759</v>
      </c>
      <c r="N35" s="500" t="s">
        <v>550</v>
      </c>
      <c r="O35" s="525" t="s">
        <v>595</v>
      </c>
      <c r="P35" s="519" t="s">
        <v>1073</v>
      </c>
      <c r="Q35" s="256" t="s">
        <v>889</v>
      </c>
      <c r="R35" s="291">
        <v>0</v>
      </c>
      <c r="S35" s="292" t="s">
        <v>932</v>
      </c>
      <c r="T35" s="195" t="s">
        <v>595</v>
      </c>
      <c r="U35" s="196" t="s">
        <v>550</v>
      </c>
      <c r="V35" s="507"/>
      <c r="W35" s="172"/>
      <c r="X35" s="172"/>
      <c r="Y35" s="173"/>
      <c r="Z35" s="171"/>
      <c r="AA35" s="172"/>
      <c r="AB35" s="173"/>
      <c r="AC35" s="171"/>
      <c r="AD35" s="172"/>
      <c r="AE35" s="172"/>
      <c r="AF35" s="172"/>
      <c r="AG35" s="172"/>
      <c r="AH35" s="174"/>
      <c r="AI35" s="171"/>
      <c r="AJ35" s="172"/>
      <c r="AK35" s="172"/>
      <c r="AL35" s="173"/>
      <c r="AM35" s="171"/>
      <c r="AN35" s="172"/>
      <c r="AO35" s="173"/>
      <c r="AP35" s="171"/>
      <c r="AQ35" s="172"/>
      <c r="AR35" s="172"/>
      <c r="AS35" s="172"/>
      <c r="AT35" s="172"/>
      <c r="AU35" s="174"/>
    </row>
    <row r="36" spans="1:47" ht="30" customHeight="1" x14ac:dyDescent="0.25">
      <c r="A36" s="270"/>
      <c r="B36" s="489"/>
      <c r="C36" s="271"/>
      <c r="D36" s="271"/>
      <c r="E36" s="272"/>
      <c r="F36" s="272"/>
      <c r="G36" s="272"/>
      <c r="H36" s="271"/>
    </row>
    <row r="37" spans="1:47" ht="30" customHeight="1" x14ac:dyDescent="0.25"/>
    <row r="38" spans="1:47" ht="30" customHeight="1" x14ac:dyDescent="0.25"/>
  </sheetData>
  <autoFilter ref="A8:AU35"/>
  <mergeCells count="46">
    <mergeCell ref="AC7:AH7"/>
    <mergeCell ref="AI7:AL7"/>
    <mergeCell ref="AM7:AO7"/>
    <mergeCell ref="AP7:AU7"/>
    <mergeCell ref="I6:U6"/>
    <mergeCell ref="I7:L7"/>
    <mergeCell ref="M7:O7"/>
    <mergeCell ref="P7:U7"/>
    <mergeCell ref="V7:Y7"/>
    <mergeCell ref="Z7:AB7"/>
    <mergeCell ref="V5:AE5"/>
    <mergeCell ref="AF5:AH5"/>
    <mergeCell ref="AI5:AR5"/>
    <mergeCell ref="AS5:AU5"/>
    <mergeCell ref="V6:AH6"/>
    <mergeCell ref="AI6:AU6"/>
    <mergeCell ref="V1:W3"/>
    <mergeCell ref="X1:AG3"/>
    <mergeCell ref="AI1:AJ3"/>
    <mergeCell ref="AK1:AT3"/>
    <mergeCell ref="I4:U4"/>
    <mergeCell ref="V4:AH4"/>
    <mergeCell ref="AI4:AU4"/>
    <mergeCell ref="A9:H9"/>
    <mergeCell ref="A15:H15"/>
    <mergeCell ref="A20:H20"/>
    <mergeCell ref="A33:H33"/>
    <mergeCell ref="A5:E5"/>
    <mergeCell ref="A7:A8"/>
    <mergeCell ref="B7:B8"/>
    <mergeCell ref="C7:C8"/>
    <mergeCell ref="D7:D8"/>
    <mergeCell ref="E7:E8"/>
    <mergeCell ref="F7:F8"/>
    <mergeCell ref="G7:G8"/>
    <mergeCell ref="H7:H8"/>
    <mergeCell ref="A1:F3"/>
    <mergeCell ref="A4:H4"/>
    <mergeCell ref="A6:H6"/>
    <mergeCell ref="I1:J3"/>
    <mergeCell ref="K1:T3"/>
    <mergeCell ref="I5:R5"/>
    <mergeCell ref="S5:U5"/>
    <mergeCell ref="G1:H1"/>
    <mergeCell ref="G2:H2"/>
    <mergeCell ref="G3:H3"/>
  </mergeCells>
  <hyperlinks>
    <hyperlink ref="K10" r:id="rId1" display="\\10.216.160.201\calidad\38. MIPG\AUTODIAGNOSTICO - 2021_x000a__x000a_1. Correo_ Solicitud Diligenciamiento Autodiagnóstico.pdf_x000a__x000a_2. Reunión evaluacion FURAG Participación_y RdC.docx_x000a__x000a_3. 2021_03_31_Autodiagnostico_rendicion_cuentas_CVP.xlsx_x000a__x000a_4. Correo_ Publicación del autodiagnóstico de Rendición de Cuentas del DAFP.pdf"/>
    <hyperlink ref="K30" r:id="rId2"/>
    <hyperlink ref="L22" r:id="rId3"/>
    <hyperlink ref="K27" r:id="rId4"/>
  </hyperlinks>
  <pageMargins left="0.7" right="0.7" top="0.75" bottom="0.75" header="0.3" footer="0.3"/>
  <pageSetup scale="25" orientation="portrait" horizontalDpi="4294967293" verticalDpi="300" r:id="rId5"/>
  <colBreaks count="3" manualBreakCount="3">
    <brk id="8" max="1048575" man="1"/>
    <brk id="21" max="1048575" man="1"/>
    <brk id="34" max="1048575" man="1"/>
  </colBreaks>
  <drawing r:id="rId6"/>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CAMBIOS'!$C$32:$C$36</xm:f>
          </x14:formula1>
          <xm:sqref>U8 AH8 AU8</xm:sqref>
        </x14:dataValidation>
        <x14:dataValidation type="list" allowBlank="1" showInputMessage="1" showErrorMessage="1">
          <x14:formula1>
            <xm:f>'CONTROL DE CAMBIOS'!$A$32:$A$35</xm:f>
          </x14:formula1>
          <xm:sqref>N8 AA8 AN8</xm:sqref>
        </x14:dataValidation>
        <x14:dataValidation type="list" allowBlank="1" showInputMessage="1" showErrorMessage="1">
          <x14:formula1>
            <xm:f>'CONTROL DE CAMBIOS'!$A$32:$A$36</xm:f>
          </x14:formula1>
          <xm:sqref>AN10:AN35 AA10:AA35 N10:N35 U11 U14</xm:sqref>
        </x14:dataValidation>
        <x14:dataValidation type="list" allowBlank="1" showInputMessage="1" showErrorMessage="1">
          <x14:formula1>
            <xm:f>'CONTROL DE CAMBIOS'!$C$32:$C$37</xm:f>
          </x14:formula1>
          <xm:sqref>AU10:AU35 AH10:AH35 U10 U12:U13 U15:U35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T23"/>
  <sheetViews>
    <sheetView topLeftCell="N23" zoomScaleNormal="100" workbookViewId="0">
      <selection activeCell="O23" sqref="O23"/>
    </sheetView>
  </sheetViews>
  <sheetFormatPr baseColWidth="10" defaultColWidth="11.44140625" defaultRowHeight="13.8" x14ac:dyDescent="0.25"/>
  <cols>
    <col min="1" max="1" width="8.5546875" style="165" customWidth="1"/>
    <col min="2" max="2" width="43.88671875" style="275" customWidth="1"/>
    <col min="3" max="3" width="26.33203125" style="273" customWidth="1"/>
    <col min="4" max="5" width="14.33203125" style="273" customWidth="1"/>
    <col min="6" max="6" width="48.88671875" style="275" customWidth="1"/>
    <col min="7" max="8" width="36.5546875" style="275" customWidth="1"/>
    <col min="9" max="9" width="19.5546875" style="165" customWidth="1"/>
    <col min="10" max="10" width="50.6640625" style="274" customWidth="1"/>
    <col min="11" max="11" width="19.5546875" style="165" customWidth="1"/>
    <col min="12" max="12" width="19.5546875" style="273" customWidth="1"/>
    <col min="13" max="13" width="19.5546875" style="274" customWidth="1"/>
    <col min="14" max="14" width="53.5546875" style="275" customWidth="1"/>
    <col min="15" max="17" width="16.6640625" style="165" customWidth="1"/>
    <col min="18" max="18" width="45.109375" style="165" customWidth="1"/>
    <col min="19" max="19" width="19.5546875" style="165" customWidth="1"/>
    <col min="20" max="20" width="25" style="165" customWidth="1"/>
    <col min="21" max="32" width="18.44140625" style="165" customWidth="1"/>
    <col min="33" max="33" width="34.44140625" style="165" customWidth="1"/>
    <col min="34" max="45" width="18.44140625" style="165" customWidth="1"/>
    <col min="46" max="46" width="28.44140625" style="165" customWidth="1"/>
    <col min="47" max="16384" width="11.44140625" style="165"/>
  </cols>
  <sheetData>
    <row r="1" spans="1:46" ht="28.5" customHeight="1" x14ac:dyDescent="0.25">
      <c r="A1" s="710" t="s">
        <v>582</v>
      </c>
      <c r="B1" s="655"/>
      <c r="C1" s="655"/>
      <c r="D1" s="655"/>
      <c r="E1" s="655"/>
      <c r="F1" s="655"/>
      <c r="G1" s="548" t="s">
        <v>157</v>
      </c>
      <c r="H1" s="708"/>
      <c r="I1" s="639"/>
      <c r="J1" s="655" t="s">
        <v>158</v>
      </c>
      <c r="K1" s="655"/>
      <c r="L1" s="655"/>
      <c r="M1" s="655"/>
      <c r="N1" s="655"/>
      <c r="O1" s="655"/>
      <c r="P1" s="655"/>
      <c r="Q1" s="655"/>
      <c r="R1" s="655"/>
      <c r="S1" s="655"/>
      <c r="T1" s="335" t="s">
        <v>157</v>
      </c>
      <c r="U1" s="638"/>
      <c r="V1" s="639"/>
      <c r="W1" s="655" t="s">
        <v>158</v>
      </c>
      <c r="X1" s="655"/>
      <c r="Y1" s="655"/>
      <c r="Z1" s="655"/>
      <c r="AA1" s="655"/>
      <c r="AB1" s="655"/>
      <c r="AC1" s="655"/>
      <c r="AD1" s="655"/>
      <c r="AE1" s="655"/>
      <c r="AF1" s="655"/>
      <c r="AG1" s="335" t="s">
        <v>157</v>
      </c>
      <c r="AH1" s="638"/>
      <c r="AI1" s="639"/>
      <c r="AJ1" s="655" t="s">
        <v>158</v>
      </c>
      <c r="AK1" s="655"/>
      <c r="AL1" s="655"/>
      <c r="AM1" s="655"/>
      <c r="AN1" s="655"/>
      <c r="AO1" s="655"/>
      <c r="AP1" s="655"/>
      <c r="AQ1" s="655"/>
      <c r="AR1" s="655"/>
      <c r="AS1" s="655"/>
      <c r="AT1" s="335" t="s">
        <v>157</v>
      </c>
    </row>
    <row r="2" spans="1:46" ht="22.5" customHeight="1" x14ac:dyDescent="0.25">
      <c r="A2" s="657"/>
      <c r="B2" s="656"/>
      <c r="C2" s="656"/>
      <c r="D2" s="656"/>
      <c r="E2" s="656"/>
      <c r="F2" s="656"/>
      <c r="G2" s="549" t="s">
        <v>575</v>
      </c>
      <c r="H2" s="709"/>
      <c r="I2" s="641"/>
      <c r="J2" s="656"/>
      <c r="K2" s="656"/>
      <c r="L2" s="656"/>
      <c r="M2" s="656"/>
      <c r="N2" s="656"/>
      <c r="O2" s="656"/>
      <c r="P2" s="656"/>
      <c r="Q2" s="656"/>
      <c r="R2" s="656"/>
      <c r="S2" s="656"/>
      <c r="T2" s="268" t="s">
        <v>575</v>
      </c>
      <c r="U2" s="640"/>
      <c r="V2" s="641"/>
      <c r="W2" s="656"/>
      <c r="X2" s="656"/>
      <c r="Y2" s="656"/>
      <c r="Z2" s="656"/>
      <c r="AA2" s="656"/>
      <c r="AB2" s="656"/>
      <c r="AC2" s="656"/>
      <c r="AD2" s="656"/>
      <c r="AE2" s="656"/>
      <c r="AF2" s="656"/>
      <c r="AG2" s="268" t="s">
        <v>575</v>
      </c>
      <c r="AH2" s="640"/>
      <c r="AI2" s="641"/>
      <c r="AJ2" s="656"/>
      <c r="AK2" s="656"/>
      <c r="AL2" s="656"/>
      <c r="AM2" s="656"/>
      <c r="AN2" s="656"/>
      <c r="AO2" s="656"/>
      <c r="AP2" s="656"/>
      <c r="AQ2" s="656"/>
      <c r="AR2" s="656"/>
      <c r="AS2" s="656"/>
      <c r="AT2" s="336" t="s">
        <v>575</v>
      </c>
    </row>
    <row r="3" spans="1:46" ht="32.25" customHeight="1" x14ac:dyDescent="0.25">
      <c r="A3" s="657"/>
      <c r="B3" s="656"/>
      <c r="C3" s="656"/>
      <c r="D3" s="656"/>
      <c r="E3" s="656"/>
      <c r="F3" s="656"/>
      <c r="G3" s="549" t="s">
        <v>576</v>
      </c>
      <c r="H3" s="709"/>
      <c r="I3" s="641"/>
      <c r="J3" s="656"/>
      <c r="K3" s="656"/>
      <c r="L3" s="656"/>
      <c r="M3" s="656"/>
      <c r="N3" s="656"/>
      <c r="O3" s="656"/>
      <c r="P3" s="656"/>
      <c r="Q3" s="656"/>
      <c r="R3" s="656"/>
      <c r="S3" s="656"/>
      <c r="T3" s="268" t="s">
        <v>576</v>
      </c>
      <c r="U3" s="640"/>
      <c r="V3" s="641"/>
      <c r="W3" s="656"/>
      <c r="X3" s="656"/>
      <c r="Y3" s="656"/>
      <c r="Z3" s="656"/>
      <c r="AA3" s="656"/>
      <c r="AB3" s="656"/>
      <c r="AC3" s="656"/>
      <c r="AD3" s="656"/>
      <c r="AE3" s="656"/>
      <c r="AF3" s="656"/>
      <c r="AG3" s="268" t="s">
        <v>576</v>
      </c>
      <c r="AH3" s="640"/>
      <c r="AI3" s="641"/>
      <c r="AJ3" s="656"/>
      <c r="AK3" s="656"/>
      <c r="AL3" s="656"/>
      <c r="AM3" s="656"/>
      <c r="AN3" s="656"/>
      <c r="AO3" s="656"/>
      <c r="AP3" s="656"/>
      <c r="AQ3" s="656"/>
      <c r="AR3" s="656"/>
      <c r="AS3" s="656"/>
      <c r="AT3" s="336" t="s">
        <v>576</v>
      </c>
    </row>
    <row r="4" spans="1:46" ht="37.5" customHeight="1" x14ac:dyDescent="0.25">
      <c r="A4" s="657" t="s">
        <v>150</v>
      </c>
      <c r="B4" s="656"/>
      <c r="C4" s="656"/>
      <c r="D4" s="656"/>
      <c r="E4" s="656"/>
      <c r="F4" s="656"/>
      <c r="G4" s="658"/>
      <c r="H4" s="707" t="s">
        <v>150</v>
      </c>
      <c r="I4" s="656"/>
      <c r="J4" s="656"/>
      <c r="K4" s="656"/>
      <c r="L4" s="656"/>
      <c r="M4" s="656"/>
      <c r="N4" s="656"/>
      <c r="O4" s="656"/>
      <c r="P4" s="656"/>
      <c r="Q4" s="656"/>
      <c r="R4" s="656"/>
      <c r="S4" s="656"/>
      <c r="T4" s="658"/>
      <c r="U4" s="657" t="s">
        <v>150</v>
      </c>
      <c r="V4" s="656"/>
      <c r="W4" s="656"/>
      <c r="X4" s="656"/>
      <c r="Y4" s="656"/>
      <c r="Z4" s="656"/>
      <c r="AA4" s="656"/>
      <c r="AB4" s="656"/>
      <c r="AC4" s="656"/>
      <c r="AD4" s="656"/>
      <c r="AE4" s="656"/>
      <c r="AF4" s="656"/>
      <c r="AG4" s="658"/>
      <c r="AH4" s="657" t="s">
        <v>150</v>
      </c>
      <c r="AI4" s="656"/>
      <c r="AJ4" s="656"/>
      <c r="AK4" s="656"/>
      <c r="AL4" s="656"/>
      <c r="AM4" s="656"/>
      <c r="AN4" s="656"/>
      <c r="AO4" s="656"/>
      <c r="AP4" s="656"/>
      <c r="AQ4" s="656"/>
      <c r="AR4" s="656"/>
      <c r="AS4" s="656"/>
      <c r="AT4" s="658"/>
    </row>
    <row r="5" spans="1:46" ht="37.5" customHeight="1" thickBot="1" x14ac:dyDescent="0.3">
      <c r="A5" s="730" t="s">
        <v>1031</v>
      </c>
      <c r="B5" s="731"/>
      <c r="C5" s="731"/>
      <c r="D5" s="731"/>
      <c r="E5" s="731"/>
      <c r="F5" s="550" t="s">
        <v>577</v>
      </c>
      <c r="G5" s="551"/>
      <c r="H5" s="661" t="s">
        <v>585</v>
      </c>
      <c r="I5" s="661"/>
      <c r="J5" s="661"/>
      <c r="K5" s="661"/>
      <c r="L5" s="661"/>
      <c r="M5" s="661"/>
      <c r="N5" s="661"/>
      <c r="O5" s="661"/>
      <c r="P5" s="661"/>
      <c r="Q5" s="664"/>
      <c r="R5" s="665" t="s">
        <v>577</v>
      </c>
      <c r="S5" s="661"/>
      <c r="T5" s="662"/>
      <c r="U5" s="663" t="s">
        <v>584</v>
      </c>
      <c r="V5" s="661"/>
      <c r="W5" s="661"/>
      <c r="X5" s="661"/>
      <c r="Y5" s="661"/>
      <c r="Z5" s="661"/>
      <c r="AA5" s="661"/>
      <c r="AB5" s="661"/>
      <c r="AC5" s="661"/>
      <c r="AD5" s="664"/>
      <c r="AE5" s="665" t="s">
        <v>577</v>
      </c>
      <c r="AF5" s="661"/>
      <c r="AG5" s="662"/>
      <c r="AH5" s="663" t="s">
        <v>586</v>
      </c>
      <c r="AI5" s="661"/>
      <c r="AJ5" s="661"/>
      <c r="AK5" s="661"/>
      <c r="AL5" s="661"/>
      <c r="AM5" s="661"/>
      <c r="AN5" s="661"/>
      <c r="AO5" s="661"/>
      <c r="AP5" s="661"/>
      <c r="AQ5" s="664"/>
      <c r="AR5" s="665" t="s">
        <v>577</v>
      </c>
      <c r="AS5" s="661"/>
      <c r="AT5" s="662"/>
    </row>
    <row r="6" spans="1:46" ht="37.5" customHeight="1" thickBot="1" x14ac:dyDescent="0.3">
      <c r="A6" s="752" t="s">
        <v>170</v>
      </c>
      <c r="B6" s="753"/>
      <c r="C6" s="753"/>
      <c r="D6" s="753"/>
      <c r="E6" s="753"/>
      <c r="F6" s="753"/>
      <c r="G6" s="754"/>
      <c r="H6" s="764" t="s">
        <v>170</v>
      </c>
      <c r="I6" s="764"/>
      <c r="J6" s="764"/>
      <c r="K6" s="764"/>
      <c r="L6" s="764"/>
      <c r="M6" s="764"/>
      <c r="N6" s="764"/>
      <c r="O6" s="764"/>
      <c r="P6" s="764"/>
      <c r="Q6" s="764"/>
      <c r="R6" s="764"/>
      <c r="S6" s="764"/>
      <c r="T6" s="765"/>
      <c r="U6" s="739" t="s">
        <v>170</v>
      </c>
      <c r="V6" s="740"/>
      <c r="W6" s="740"/>
      <c r="X6" s="740"/>
      <c r="Y6" s="740"/>
      <c r="Z6" s="740"/>
      <c r="AA6" s="740"/>
      <c r="AB6" s="740"/>
      <c r="AC6" s="740"/>
      <c r="AD6" s="740"/>
      <c r="AE6" s="740"/>
      <c r="AF6" s="740"/>
      <c r="AG6" s="741"/>
      <c r="AH6" s="739" t="s">
        <v>170</v>
      </c>
      <c r="AI6" s="740"/>
      <c r="AJ6" s="740"/>
      <c r="AK6" s="740"/>
      <c r="AL6" s="740"/>
      <c r="AM6" s="740"/>
      <c r="AN6" s="740"/>
      <c r="AO6" s="740"/>
      <c r="AP6" s="740"/>
      <c r="AQ6" s="740"/>
      <c r="AR6" s="740"/>
      <c r="AS6" s="740"/>
      <c r="AT6" s="741"/>
    </row>
    <row r="7" spans="1:46" s="274" customFormat="1" ht="37.200000000000003" customHeight="1" x14ac:dyDescent="0.3">
      <c r="A7" s="766" t="s">
        <v>123</v>
      </c>
      <c r="B7" s="768" t="s">
        <v>124</v>
      </c>
      <c r="C7" s="768" t="s">
        <v>125</v>
      </c>
      <c r="D7" s="768" t="s">
        <v>126</v>
      </c>
      <c r="E7" s="768" t="s">
        <v>127</v>
      </c>
      <c r="F7" s="768" t="s">
        <v>128</v>
      </c>
      <c r="G7" s="770" t="s">
        <v>129</v>
      </c>
      <c r="H7" s="633" t="s">
        <v>548</v>
      </c>
      <c r="I7" s="628"/>
      <c r="J7" s="628"/>
      <c r="K7" s="675"/>
      <c r="L7" s="630" t="s">
        <v>535</v>
      </c>
      <c r="M7" s="631"/>
      <c r="N7" s="654"/>
      <c r="O7" s="624" t="s">
        <v>536</v>
      </c>
      <c r="P7" s="625"/>
      <c r="Q7" s="625"/>
      <c r="R7" s="625"/>
      <c r="S7" s="625"/>
      <c r="T7" s="626"/>
      <c r="U7" s="627" t="s">
        <v>551</v>
      </c>
      <c r="V7" s="628"/>
      <c r="W7" s="628"/>
      <c r="X7" s="629"/>
      <c r="Y7" s="630" t="s">
        <v>552</v>
      </c>
      <c r="Z7" s="631"/>
      <c r="AA7" s="632"/>
      <c r="AB7" s="624" t="s">
        <v>553</v>
      </c>
      <c r="AC7" s="625"/>
      <c r="AD7" s="625"/>
      <c r="AE7" s="625"/>
      <c r="AF7" s="625"/>
      <c r="AG7" s="626"/>
      <c r="AH7" s="633" t="s">
        <v>554</v>
      </c>
      <c r="AI7" s="628"/>
      <c r="AJ7" s="628"/>
      <c r="AK7" s="629"/>
      <c r="AL7" s="630" t="s">
        <v>555</v>
      </c>
      <c r="AM7" s="631"/>
      <c r="AN7" s="632"/>
      <c r="AO7" s="624" t="s">
        <v>557</v>
      </c>
      <c r="AP7" s="625"/>
      <c r="AQ7" s="625"/>
      <c r="AR7" s="625"/>
      <c r="AS7" s="625"/>
      <c r="AT7" s="626"/>
    </row>
    <row r="8" spans="1:46" s="273" customFormat="1" ht="66" customHeight="1" x14ac:dyDescent="0.25">
      <c r="A8" s="767"/>
      <c r="B8" s="769"/>
      <c r="C8" s="769"/>
      <c r="D8" s="769"/>
      <c r="E8" s="769"/>
      <c r="F8" s="769"/>
      <c r="G8" s="771"/>
      <c r="H8" s="323" t="s">
        <v>530</v>
      </c>
      <c r="I8" s="324" t="s">
        <v>233</v>
      </c>
      <c r="J8" s="324" t="s">
        <v>531</v>
      </c>
      <c r="K8" s="325" t="s">
        <v>532</v>
      </c>
      <c r="L8" s="326" t="s">
        <v>533</v>
      </c>
      <c r="M8" s="327" t="s">
        <v>537</v>
      </c>
      <c r="N8" s="328" t="s">
        <v>534</v>
      </c>
      <c r="O8" s="329" t="s">
        <v>549</v>
      </c>
      <c r="P8" s="330" t="s">
        <v>542</v>
      </c>
      <c r="Q8" s="330" t="s">
        <v>538</v>
      </c>
      <c r="R8" s="330" t="s">
        <v>539</v>
      </c>
      <c r="S8" s="330" t="s">
        <v>540</v>
      </c>
      <c r="T8" s="331" t="s">
        <v>541</v>
      </c>
      <c r="U8" s="334" t="s">
        <v>530</v>
      </c>
      <c r="V8" s="324" t="s">
        <v>233</v>
      </c>
      <c r="W8" s="324" t="s">
        <v>531</v>
      </c>
      <c r="X8" s="332" t="s">
        <v>532</v>
      </c>
      <c r="Y8" s="326" t="s">
        <v>533</v>
      </c>
      <c r="Z8" s="327" t="s">
        <v>537</v>
      </c>
      <c r="AA8" s="333" t="s">
        <v>534</v>
      </c>
      <c r="AB8" s="329" t="s">
        <v>549</v>
      </c>
      <c r="AC8" s="330" t="s">
        <v>542</v>
      </c>
      <c r="AD8" s="330" t="s">
        <v>538</v>
      </c>
      <c r="AE8" s="330" t="s">
        <v>539</v>
      </c>
      <c r="AF8" s="330" t="s">
        <v>540</v>
      </c>
      <c r="AG8" s="331" t="s">
        <v>541</v>
      </c>
      <c r="AH8" s="323" t="s">
        <v>530</v>
      </c>
      <c r="AI8" s="324" t="s">
        <v>233</v>
      </c>
      <c r="AJ8" s="324" t="s">
        <v>531</v>
      </c>
      <c r="AK8" s="332" t="s">
        <v>532</v>
      </c>
      <c r="AL8" s="326" t="s">
        <v>533</v>
      </c>
      <c r="AM8" s="327" t="s">
        <v>537</v>
      </c>
      <c r="AN8" s="333" t="s">
        <v>534</v>
      </c>
      <c r="AO8" s="329" t="s">
        <v>549</v>
      </c>
      <c r="AP8" s="330" t="s">
        <v>542</v>
      </c>
      <c r="AQ8" s="330" t="s">
        <v>538</v>
      </c>
      <c r="AR8" s="330" t="s">
        <v>539</v>
      </c>
      <c r="AS8" s="330" t="s">
        <v>540</v>
      </c>
      <c r="AT8" s="331" t="s">
        <v>541</v>
      </c>
    </row>
    <row r="9" spans="1:46" ht="42" customHeight="1" x14ac:dyDescent="0.25">
      <c r="A9" s="755" t="s">
        <v>132</v>
      </c>
      <c r="B9" s="756"/>
      <c r="C9" s="756"/>
      <c r="D9" s="756"/>
      <c r="E9" s="756"/>
      <c r="F9" s="756"/>
      <c r="G9" s="757"/>
      <c r="H9" s="300"/>
      <c r="I9" s="136"/>
      <c r="J9" s="352"/>
      <c r="K9" s="308"/>
      <c r="L9" s="397"/>
      <c r="M9" s="352"/>
      <c r="N9" s="403"/>
      <c r="O9" s="135"/>
      <c r="P9" s="136"/>
      <c r="Q9" s="136"/>
      <c r="R9" s="136"/>
      <c r="S9" s="136"/>
      <c r="T9" s="137"/>
      <c r="U9" s="284"/>
      <c r="V9" s="136"/>
      <c r="W9" s="136"/>
      <c r="X9" s="137"/>
      <c r="Y9" s="135"/>
      <c r="Z9" s="136"/>
      <c r="AA9" s="137"/>
      <c r="AB9" s="135"/>
      <c r="AC9" s="136"/>
      <c r="AD9" s="136"/>
      <c r="AE9" s="136"/>
      <c r="AF9" s="136"/>
      <c r="AG9" s="137"/>
      <c r="AH9" s="135"/>
      <c r="AI9" s="136"/>
      <c r="AJ9" s="136"/>
      <c r="AK9" s="137"/>
      <c r="AL9" s="135"/>
      <c r="AM9" s="136"/>
      <c r="AN9" s="137"/>
      <c r="AO9" s="135"/>
      <c r="AP9" s="136"/>
      <c r="AQ9" s="136"/>
      <c r="AR9" s="136"/>
      <c r="AS9" s="136"/>
      <c r="AT9" s="137"/>
    </row>
    <row r="10" spans="1:46" ht="156.75" customHeight="1" x14ac:dyDescent="0.25">
      <c r="A10" s="371">
        <v>1</v>
      </c>
      <c r="B10" s="90" t="s">
        <v>506</v>
      </c>
      <c r="C10" s="226" t="s">
        <v>346</v>
      </c>
      <c r="D10" s="232">
        <v>44197</v>
      </c>
      <c r="E10" s="232">
        <v>44226</v>
      </c>
      <c r="F10" s="90" t="s">
        <v>347</v>
      </c>
      <c r="G10" s="134" t="s">
        <v>348</v>
      </c>
      <c r="H10" s="298" t="s">
        <v>639</v>
      </c>
      <c r="I10" s="203">
        <v>1</v>
      </c>
      <c r="J10" s="202" t="s">
        <v>709</v>
      </c>
      <c r="K10" s="512" t="s">
        <v>710</v>
      </c>
      <c r="L10" s="257" t="s">
        <v>666</v>
      </c>
      <c r="M10" s="202" t="s">
        <v>544</v>
      </c>
      <c r="N10" s="404" t="s">
        <v>711</v>
      </c>
      <c r="O10" s="257" t="s">
        <v>1073</v>
      </c>
      <c r="P10" s="202" t="s">
        <v>888</v>
      </c>
      <c r="Q10" s="198">
        <v>1</v>
      </c>
      <c r="R10" s="259" t="s">
        <v>639</v>
      </c>
      <c r="S10" s="202" t="s">
        <v>933</v>
      </c>
      <c r="T10" s="204" t="s">
        <v>544</v>
      </c>
      <c r="U10" s="276"/>
      <c r="V10" s="117"/>
      <c r="W10" s="117"/>
      <c r="X10" s="164"/>
      <c r="Y10" s="163"/>
      <c r="Z10" s="117"/>
      <c r="AA10" s="164"/>
      <c r="AB10" s="163"/>
      <c r="AC10" s="117"/>
      <c r="AD10" s="117"/>
      <c r="AE10" s="117"/>
      <c r="AF10" s="117"/>
      <c r="AG10" s="164"/>
      <c r="AH10" s="163"/>
      <c r="AI10" s="117"/>
      <c r="AJ10" s="117"/>
      <c r="AK10" s="164"/>
      <c r="AL10" s="163"/>
      <c r="AM10" s="117"/>
      <c r="AN10" s="164"/>
      <c r="AO10" s="163"/>
      <c r="AP10" s="117"/>
      <c r="AQ10" s="117"/>
      <c r="AR10" s="117"/>
      <c r="AS10" s="117"/>
      <c r="AT10" s="164"/>
    </row>
    <row r="11" spans="1:46" ht="40.5" customHeight="1" x14ac:dyDescent="0.25">
      <c r="A11" s="758" t="s">
        <v>133</v>
      </c>
      <c r="B11" s="759"/>
      <c r="C11" s="759"/>
      <c r="D11" s="759"/>
      <c r="E11" s="759"/>
      <c r="F11" s="759"/>
      <c r="G11" s="760"/>
      <c r="H11" s="301"/>
      <c r="I11" s="139"/>
      <c r="J11" s="536"/>
      <c r="K11" s="309"/>
      <c r="L11" s="553"/>
      <c r="M11" s="536"/>
      <c r="N11" s="543"/>
      <c r="O11" s="138"/>
      <c r="P11" s="139"/>
      <c r="Q11" s="139"/>
      <c r="R11" s="139"/>
      <c r="S11" s="139"/>
      <c r="T11" s="140"/>
      <c r="U11" s="293"/>
      <c r="V11" s="139"/>
      <c r="W11" s="139"/>
      <c r="X11" s="140"/>
      <c r="Y11" s="138"/>
      <c r="Z11" s="139"/>
      <c r="AA11" s="140"/>
      <c r="AB11" s="138"/>
      <c r="AC11" s="139"/>
      <c r="AD11" s="139"/>
      <c r="AE11" s="139"/>
      <c r="AF11" s="139"/>
      <c r="AG11" s="140"/>
      <c r="AH11" s="138"/>
      <c r="AI11" s="139"/>
      <c r="AJ11" s="139"/>
      <c r="AK11" s="140"/>
      <c r="AL11" s="138"/>
      <c r="AM11" s="139"/>
      <c r="AN11" s="140"/>
      <c r="AO11" s="138"/>
      <c r="AP11" s="139"/>
      <c r="AQ11" s="139"/>
      <c r="AR11" s="139"/>
      <c r="AS11" s="139"/>
      <c r="AT11" s="140"/>
    </row>
    <row r="12" spans="1:46" ht="177" customHeight="1" x14ac:dyDescent="0.25">
      <c r="A12" s="526">
        <v>1</v>
      </c>
      <c r="B12" s="531" t="s">
        <v>507</v>
      </c>
      <c r="C12" s="77" t="s">
        <v>349</v>
      </c>
      <c r="D12" s="232">
        <v>44197</v>
      </c>
      <c r="E12" s="232">
        <v>44561</v>
      </c>
      <c r="F12" s="531" t="s">
        <v>350</v>
      </c>
      <c r="G12" s="532" t="s">
        <v>351</v>
      </c>
      <c r="H12" s="299" t="s">
        <v>641</v>
      </c>
      <c r="I12" s="79">
        <v>0.33</v>
      </c>
      <c r="J12" s="205" t="s">
        <v>712</v>
      </c>
      <c r="K12" s="512" t="s">
        <v>713</v>
      </c>
      <c r="L12" s="257" t="s">
        <v>666</v>
      </c>
      <c r="M12" s="255" t="s">
        <v>543</v>
      </c>
      <c r="N12" s="501" t="s">
        <v>837</v>
      </c>
      <c r="O12" s="257" t="s">
        <v>1073</v>
      </c>
      <c r="P12" s="202" t="s">
        <v>888</v>
      </c>
      <c r="Q12" s="198">
        <v>0.33</v>
      </c>
      <c r="R12" s="288" t="s">
        <v>641</v>
      </c>
      <c r="S12" s="288" t="s">
        <v>1012</v>
      </c>
      <c r="T12" s="289" t="s">
        <v>543</v>
      </c>
      <c r="U12" s="314"/>
      <c r="V12" s="95"/>
      <c r="W12" s="77"/>
      <c r="X12" s="142"/>
      <c r="Y12" s="167"/>
      <c r="Z12" s="168"/>
      <c r="AA12" s="170"/>
      <c r="AB12" s="167"/>
      <c r="AC12" s="168"/>
      <c r="AD12" s="168"/>
      <c r="AE12" s="168"/>
      <c r="AF12" s="168"/>
      <c r="AG12" s="170"/>
      <c r="AH12" s="141"/>
      <c r="AI12" s="95"/>
      <c r="AJ12" s="77"/>
      <c r="AK12" s="142"/>
      <c r="AL12" s="167"/>
      <c r="AM12" s="168"/>
      <c r="AN12" s="170"/>
      <c r="AO12" s="167"/>
      <c r="AP12" s="168"/>
      <c r="AQ12" s="168"/>
      <c r="AR12" s="168"/>
      <c r="AS12" s="168"/>
      <c r="AT12" s="170"/>
    </row>
    <row r="13" spans="1:46" ht="138" x14ac:dyDescent="0.25">
      <c r="A13" s="526">
        <v>2</v>
      </c>
      <c r="B13" s="531" t="s">
        <v>265</v>
      </c>
      <c r="C13" s="95" t="s">
        <v>214</v>
      </c>
      <c r="D13" s="232">
        <v>44230</v>
      </c>
      <c r="E13" s="232">
        <v>44439</v>
      </c>
      <c r="F13" s="531" t="s">
        <v>266</v>
      </c>
      <c r="G13" s="532" t="s">
        <v>267</v>
      </c>
      <c r="H13" s="215" t="s">
        <v>598</v>
      </c>
      <c r="I13" s="92">
        <v>0.5</v>
      </c>
      <c r="J13" s="221" t="s">
        <v>599</v>
      </c>
      <c r="K13" s="530" t="s">
        <v>595</v>
      </c>
      <c r="L13" s="257" t="s">
        <v>666</v>
      </c>
      <c r="M13" s="255" t="s">
        <v>543</v>
      </c>
      <c r="N13" s="501" t="s">
        <v>715</v>
      </c>
      <c r="O13" s="257" t="s">
        <v>1073</v>
      </c>
      <c r="P13" s="202" t="s">
        <v>888</v>
      </c>
      <c r="Q13" s="198">
        <v>0.5</v>
      </c>
      <c r="R13" s="288" t="s">
        <v>598</v>
      </c>
      <c r="S13" s="288" t="s">
        <v>1013</v>
      </c>
      <c r="T13" s="289" t="s">
        <v>543</v>
      </c>
      <c r="U13" s="315"/>
      <c r="V13" s="92"/>
      <c r="W13" s="93"/>
      <c r="X13" s="94"/>
      <c r="Y13" s="167"/>
      <c r="Z13" s="168"/>
      <c r="AA13" s="170"/>
      <c r="AB13" s="167"/>
      <c r="AC13" s="168"/>
      <c r="AD13" s="168"/>
      <c r="AE13" s="168"/>
      <c r="AF13" s="168"/>
      <c r="AG13" s="170"/>
      <c r="AH13" s="143"/>
      <c r="AI13" s="92"/>
      <c r="AJ13" s="93"/>
      <c r="AK13" s="94"/>
      <c r="AL13" s="167"/>
      <c r="AM13" s="168"/>
      <c r="AN13" s="170"/>
      <c r="AO13" s="167"/>
      <c r="AP13" s="168"/>
      <c r="AQ13" s="168"/>
      <c r="AR13" s="168"/>
      <c r="AS13" s="168"/>
      <c r="AT13" s="170"/>
    </row>
    <row r="14" spans="1:46" ht="37.5" customHeight="1" x14ac:dyDescent="0.25">
      <c r="A14" s="761" t="s">
        <v>134</v>
      </c>
      <c r="B14" s="762"/>
      <c r="C14" s="762"/>
      <c r="D14" s="762"/>
      <c r="E14" s="762"/>
      <c r="F14" s="762"/>
      <c r="G14" s="763"/>
      <c r="H14" s="302"/>
      <c r="I14" s="145"/>
      <c r="J14" s="537"/>
      <c r="K14" s="310"/>
      <c r="L14" s="554"/>
      <c r="M14" s="537"/>
      <c r="N14" s="544"/>
      <c r="O14" s="144"/>
      <c r="P14" s="145"/>
      <c r="Q14" s="145"/>
      <c r="R14" s="145"/>
      <c r="S14" s="145"/>
      <c r="T14" s="146"/>
      <c r="U14" s="294"/>
      <c r="V14" s="145"/>
      <c r="W14" s="145"/>
      <c r="X14" s="146"/>
      <c r="Y14" s="144"/>
      <c r="Z14" s="145"/>
      <c r="AA14" s="146"/>
      <c r="AB14" s="144"/>
      <c r="AC14" s="145"/>
      <c r="AD14" s="145"/>
      <c r="AE14" s="145"/>
      <c r="AF14" s="145"/>
      <c r="AG14" s="146"/>
      <c r="AH14" s="144"/>
      <c r="AI14" s="145"/>
      <c r="AJ14" s="145"/>
      <c r="AK14" s="146"/>
      <c r="AL14" s="144"/>
      <c r="AM14" s="145"/>
      <c r="AN14" s="146"/>
      <c r="AO14" s="144"/>
      <c r="AP14" s="145"/>
      <c r="AQ14" s="145"/>
      <c r="AR14" s="145"/>
      <c r="AS14" s="145"/>
      <c r="AT14" s="146"/>
    </row>
    <row r="15" spans="1:46" ht="119.25" customHeight="1" x14ac:dyDescent="0.25">
      <c r="A15" s="106">
        <v>1</v>
      </c>
      <c r="B15" s="98" t="s">
        <v>352</v>
      </c>
      <c r="C15" s="97" t="s">
        <v>349</v>
      </c>
      <c r="D15" s="232">
        <v>44197</v>
      </c>
      <c r="E15" s="232">
        <v>44561</v>
      </c>
      <c r="F15" s="98" t="s">
        <v>353</v>
      </c>
      <c r="G15" s="533" t="s">
        <v>351</v>
      </c>
      <c r="H15" s="299" t="s">
        <v>642</v>
      </c>
      <c r="I15" s="79">
        <v>0</v>
      </c>
      <c r="J15" s="202" t="s">
        <v>640</v>
      </c>
      <c r="K15" s="385" t="s">
        <v>640</v>
      </c>
      <c r="L15" s="257" t="s">
        <v>666</v>
      </c>
      <c r="M15" s="255" t="s">
        <v>543</v>
      </c>
      <c r="N15" s="501" t="s">
        <v>838</v>
      </c>
      <c r="O15" s="257" t="s">
        <v>1073</v>
      </c>
      <c r="P15" s="202" t="s">
        <v>888</v>
      </c>
      <c r="Q15" s="198">
        <v>0</v>
      </c>
      <c r="R15" s="259" t="s">
        <v>891</v>
      </c>
      <c r="S15" s="202" t="s">
        <v>595</v>
      </c>
      <c r="T15" s="204" t="s">
        <v>543</v>
      </c>
      <c r="U15" s="315"/>
      <c r="V15" s="79"/>
      <c r="W15" s="96"/>
      <c r="X15" s="91"/>
      <c r="Y15" s="167"/>
      <c r="Z15" s="168"/>
      <c r="AA15" s="170"/>
      <c r="AB15" s="167"/>
      <c r="AC15" s="168"/>
      <c r="AD15" s="168"/>
      <c r="AE15" s="168"/>
      <c r="AF15" s="168"/>
      <c r="AG15" s="170"/>
      <c r="AH15" s="143"/>
      <c r="AI15" s="79"/>
      <c r="AJ15" s="96"/>
      <c r="AK15" s="91"/>
      <c r="AL15" s="167"/>
      <c r="AM15" s="168"/>
      <c r="AN15" s="170"/>
      <c r="AO15" s="167"/>
      <c r="AP15" s="168"/>
      <c r="AQ15" s="168"/>
      <c r="AR15" s="168"/>
      <c r="AS15" s="168"/>
      <c r="AT15" s="170"/>
    </row>
    <row r="16" spans="1:46" ht="49.5" customHeight="1" x14ac:dyDescent="0.25">
      <c r="A16" s="743" t="s">
        <v>135</v>
      </c>
      <c r="B16" s="744"/>
      <c r="C16" s="744"/>
      <c r="D16" s="744"/>
      <c r="E16" s="744"/>
      <c r="F16" s="744"/>
      <c r="G16" s="745"/>
      <c r="H16" s="303"/>
      <c r="I16" s="148"/>
      <c r="J16" s="538"/>
      <c r="K16" s="311"/>
      <c r="L16" s="555"/>
      <c r="M16" s="538"/>
      <c r="N16" s="545"/>
      <c r="O16" s="147"/>
      <c r="P16" s="148"/>
      <c r="Q16" s="148"/>
      <c r="R16" s="148"/>
      <c r="S16" s="148"/>
      <c r="T16" s="149"/>
      <c r="U16" s="295"/>
      <c r="V16" s="148"/>
      <c r="W16" s="148"/>
      <c r="X16" s="149"/>
      <c r="Y16" s="147"/>
      <c r="Z16" s="148"/>
      <c r="AA16" s="149"/>
      <c r="AB16" s="147"/>
      <c r="AC16" s="148"/>
      <c r="AD16" s="148"/>
      <c r="AE16" s="148"/>
      <c r="AF16" s="148"/>
      <c r="AG16" s="149"/>
      <c r="AH16" s="147"/>
      <c r="AI16" s="148"/>
      <c r="AJ16" s="148"/>
      <c r="AK16" s="149"/>
      <c r="AL16" s="147"/>
      <c r="AM16" s="148"/>
      <c r="AN16" s="149"/>
      <c r="AO16" s="147"/>
      <c r="AP16" s="148"/>
      <c r="AQ16" s="148"/>
      <c r="AR16" s="148"/>
      <c r="AS16" s="148"/>
      <c r="AT16" s="149"/>
    </row>
    <row r="17" spans="1:46" ht="138" x14ac:dyDescent="0.25">
      <c r="A17" s="106">
        <v>1</v>
      </c>
      <c r="B17" s="98" t="s">
        <v>354</v>
      </c>
      <c r="C17" s="77" t="s">
        <v>349</v>
      </c>
      <c r="D17" s="232">
        <v>44197</v>
      </c>
      <c r="E17" s="232">
        <v>44561</v>
      </c>
      <c r="F17" s="98" t="s">
        <v>355</v>
      </c>
      <c r="G17" s="533" t="s">
        <v>508</v>
      </c>
      <c r="H17" s="299" t="s">
        <v>643</v>
      </c>
      <c r="I17" s="104">
        <v>0.33</v>
      </c>
      <c r="J17" s="205" t="s">
        <v>714</v>
      </c>
      <c r="K17" s="385" t="s">
        <v>640</v>
      </c>
      <c r="L17" s="257" t="s">
        <v>666</v>
      </c>
      <c r="M17" s="255" t="s">
        <v>543</v>
      </c>
      <c r="N17" s="501" t="s">
        <v>716</v>
      </c>
      <c r="O17" s="257" t="s">
        <v>1073</v>
      </c>
      <c r="P17" s="202" t="s">
        <v>888</v>
      </c>
      <c r="Q17" s="198">
        <v>0.33</v>
      </c>
      <c r="R17" s="288" t="s">
        <v>934</v>
      </c>
      <c r="S17" s="200" t="s">
        <v>935</v>
      </c>
      <c r="T17" s="289" t="s">
        <v>543</v>
      </c>
      <c r="U17" s="316"/>
      <c r="V17" s="97"/>
      <c r="W17" s="77"/>
      <c r="X17" s="142"/>
      <c r="Y17" s="167"/>
      <c r="Z17" s="168"/>
      <c r="AA17" s="170"/>
      <c r="AB17" s="167"/>
      <c r="AC17" s="168"/>
      <c r="AD17" s="168"/>
      <c r="AE17" s="168"/>
      <c r="AF17" s="168"/>
      <c r="AG17" s="170"/>
      <c r="AH17" s="150"/>
      <c r="AI17" s="97"/>
      <c r="AJ17" s="77"/>
      <c r="AK17" s="142"/>
      <c r="AL17" s="167"/>
      <c r="AM17" s="168"/>
      <c r="AN17" s="170"/>
      <c r="AO17" s="167"/>
      <c r="AP17" s="168"/>
      <c r="AQ17" s="168"/>
      <c r="AR17" s="168"/>
      <c r="AS17" s="168"/>
      <c r="AT17" s="170"/>
    </row>
    <row r="18" spans="1:46" ht="110.4" x14ac:dyDescent="0.25">
      <c r="A18" s="373">
        <v>2</v>
      </c>
      <c r="B18" s="99" t="s">
        <v>482</v>
      </c>
      <c r="C18" s="88" t="s">
        <v>340</v>
      </c>
      <c r="D18" s="232">
        <v>44197</v>
      </c>
      <c r="E18" s="232">
        <v>44561</v>
      </c>
      <c r="F18" s="99" t="s">
        <v>356</v>
      </c>
      <c r="G18" s="534" t="s">
        <v>357</v>
      </c>
      <c r="H18" s="304" t="s">
        <v>839</v>
      </c>
      <c r="I18" s="92">
        <v>0.33333000000000002</v>
      </c>
      <c r="J18" s="552" t="s">
        <v>624</v>
      </c>
      <c r="K18" s="530"/>
      <c r="L18" s="257" t="s">
        <v>666</v>
      </c>
      <c r="M18" s="255" t="s">
        <v>543</v>
      </c>
      <c r="N18" s="501" t="s">
        <v>840</v>
      </c>
      <c r="O18" s="257" t="s">
        <v>1073</v>
      </c>
      <c r="P18" s="202" t="s">
        <v>888</v>
      </c>
      <c r="Q18" s="198">
        <v>0.25</v>
      </c>
      <c r="R18" s="288" t="s">
        <v>1014</v>
      </c>
      <c r="S18" s="200" t="s">
        <v>936</v>
      </c>
      <c r="T18" s="289" t="s">
        <v>543</v>
      </c>
      <c r="U18" s="317"/>
      <c r="V18" s="92"/>
      <c r="W18" s="101"/>
      <c r="X18" s="94"/>
      <c r="Y18" s="167"/>
      <c r="Z18" s="168"/>
      <c r="AA18" s="170"/>
      <c r="AB18" s="167"/>
      <c r="AC18" s="168"/>
      <c r="AD18" s="168"/>
      <c r="AE18" s="168"/>
      <c r="AF18" s="168"/>
      <c r="AG18" s="170"/>
      <c r="AH18" s="151"/>
      <c r="AI18" s="92"/>
      <c r="AJ18" s="101"/>
      <c r="AK18" s="94"/>
      <c r="AL18" s="167"/>
      <c r="AM18" s="168"/>
      <c r="AN18" s="170"/>
      <c r="AO18" s="167"/>
      <c r="AP18" s="168"/>
      <c r="AQ18" s="168"/>
      <c r="AR18" s="168"/>
      <c r="AS18" s="168"/>
      <c r="AT18" s="170"/>
    </row>
    <row r="19" spans="1:46" ht="37.5" customHeight="1" x14ac:dyDescent="0.25">
      <c r="A19" s="746" t="s">
        <v>136</v>
      </c>
      <c r="B19" s="747"/>
      <c r="C19" s="747"/>
      <c r="D19" s="747"/>
      <c r="E19" s="747"/>
      <c r="F19" s="747"/>
      <c r="G19" s="748"/>
      <c r="H19" s="305"/>
      <c r="I19" s="153"/>
      <c r="J19" s="539"/>
      <c r="K19" s="312"/>
      <c r="L19" s="556"/>
      <c r="M19" s="539"/>
      <c r="N19" s="546"/>
      <c r="O19" s="152"/>
      <c r="P19" s="153"/>
      <c r="Q19" s="153"/>
      <c r="R19" s="153"/>
      <c r="S19" s="153"/>
      <c r="T19" s="154"/>
      <c r="U19" s="296"/>
      <c r="V19" s="153"/>
      <c r="W19" s="153"/>
      <c r="X19" s="154"/>
      <c r="Y19" s="152"/>
      <c r="Z19" s="153"/>
      <c r="AA19" s="154"/>
      <c r="AB19" s="152"/>
      <c r="AC19" s="153"/>
      <c r="AD19" s="153"/>
      <c r="AE19" s="153"/>
      <c r="AF19" s="153"/>
      <c r="AG19" s="154"/>
      <c r="AH19" s="152"/>
      <c r="AI19" s="153"/>
      <c r="AJ19" s="153"/>
      <c r="AK19" s="154"/>
      <c r="AL19" s="152"/>
      <c r="AM19" s="153"/>
      <c r="AN19" s="154"/>
      <c r="AO19" s="152"/>
      <c r="AP19" s="153"/>
      <c r="AQ19" s="153"/>
      <c r="AR19" s="153"/>
      <c r="AS19" s="153"/>
      <c r="AT19" s="154"/>
    </row>
    <row r="20" spans="1:46" ht="303.60000000000002" x14ac:dyDescent="0.25">
      <c r="A20" s="102">
        <v>1</v>
      </c>
      <c r="B20" s="98" t="s">
        <v>358</v>
      </c>
      <c r="C20" s="97" t="s">
        <v>349</v>
      </c>
      <c r="D20" s="232">
        <v>44197</v>
      </c>
      <c r="E20" s="232">
        <v>44561</v>
      </c>
      <c r="F20" s="98" t="s">
        <v>359</v>
      </c>
      <c r="G20" s="533" t="s">
        <v>360</v>
      </c>
      <c r="H20" s="306" t="s">
        <v>644</v>
      </c>
      <c r="I20" s="104">
        <v>0.33</v>
      </c>
      <c r="J20" s="540" t="s">
        <v>645</v>
      </c>
      <c r="K20" s="385" t="s">
        <v>640</v>
      </c>
      <c r="L20" s="257" t="s">
        <v>666</v>
      </c>
      <c r="M20" s="255" t="s">
        <v>543</v>
      </c>
      <c r="N20" s="501" t="s">
        <v>717</v>
      </c>
      <c r="O20" s="257" t="s">
        <v>1073</v>
      </c>
      <c r="P20" s="202" t="s">
        <v>888</v>
      </c>
      <c r="Q20" s="198">
        <v>0.33</v>
      </c>
      <c r="R20" s="288" t="s">
        <v>937</v>
      </c>
      <c r="S20" s="288" t="s">
        <v>938</v>
      </c>
      <c r="T20" s="289" t="s">
        <v>543</v>
      </c>
      <c r="U20" s="318"/>
      <c r="V20" s="104"/>
      <c r="W20" s="103"/>
      <c r="X20" s="105"/>
      <c r="Y20" s="167"/>
      <c r="Z20" s="168"/>
      <c r="AA20" s="170"/>
      <c r="AB20" s="167"/>
      <c r="AC20" s="168"/>
      <c r="AD20" s="168"/>
      <c r="AE20" s="168"/>
      <c r="AF20" s="168"/>
      <c r="AG20" s="170"/>
      <c r="AH20" s="155"/>
      <c r="AI20" s="104"/>
      <c r="AJ20" s="103"/>
      <c r="AK20" s="105"/>
      <c r="AL20" s="167"/>
      <c r="AM20" s="168"/>
      <c r="AN20" s="170"/>
      <c r="AO20" s="167"/>
      <c r="AP20" s="168"/>
      <c r="AQ20" s="168"/>
      <c r="AR20" s="168"/>
      <c r="AS20" s="168"/>
      <c r="AT20" s="170"/>
    </row>
    <row r="21" spans="1:46" ht="42.75" customHeight="1" x14ac:dyDescent="0.25">
      <c r="A21" s="749" t="s">
        <v>137</v>
      </c>
      <c r="B21" s="750"/>
      <c r="C21" s="750"/>
      <c r="D21" s="750"/>
      <c r="E21" s="750"/>
      <c r="F21" s="750"/>
      <c r="G21" s="751"/>
      <c r="H21" s="307"/>
      <c r="I21" s="157"/>
      <c r="J21" s="541"/>
      <c r="K21" s="313"/>
      <c r="L21" s="557"/>
      <c r="M21" s="541"/>
      <c r="N21" s="547"/>
      <c r="O21" s="156"/>
      <c r="P21" s="157"/>
      <c r="Q21" s="157"/>
      <c r="R21" s="157"/>
      <c r="S21" s="157"/>
      <c r="T21" s="158"/>
      <c r="U21" s="297"/>
      <c r="V21" s="157"/>
      <c r="W21" s="157"/>
      <c r="X21" s="158"/>
      <c r="Y21" s="156"/>
      <c r="Z21" s="157"/>
      <c r="AA21" s="158"/>
      <c r="AB21" s="156"/>
      <c r="AC21" s="157"/>
      <c r="AD21" s="157"/>
      <c r="AE21" s="157"/>
      <c r="AF21" s="157"/>
      <c r="AG21" s="158"/>
      <c r="AH21" s="156"/>
      <c r="AI21" s="157"/>
      <c r="AJ21" s="157"/>
      <c r="AK21" s="158"/>
      <c r="AL21" s="156"/>
      <c r="AM21" s="157"/>
      <c r="AN21" s="158"/>
      <c r="AO21" s="156"/>
      <c r="AP21" s="157"/>
      <c r="AQ21" s="157"/>
      <c r="AR21" s="157"/>
      <c r="AS21" s="157"/>
      <c r="AT21" s="158"/>
    </row>
    <row r="22" spans="1:46" ht="204.75" customHeight="1" x14ac:dyDescent="0.25">
      <c r="A22" s="106">
        <v>1</v>
      </c>
      <c r="B22" s="98" t="s">
        <v>361</v>
      </c>
      <c r="C22" s="97" t="s">
        <v>349</v>
      </c>
      <c r="D22" s="232">
        <v>44197</v>
      </c>
      <c r="E22" s="232">
        <v>44561</v>
      </c>
      <c r="F22" s="98" t="s">
        <v>362</v>
      </c>
      <c r="G22" s="533" t="s">
        <v>351</v>
      </c>
      <c r="H22" s="285" t="s">
        <v>646</v>
      </c>
      <c r="I22" s="92">
        <v>0.5</v>
      </c>
      <c r="J22" s="540" t="s">
        <v>729</v>
      </c>
      <c r="K22" s="385" t="s">
        <v>640</v>
      </c>
      <c r="L22" s="257" t="s">
        <v>666</v>
      </c>
      <c r="M22" s="255" t="s">
        <v>543</v>
      </c>
      <c r="N22" s="501" t="s">
        <v>718</v>
      </c>
      <c r="O22" s="257" t="s">
        <v>1073</v>
      </c>
      <c r="P22" s="202" t="s">
        <v>888</v>
      </c>
      <c r="Q22" s="198">
        <v>0.5</v>
      </c>
      <c r="R22" s="288" t="s">
        <v>940</v>
      </c>
      <c r="S22" s="288" t="s">
        <v>939</v>
      </c>
      <c r="T22" s="289" t="s">
        <v>543</v>
      </c>
      <c r="U22" s="315"/>
      <c r="V22" s="92"/>
      <c r="W22" s="93"/>
      <c r="X22" s="94"/>
      <c r="Y22" s="167"/>
      <c r="Z22" s="168"/>
      <c r="AA22" s="170"/>
      <c r="AB22" s="167"/>
      <c r="AC22" s="168"/>
      <c r="AD22" s="168"/>
      <c r="AE22" s="168"/>
      <c r="AF22" s="168"/>
      <c r="AG22" s="170"/>
      <c r="AH22" s="143"/>
      <c r="AI22" s="92"/>
      <c r="AJ22" s="93"/>
      <c r="AK22" s="94"/>
      <c r="AL22" s="167"/>
      <c r="AM22" s="168"/>
      <c r="AN22" s="170"/>
      <c r="AO22" s="167"/>
      <c r="AP22" s="168"/>
      <c r="AQ22" s="168"/>
      <c r="AR22" s="168"/>
      <c r="AS22" s="168"/>
      <c r="AT22" s="170"/>
    </row>
    <row r="23" spans="1:46" ht="322.95" customHeight="1" thickBot="1" x14ac:dyDescent="0.3">
      <c r="A23" s="527">
        <v>2</v>
      </c>
      <c r="B23" s="528" t="s">
        <v>363</v>
      </c>
      <c r="C23" s="529" t="s">
        <v>349</v>
      </c>
      <c r="D23" s="383">
        <v>44197</v>
      </c>
      <c r="E23" s="383">
        <v>44561</v>
      </c>
      <c r="F23" s="528" t="s">
        <v>364</v>
      </c>
      <c r="G23" s="535" t="s">
        <v>365</v>
      </c>
      <c r="H23" s="286" t="s">
        <v>647</v>
      </c>
      <c r="I23" s="160">
        <v>0.33</v>
      </c>
      <c r="J23" s="542" t="s">
        <v>730</v>
      </c>
      <c r="K23" s="390" t="s">
        <v>640</v>
      </c>
      <c r="L23" s="283" t="s">
        <v>666</v>
      </c>
      <c r="M23" s="256" t="s">
        <v>543</v>
      </c>
      <c r="N23" s="502" t="s">
        <v>731</v>
      </c>
      <c r="O23" s="193" t="s">
        <v>1073</v>
      </c>
      <c r="P23" s="195" t="s">
        <v>888</v>
      </c>
      <c r="Q23" s="291">
        <v>0.33</v>
      </c>
      <c r="R23" s="320" t="s">
        <v>937</v>
      </c>
      <c r="S23" s="320" t="s">
        <v>938</v>
      </c>
      <c r="T23" s="321" t="s">
        <v>543</v>
      </c>
      <c r="U23" s="319"/>
      <c r="V23" s="160"/>
      <c r="W23" s="161"/>
      <c r="X23" s="162"/>
      <c r="Y23" s="171"/>
      <c r="Z23" s="172"/>
      <c r="AA23" s="174"/>
      <c r="AB23" s="171"/>
      <c r="AC23" s="172"/>
      <c r="AD23" s="172"/>
      <c r="AE23" s="172"/>
      <c r="AF23" s="172"/>
      <c r="AG23" s="174"/>
      <c r="AH23" s="159"/>
      <c r="AI23" s="160"/>
      <c r="AJ23" s="161"/>
      <c r="AK23" s="162"/>
      <c r="AL23" s="171"/>
      <c r="AM23" s="172"/>
      <c r="AN23" s="174"/>
      <c r="AO23" s="171"/>
      <c r="AP23" s="172"/>
      <c r="AQ23" s="172"/>
      <c r="AR23" s="172"/>
      <c r="AS23" s="172"/>
      <c r="AT23" s="174"/>
    </row>
  </sheetData>
  <autoFilter ref="A8:AT8"/>
  <mergeCells count="44">
    <mergeCell ref="AJ1:AS3"/>
    <mergeCell ref="H4:T4"/>
    <mergeCell ref="U4:AG4"/>
    <mergeCell ref="AH4:AT4"/>
    <mergeCell ref="H5:Q5"/>
    <mergeCell ref="R5:T5"/>
    <mergeCell ref="U5:AD5"/>
    <mergeCell ref="AE5:AG5"/>
    <mergeCell ref="AH5:AQ5"/>
    <mergeCell ref="AR5:AT5"/>
    <mergeCell ref="H1:I3"/>
    <mergeCell ref="J1:S3"/>
    <mergeCell ref="U1:V3"/>
    <mergeCell ref="W1:AF3"/>
    <mergeCell ref="AH1:AI3"/>
    <mergeCell ref="AO7:AT7"/>
    <mergeCell ref="H6:T6"/>
    <mergeCell ref="U6:AG6"/>
    <mergeCell ref="AH6:AT6"/>
    <mergeCell ref="A7:A8"/>
    <mergeCell ref="B7:B8"/>
    <mergeCell ref="C7:C8"/>
    <mergeCell ref="D7:D8"/>
    <mergeCell ref="E7:E8"/>
    <mergeCell ref="F7:F8"/>
    <mergeCell ref="G7:G8"/>
    <mergeCell ref="U7:X7"/>
    <mergeCell ref="Y7:AA7"/>
    <mergeCell ref="AB7:AG7"/>
    <mergeCell ref="AH7:AK7"/>
    <mergeCell ref="AL7:AN7"/>
    <mergeCell ref="A21:G21"/>
    <mergeCell ref="A1:F3"/>
    <mergeCell ref="A4:G4"/>
    <mergeCell ref="A6:G6"/>
    <mergeCell ref="A5:E5"/>
    <mergeCell ref="A9:G9"/>
    <mergeCell ref="A11:G11"/>
    <mergeCell ref="A14:G14"/>
    <mergeCell ref="H7:K7"/>
    <mergeCell ref="L7:N7"/>
    <mergeCell ref="O7:T7"/>
    <mergeCell ref="A16:G16"/>
    <mergeCell ref="A19:G19"/>
  </mergeCells>
  <hyperlinks>
    <hyperlink ref="K10" r:id="rId1"/>
    <hyperlink ref="K12" r:id="rId2"/>
    <hyperlink ref="J18" r:id="rId3"/>
  </hyperlinks>
  <pageMargins left="0.7" right="0.7" top="0.75" bottom="0.75" header="0.3" footer="0.3"/>
  <pageSetup paperSize="9" orientation="portrait" r:id="rId4"/>
  <drawing r:id="rId5"/>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CAMBIOS'!$A$32:$A$35</xm:f>
          </x14:formula1>
          <xm:sqref>M8 Z8 AM8</xm:sqref>
        </x14:dataValidation>
        <x14:dataValidation type="list" allowBlank="1" showInputMessage="1" showErrorMessage="1">
          <x14:formula1>
            <xm:f>'CONTROL DE CAMBIOS'!$C$32:$C$36</xm:f>
          </x14:formula1>
          <xm:sqref>T8 AG8 AT8</xm:sqref>
        </x14:dataValidation>
        <x14:dataValidation type="list" allowBlank="1" showInputMessage="1" showErrorMessage="1">
          <x14:formula1>
            <xm:f>'CONTROL DE CAMBIOS'!$A$32:$A$36</xm:f>
          </x14:formula1>
          <xm:sqref>M10:M23 Z10:Z23 AM10:AM23 T10 T15</xm:sqref>
        </x14:dataValidation>
        <x14:dataValidation type="list" allowBlank="1" showInputMessage="1" showErrorMessage="1">
          <x14:formula1>
            <xm:f>'CONTROL DE CAMBIOS'!$C$32:$C$37</xm:f>
          </x14:formula1>
          <xm:sqref>AT10:AT23 AG10:AG23 T11:T14 T16:T23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U41"/>
  <sheetViews>
    <sheetView zoomScaleNormal="100" workbookViewId="0">
      <selection activeCell="P41" sqref="P41"/>
    </sheetView>
  </sheetViews>
  <sheetFormatPr baseColWidth="10" defaultColWidth="11.44140625" defaultRowHeight="13.8" x14ac:dyDescent="0.25"/>
  <cols>
    <col min="1" max="1" width="11.44140625" style="165"/>
    <col min="2" max="2" width="48.5546875" style="275" customWidth="1"/>
    <col min="3" max="3" width="26.6640625" style="165" customWidth="1"/>
    <col min="4" max="4" width="18.109375" style="165" customWidth="1"/>
    <col min="5" max="5" width="18.44140625" style="165" customWidth="1"/>
    <col min="6" max="6" width="22.5546875" style="165" customWidth="1"/>
    <col min="7" max="7" width="32.109375" style="165" customWidth="1"/>
    <col min="8" max="8" width="26.5546875" style="165" customWidth="1"/>
    <col min="9" max="9" width="90.109375" style="275" customWidth="1"/>
    <col min="10" max="10" width="12.6640625" style="564" customWidth="1"/>
    <col min="11" max="11" width="34.6640625" style="165" customWidth="1"/>
    <col min="12" max="12" width="30" style="165" customWidth="1"/>
    <col min="13" max="14" width="16.88671875" style="273" customWidth="1"/>
    <col min="15" max="15" width="53.109375" style="275" customWidth="1"/>
    <col min="16" max="17" width="18.88671875" style="165" customWidth="1"/>
    <col min="18" max="18" width="18.88671875" style="273" customWidth="1"/>
    <col min="19" max="19" width="59.33203125" style="275" customWidth="1"/>
    <col min="20" max="20" width="24.88671875" style="165" customWidth="1"/>
    <col min="21" max="21" width="19.109375" style="165" customWidth="1"/>
    <col min="22" max="33" width="18.33203125" style="165" customWidth="1"/>
    <col min="34" max="34" width="26.33203125" style="165" customWidth="1"/>
    <col min="35" max="46" width="18.33203125" style="165" customWidth="1"/>
    <col min="47" max="47" width="26" style="165" customWidth="1"/>
    <col min="48" max="16384" width="11.44140625" style="165"/>
  </cols>
  <sheetData>
    <row r="1" spans="1:47" ht="23.25" customHeight="1" x14ac:dyDescent="0.25">
      <c r="A1" s="710" t="s">
        <v>582</v>
      </c>
      <c r="B1" s="655"/>
      <c r="C1" s="655"/>
      <c r="D1" s="655"/>
      <c r="E1" s="655"/>
      <c r="F1" s="655"/>
      <c r="G1" s="655"/>
      <c r="H1" s="558" t="s">
        <v>157</v>
      </c>
      <c r="I1" s="708"/>
      <c r="J1" s="639"/>
      <c r="K1" s="655" t="s">
        <v>158</v>
      </c>
      <c r="L1" s="655"/>
      <c r="M1" s="655"/>
      <c r="N1" s="655"/>
      <c r="O1" s="655"/>
      <c r="P1" s="655"/>
      <c r="Q1" s="655"/>
      <c r="R1" s="655"/>
      <c r="S1" s="655"/>
      <c r="T1" s="655"/>
      <c r="U1" s="335" t="s">
        <v>157</v>
      </c>
      <c r="V1" s="638"/>
      <c r="W1" s="639"/>
      <c r="X1" s="655" t="s">
        <v>158</v>
      </c>
      <c r="Y1" s="655"/>
      <c r="Z1" s="655"/>
      <c r="AA1" s="655"/>
      <c r="AB1" s="655"/>
      <c r="AC1" s="655"/>
      <c r="AD1" s="655"/>
      <c r="AE1" s="655"/>
      <c r="AF1" s="655"/>
      <c r="AG1" s="655"/>
      <c r="AH1" s="335" t="s">
        <v>157</v>
      </c>
      <c r="AI1" s="638"/>
      <c r="AJ1" s="639"/>
      <c r="AK1" s="655" t="s">
        <v>158</v>
      </c>
      <c r="AL1" s="655"/>
      <c r="AM1" s="655"/>
      <c r="AN1" s="655"/>
      <c r="AO1" s="655"/>
      <c r="AP1" s="655"/>
      <c r="AQ1" s="655"/>
      <c r="AR1" s="655"/>
      <c r="AS1" s="655"/>
      <c r="AT1" s="655"/>
      <c r="AU1" s="335" t="s">
        <v>157</v>
      </c>
    </row>
    <row r="2" spans="1:47" ht="36" customHeight="1" x14ac:dyDescent="0.25">
      <c r="A2" s="657"/>
      <c r="B2" s="656"/>
      <c r="C2" s="656"/>
      <c r="D2" s="656"/>
      <c r="E2" s="656"/>
      <c r="F2" s="656"/>
      <c r="G2" s="656"/>
      <c r="H2" s="559" t="s">
        <v>575</v>
      </c>
      <c r="I2" s="709"/>
      <c r="J2" s="641"/>
      <c r="K2" s="656"/>
      <c r="L2" s="656"/>
      <c r="M2" s="656"/>
      <c r="N2" s="656"/>
      <c r="O2" s="656"/>
      <c r="P2" s="656"/>
      <c r="Q2" s="656"/>
      <c r="R2" s="656"/>
      <c r="S2" s="656"/>
      <c r="T2" s="656"/>
      <c r="U2" s="268" t="s">
        <v>575</v>
      </c>
      <c r="V2" s="640"/>
      <c r="W2" s="641"/>
      <c r="X2" s="656"/>
      <c r="Y2" s="656"/>
      <c r="Z2" s="656"/>
      <c r="AA2" s="656"/>
      <c r="AB2" s="656"/>
      <c r="AC2" s="656"/>
      <c r="AD2" s="656"/>
      <c r="AE2" s="656"/>
      <c r="AF2" s="656"/>
      <c r="AG2" s="656"/>
      <c r="AH2" s="268" t="s">
        <v>575</v>
      </c>
      <c r="AI2" s="640"/>
      <c r="AJ2" s="641"/>
      <c r="AK2" s="656"/>
      <c r="AL2" s="656"/>
      <c r="AM2" s="656"/>
      <c r="AN2" s="656"/>
      <c r="AO2" s="656"/>
      <c r="AP2" s="656"/>
      <c r="AQ2" s="656"/>
      <c r="AR2" s="656"/>
      <c r="AS2" s="656"/>
      <c r="AT2" s="656"/>
      <c r="AU2" s="336" t="s">
        <v>575</v>
      </c>
    </row>
    <row r="3" spans="1:47" ht="42.75" customHeight="1" x14ac:dyDescent="0.25">
      <c r="A3" s="657"/>
      <c r="B3" s="656"/>
      <c r="C3" s="656"/>
      <c r="D3" s="656"/>
      <c r="E3" s="656"/>
      <c r="F3" s="656"/>
      <c r="G3" s="656"/>
      <c r="H3" s="559" t="s">
        <v>576</v>
      </c>
      <c r="I3" s="709"/>
      <c r="J3" s="641"/>
      <c r="K3" s="656"/>
      <c r="L3" s="656"/>
      <c r="M3" s="656"/>
      <c r="N3" s="656"/>
      <c r="O3" s="656"/>
      <c r="P3" s="656"/>
      <c r="Q3" s="656"/>
      <c r="R3" s="656"/>
      <c r="S3" s="656"/>
      <c r="T3" s="656"/>
      <c r="U3" s="268" t="s">
        <v>576</v>
      </c>
      <c r="V3" s="640"/>
      <c r="W3" s="641"/>
      <c r="X3" s="656"/>
      <c r="Y3" s="656"/>
      <c r="Z3" s="656"/>
      <c r="AA3" s="656"/>
      <c r="AB3" s="656"/>
      <c r="AC3" s="656"/>
      <c r="AD3" s="656"/>
      <c r="AE3" s="656"/>
      <c r="AF3" s="656"/>
      <c r="AG3" s="656"/>
      <c r="AH3" s="268" t="s">
        <v>576</v>
      </c>
      <c r="AI3" s="640"/>
      <c r="AJ3" s="641"/>
      <c r="AK3" s="656"/>
      <c r="AL3" s="656"/>
      <c r="AM3" s="656"/>
      <c r="AN3" s="656"/>
      <c r="AO3" s="656"/>
      <c r="AP3" s="656"/>
      <c r="AQ3" s="656"/>
      <c r="AR3" s="656"/>
      <c r="AS3" s="656"/>
      <c r="AT3" s="656"/>
      <c r="AU3" s="336" t="s">
        <v>576</v>
      </c>
    </row>
    <row r="4" spans="1:47" ht="42.75" customHeight="1" x14ac:dyDescent="0.25">
      <c r="A4" s="657" t="s">
        <v>150</v>
      </c>
      <c r="B4" s="656"/>
      <c r="C4" s="656"/>
      <c r="D4" s="656"/>
      <c r="E4" s="656"/>
      <c r="F4" s="656"/>
      <c r="G4" s="656"/>
      <c r="H4" s="658"/>
      <c r="I4" s="707" t="s">
        <v>150</v>
      </c>
      <c r="J4" s="656"/>
      <c r="K4" s="656"/>
      <c r="L4" s="656"/>
      <c r="M4" s="656"/>
      <c r="N4" s="656"/>
      <c r="O4" s="656"/>
      <c r="P4" s="656"/>
      <c r="Q4" s="656"/>
      <c r="R4" s="656"/>
      <c r="S4" s="656"/>
      <c r="T4" s="656"/>
      <c r="U4" s="658"/>
      <c r="V4" s="657" t="s">
        <v>150</v>
      </c>
      <c r="W4" s="656"/>
      <c r="X4" s="656"/>
      <c r="Y4" s="656"/>
      <c r="Z4" s="656"/>
      <c r="AA4" s="656"/>
      <c r="AB4" s="656"/>
      <c r="AC4" s="656"/>
      <c r="AD4" s="656"/>
      <c r="AE4" s="656"/>
      <c r="AF4" s="656"/>
      <c r="AG4" s="656"/>
      <c r="AH4" s="658"/>
      <c r="AI4" s="657" t="s">
        <v>150</v>
      </c>
      <c r="AJ4" s="656"/>
      <c r="AK4" s="656"/>
      <c r="AL4" s="656"/>
      <c r="AM4" s="656"/>
      <c r="AN4" s="656"/>
      <c r="AO4" s="656"/>
      <c r="AP4" s="656"/>
      <c r="AQ4" s="656"/>
      <c r="AR4" s="656"/>
      <c r="AS4" s="656"/>
      <c r="AT4" s="656"/>
      <c r="AU4" s="658"/>
    </row>
    <row r="5" spans="1:47" ht="36" customHeight="1" thickBot="1" x14ac:dyDescent="0.3">
      <c r="A5" s="730" t="s">
        <v>1031</v>
      </c>
      <c r="B5" s="731"/>
      <c r="C5" s="731"/>
      <c r="D5" s="731"/>
      <c r="E5" s="731"/>
      <c r="F5" s="731" t="s">
        <v>577</v>
      </c>
      <c r="G5" s="731"/>
      <c r="H5" s="781"/>
      <c r="I5" s="714" t="s">
        <v>585</v>
      </c>
      <c r="J5" s="714"/>
      <c r="K5" s="714"/>
      <c r="L5" s="714"/>
      <c r="M5" s="714"/>
      <c r="N5" s="714"/>
      <c r="O5" s="714"/>
      <c r="P5" s="714"/>
      <c r="Q5" s="714"/>
      <c r="R5" s="715"/>
      <c r="S5" s="716" t="s">
        <v>577</v>
      </c>
      <c r="T5" s="714"/>
      <c r="U5" s="717"/>
      <c r="V5" s="738" t="s">
        <v>584</v>
      </c>
      <c r="W5" s="714"/>
      <c r="X5" s="714"/>
      <c r="Y5" s="714"/>
      <c r="Z5" s="714"/>
      <c r="AA5" s="714"/>
      <c r="AB5" s="714"/>
      <c r="AC5" s="714"/>
      <c r="AD5" s="714"/>
      <c r="AE5" s="715"/>
      <c r="AF5" s="716" t="s">
        <v>577</v>
      </c>
      <c r="AG5" s="714"/>
      <c r="AH5" s="717"/>
      <c r="AI5" s="738" t="s">
        <v>586</v>
      </c>
      <c r="AJ5" s="714"/>
      <c r="AK5" s="714"/>
      <c r="AL5" s="714"/>
      <c r="AM5" s="714"/>
      <c r="AN5" s="714"/>
      <c r="AO5" s="714"/>
      <c r="AP5" s="714"/>
      <c r="AQ5" s="714"/>
      <c r="AR5" s="715"/>
      <c r="AS5" s="716" t="s">
        <v>577</v>
      </c>
      <c r="AT5" s="714"/>
      <c r="AU5" s="717"/>
    </row>
    <row r="6" spans="1:47" ht="36" customHeight="1" thickBot="1" x14ac:dyDescent="0.3">
      <c r="A6" s="752" t="s">
        <v>162</v>
      </c>
      <c r="B6" s="753"/>
      <c r="C6" s="753"/>
      <c r="D6" s="753"/>
      <c r="E6" s="753"/>
      <c r="F6" s="753"/>
      <c r="G6" s="753"/>
      <c r="H6" s="754"/>
      <c r="I6" s="782" t="s">
        <v>162</v>
      </c>
      <c r="J6" s="783"/>
      <c r="K6" s="783"/>
      <c r="L6" s="783"/>
      <c r="M6" s="784"/>
      <c r="N6" s="784"/>
      <c r="O6" s="784"/>
      <c r="P6" s="784"/>
      <c r="Q6" s="784"/>
      <c r="R6" s="784"/>
      <c r="S6" s="784"/>
      <c r="T6" s="784"/>
      <c r="U6" s="785"/>
      <c r="V6" s="782" t="s">
        <v>162</v>
      </c>
      <c r="W6" s="783"/>
      <c r="X6" s="783"/>
      <c r="Y6" s="783"/>
      <c r="Z6" s="783"/>
      <c r="AA6" s="783"/>
      <c r="AB6" s="783"/>
      <c r="AC6" s="783"/>
      <c r="AD6" s="783"/>
      <c r="AE6" s="783"/>
      <c r="AF6" s="783"/>
      <c r="AG6" s="783"/>
      <c r="AH6" s="786"/>
      <c r="AI6" s="782" t="s">
        <v>162</v>
      </c>
      <c r="AJ6" s="783"/>
      <c r="AK6" s="783"/>
      <c r="AL6" s="783"/>
      <c r="AM6" s="783"/>
      <c r="AN6" s="783"/>
      <c r="AO6" s="783"/>
      <c r="AP6" s="783"/>
      <c r="AQ6" s="783"/>
      <c r="AR6" s="783"/>
      <c r="AS6" s="783"/>
      <c r="AT6" s="783"/>
      <c r="AU6" s="786"/>
    </row>
    <row r="7" spans="1:47" ht="48" customHeight="1" x14ac:dyDescent="0.25">
      <c r="A7" s="766" t="s">
        <v>123</v>
      </c>
      <c r="B7" s="768" t="s">
        <v>124</v>
      </c>
      <c r="C7" s="768" t="s">
        <v>125</v>
      </c>
      <c r="D7" s="768" t="s">
        <v>126</v>
      </c>
      <c r="E7" s="768" t="s">
        <v>127</v>
      </c>
      <c r="F7" s="768" t="s">
        <v>128</v>
      </c>
      <c r="G7" s="768" t="s">
        <v>129</v>
      </c>
      <c r="H7" s="775" t="s">
        <v>138</v>
      </c>
      <c r="I7" s="633" t="s">
        <v>548</v>
      </c>
      <c r="J7" s="628"/>
      <c r="K7" s="628"/>
      <c r="L7" s="675"/>
      <c r="M7" s="630" t="s">
        <v>535</v>
      </c>
      <c r="N7" s="631"/>
      <c r="O7" s="654"/>
      <c r="P7" s="624" t="s">
        <v>536</v>
      </c>
      <c r="Q7" s="625"/>
      <c r="R7" s="625"/>
      <c r="S7" s="625"/>
      <c r="T7" s="625"/>
      <c r="U7" s="626"/>
      <c r="V7" s="627" t="s">
        <v>551</v>
      </c>
      <c r="W7" s="628"/>
      <c r="X7" s="628"/>
      <c r="Y7" s="629"/>
      <c r="Z7" s="630" t="s">
        <v>552</v>
      </c>
      <c r="AA7" s="631"/>
      <c r="AB7" s="632"/>
      <c r="AC7" s="624" t="s">
        <v>553</v>
      </c>
      <c r="AD7" s="625"/>
      <c r="AE7" s="625"/>
      <c r="AF7" s="625"/>
      <c r="AG7" s="625"/>
      <c r="AH7" s="626"/>
      <c r="AI7" s="633" t="s">
        <v>554</v>
      </c>
      <c r="AJ7" s="628"/>
      <c r="AK7" s="628"/>
      <c r="AL7" s="629"/>
      <c r="AM7" s="630" t="s">
        <v>555</v>
      </c>
      <c r="AN7" s="631"/>
      <c r="AO7" s="632"/>
      <c r="AP7" s="624" t="s">
        <v>556</v>
      </c>
      <c r="AQ7" s="625"/>
      <c r="AR7" s="625"/>
      <c r="AS7" s="625"/>
      <c r="AT7" s="625"/>
      <c r="AU7" s="626"/>
    </row>
    <row r="8" spans="1:47" ht="62.25" customHeight="1" x14ac:dyDescent="0.25">
      <c r="A8" s="767"/>
      <c r="B8" s="769"/>
      <c r="C8" s="769"/>
      <c r="D8" s="769"/>
      <c r="E8" s="769"/>
      <c r="F8" s="769"/>
      <c r="G8" s="769"/>
      <c r="H8" s="776"/>
      <c r="I8" s="323" t="s">
        <v>530</v>
      </c>
      <c r="J8" s="206" t="s">
        <v>233</v>
      </c>
      <c r="K8" s="324" t="s">
        <v>531</v>
      </c>
      <c r="L8" s="325" t="s">
        <v>532</v>
      </c>
      <c r="M8" s="326" t="s">
        <v>533</v>
      </c>
      <c r="N8" s="327" t="s">
        <v>537</v>
      </c>
      <c r="O8" s="328" t="s">
        <v>534</v>
      </c>
      <c r="P8" s="329" t="s">
        <v>549</v>
      </c>
      <c r="Q8" s="330" t="s">
        <v>542</v>
      </c>
      <c r="R8" s="330" t="s">
        <v>538</v>
      </c>
      <c r="S8" s="330" t="s">
        <v>539</v>
      </c>
      <c r="T8" s="330" t="s">
        <v>540</v>
      </c>
      <c r="U8" s="331" t="s">
        <v>541</v>
      </c>
      <c r="V8" s="334" t="s">
        <v>530</v>
      </c>
      <c r="W8" s="324" t="s">
        <v>233</v>
      </c>
      <c r="X8" s="324" t="s">
        <v>531</v>
      </c>
      <c r="Y8" s="332" t="s">
        <v>532</v>
      </c>
      <c r="Z8" s="326" t="s">
        <v>533</v>
      </c>
      <c r="AA8" s="327" t="s">
        <v>537</v>
      </c>
      <c r="AB8" s="333" t="s">
        <v>534</v>
      </c>
      <c r="AC8" s="329" t="s">
        <v>549</v>
      </c>
      <c r="AD8" s="330" t="s">
        <v>542</v>
      </c>
      <c r="AE8" s="330" t="s">
        <v>538</v>
      </c>
      <c r="AF8" s="330" t="s">
        <v>539</v>
      </c>
      <c r="AG8" s="330" t="s">
        <v>540</v>
      </c>
      <c r="AH8" s="331" t="s">
        <v>541</v>
      </c>
      <c r="AI8" s="323" t="s">
        <v>530</v>
      </c>
      <c r="AJ8" s="324" t="s">
        <v>233</v>
      </c>
      <c r="AK8" s="324" t="s">
        <v>531</v>
      </c>
      <c r="AL8" s="332" t="s">
        <v>532</v>
      </c>
      <c r="AM8" s="326" t="s">
        <v>533</v>
      </c>
      <c r="AN8" s="327" t="s">
        <v>537</v>
      </c>
      <c r="AO8" s="333" t="s">
        <v>534</v>
      </c>
      <c r="AP8" s="329" t="s">
        <v>549</v>
      </c>
      <c r="AQ8" s="330" t="s">
        <v>542</v>
      </c>
      <c r="AR8" s="330" t="s">
        <v>538</v>
      </c>
      <c r="AS8" s="330" t="s">
        <v>539</v>
      </c>
      <c r="AT8" s="330" t="s">
        <v>540</v>
      </c>
      <c r="AU8" s="331" t="s">
        <v>541</v>
      </c>
    </row>
    <row r="9" spans="1:47" ht="32.25" customHeight="1" x14ac:dyDescent="0.25">
      <c r="A9" s="755" t="s">
        <v>163</v>
      </c>
      <c r="B9" s="756"/>
      <c r="C9" s="756"/>
      <c r="D9" s="756"/>
      <c r="E9" s="756"/>
      <c r="F9" s="756"/>
      <c r="G9" s="756"/>
      <c r="H9" s="777"/>
      <c r="I9" s="300"/>
      <c r="J9" s="207"/>
      <c r="K9" s="136"/>
      <c r="L9" s="308"/>
      <c r="M9" s="397"/>
      <c r="N9" s="352"/>
      <c r="O9" s="403"/>
      <c r="P9" s="135"/>
      <c r="Q9" s="136"/>
      <c r="R9" s="352"/>
      <c r="S9" s="359"/>
      <c r="T9" s="136"/>
      <c r="U9" s="137"/>
      <c r="V9" s="284"/>
      <c r="W9" s="136"/>
      <c r="X9" s="136"/>
      <c r="Y9" s="137"/>
      <c r="Z9" s="135"/>
      <c r="AA9" s="136"/>
      <c r="AB9" s="137"/>
      <c r="AC9" s="135"/>
      <c r="AD9" s="136"/>
      <c r="AE9" s="136"/>
      <c r="AF9" s="136"/>
      <c r="AG9" s="136"/>
      <c r="AH9" s="137"/>
      <c r="AI9" s="135"/>
      <c r="AJ9" s="136"/>
      <c r="AK9" s="136"/>
      <c r="AL9" s="137"/>
      <c r="AM9" s="135"/>
      <c r="AN9" s="136"/>
      <c r="AO9" s="137"/>
      <c r="AP9" s="135"/>
      <c r="AQ9" s="136"/>
      <c r="AR9" s="136"/>
      <c r="AS9" s="136"/>
      <c r="AT9" s="136"/>
      <c r="AU9" s="137"/>
    </row>
    <row r="10" spans="1:47" ht="164.25" customHeight="1" x14ac:dyDescent="0.25">
      <c r="A10" s="369">
        <v>1</v>
      </c>
      <c r="B10" s="348" t="s">
        <v>479</v>
      </c>
      <c r="C10" s="108" t="s">
        <v>342</v>
      </c>
      <c r="D10" s="232">
        <v>44197</v>
      </c>
      <c r="E10" s="232">
        <v>44561</v>
      </c>
      <c r="F10" s="108" t="s">
        <v>307</v>
      </c>
      <c r="G10" s="109" t="s">
        <v>308</v>
      </c>
      <c r="H10" s="370" t="s">
        <v>842</v>
      </c>
      <c r="I10" s="197" t="s">
        <v>674</v>
      </c>
      <c r="J10" s="201">
        <v>0.33333000000000002</v>
      </c>
      <c r="K10" s="117" t="s">
        <v>675</v>
      </c>
      <c r="L10" s="166" t="s">
        <v>843</v>
      </c>
      <c r="M10" s="257" t="s">
        <v>666</v>
      </c>
      <c r="N10" s="202" t="s">
        <v>543</v>
      </c>
      <c r="O10" s="404" t="s">
        <v>1015</v>
      </c>
      <c r="P10" s="257" t="s">
        <v>1073</v>
      </c>
      <c r="Q10" s="202" t="s">
        <v>888</v>
      </c>
      <c r="R10" s="198">
        <v>0.25</v>
      </c>
      <c r="S10" s="259" t="s">
        <v>942</v>
      </c>
      <c r="T10" s="202" t="s">
        <v>941</v>
      </c>
      <c r="U10" s="204" t="s">
        <v>543</v>
      </c>
      <c r="V10" s="276"/>
      <c r="W10" s="117"/>
      <c r="X10" s="117"/>
      <c r="Y10" s="164"/>
      <c r="Z10" s="163"/>
      <c r="AA10" s="117"/>
      <c r="AB10" s="164"/>
      <c r="AC10" s="163"/>
      <c r="AD10" s="117"/>
      <c r="AE10" s="117"/>
      <c r="AF10" s="117"/>
      <c r="AG10" s="117"/>
      <c r="AH10" s="164"/>
      <c r="AI10" s="163"/>
      <c r="AJ10" s="117"/>
      <c r="AK10" s="117"/>
      <c r="AL10" s="164"/>
      <c r="AM10" s="163"/>
      <c r="AN10" s="117"/>
      <c r="AO10" s="164"/>
      <c r="AP10" s="163"/>
      <c r="AQ10" s="117"/>
      <c r="AR10" s="117"/>
      <c r="AS10" s="117"/>
      <c r="AT10" s="117"/>
      <c r="AU10" s="164"/>
    </row>
    <row r="11" spans="1:47" ht="212.4" customHeight="1" x14ac:dyDescent="0.25">
      <c r="A11" s="369">
        <v>2</v>
      </c>
      <c r="B11" s="348" t="s">
        <v>309</v>
      </c>
      <c r="C11" s="108" t="s">
        <v>483</v>
      </c>
      <c r="D11" s="232">
        <v>44197</v>
      </c>
      <c r="E11" s="232">
        <v>44561</v>
      </c>
      <c r="F11" s="108" t="s">
        <v>310</v>
      </c>
      <c r="G11" s="109" t="s">
        <v>311</v>
      </c>
      <c r="H11" s="370" t="s">
        <v>312</v>
      </c>
      <c r="I11" s="197" t="s">
        <v>676</v>
      </c>
      <c r="J11" s="201">
        <v>0.7</v>
      </c>
      <c r="K11" s="560" t="s">
        <v>684</v>
      </c>
      <c r="L11" s="166"/>
      <c r="M11" s="257" t="s">
        <v>666</v>
      </c>
      <c r="N11" s="202" t="s">
        <v>543</v>
      </c>
      <c r="O11" s="404" t="s">
        <v>685</v>
      </c>
      <c r="P11" s="257" t="s">
        <v>1073</v>
      </c>
      <c r="Q11" s="202" t="s">
        <v>888</v>
      </c>
      <c r="R11" s="198">
        <v>0.8</v>
      </c>
      <c r="S11" s="259" t="s">
        <v>1018</v>
      </c>
      <c r="T11" s="259" t="s">
        <v>943</v>
      </c>
      <c r="U11" s="204" t="s">
        <v>543</v>
      </c>
      <c r="V11" s="276"/>
      <c r="W11" s="117"/>
      <c r="X11" s="117"/>
      <c r="Y11" s="164"/>
      <c r="Z11" s="163"/>
      <c r="AA11" s="117"/>
      <c r="AB11" s="164"/>
      <c r="AC11" s="163"/>
      <c r="AD11" s="117"/>
      <c r="AE11" s="117"/>
      <c r="AF11" s="117"/>
      <c r="AG11" s="117"/>
      <c r="AH11" s="164"/>
      <c r="AI11" s="163"/>
      <c r="AJ11" s="117"/>
      <c r="AK11" s="117"/>
      <c r="AL11" s="164"/>
      <c r="AM11" s="163"/>
      <c r="AN11" s="117"/>
      <c r="AO11" s="164"/>
      <c r="AP11" s="163"/>
      <c r="AQ11" s="117"/>
      <c r="AR11" s="117"/>
      <c r="AS11" s="117"/>
      <c r="AT11" s="117"/>
      <c r="AU11" s="164"/>
    </row>
    <row r="12" spans="1:47" ht="232.95" customHeight="1" x14ac:dyDescent="0.25">
      <c r="A12" s="369">
        <v>3</v>
      </c>
      <c r="B12" s="348" t="s">
        <v>509</v>
      </c>
      <c r="C12" s="108" t="s">
        <v>304</v>
      </c>
      <c r="D12" s="232">
        <v>44197</v>
      </c>
      <c r="E12" s="232">
        <v>44561</v>
      </c>
      <c r="F12" s="108" t="s">
        <v>313</v>
      </c>
      <c r="G12" s="109" t="s">
        <v>314</v>
      </c>
      <c r="H12" s="370" t="s">
        <v>315</v>
      </c>
      <c r="I12" s="197" t="s">
        <v>677</v>
      </c>
      <c r="J12" s="201">
        <v>0.33333000000000002</v>
      </c>
      <c r="K12" s="560" t="s">
        <v>1025</v>
      </c>
      <c r="L12" s="166"/>
      <c r="M12" s="257" t="s">
        <v>666</v>
      </c>
      <c r="N12" s="202" t="s">
        <v>543</v>
      </c>
      <c r="O12" s="404" t="s">
        <v>844</v>
      </c>
      <c r="P12" s="257" t="s">
        <v>1073</v>
      </c>
      <c r="Q12" s="202" t="s">
        <v>888</v>
      </c>
      <c r="R12" s="198">
        <v>0.33</v>
      </c>
      <c r="S12" s="259" t="s">
        <v>944</v>
      </c>
      <c r="T12" s="259" t="s">
        <v>945</v>
      </c>
      <c r="U12" s="204" t="s">
        <v>543</v>
      </c>
      <c r="V12" s="276"/>
      <c r="W12" s="117"/>
      <c r="X12" s="117"/>
      <c r="Y12" s="164"/>
      <c r="Z12" s="163"/>
      <c r="AA12" s="117"/>
      <c r="AB12" s="164"/>
      <c r="AC12" s="163"/>
      <c r="AD12" s="117"/>
      <c r="AE12" s="117"/>
      <c r="AF12" s="117"/>
      <c r="AG12" s="117"/>
      <c r="AH12" s="164"/>
      <c r="AI12" s="163"/>
      <c r="AJ12" s="117"/>
      <c r="AK12" s="117"/>
      <c r="AL12" s="164"/>
      <c r="AM12" s="163"/>
      <c r="AN12" s="117"/>
      <c r="AO12" s="164"/>
      <c r="AP12" s="163"/>
      <c r="AQ12" s="117"/>
      <c r="AR12" s="117"/>
      <c r="AS12" s="117"/>
      <c r="AT12" s="117"/>
      <c r="AU12" s="164"/>
    </row>
    <row r="13" spans="1:47" ht="301.2" customHeight="1" x14ac:dyDescent="0.25">
      <c r="A13" s="371">
        <v>4</v>
      </c>
      <c r="B13" s="116" t="s">
        <v>316</v>
      </c>
      <c r="C13" s="231" t="s">
        <v>373</v>
      </c>
      <c r="D13" s="232">
        <v>44256</v>
      </c>
      <c r="E13" s="232">
        <v>44561</v>
      </c>
      <c r="F13" s="231" t="s">
        <v>317</v>
      </c>
      <c r="G13" s="238" t="s">
        <v>318</v>
      </c>
      <c r="H13" s="372" t="s">
        <v>319</v>
      </c>
      <c r="I13" s="197" t="s">
        <v>797</v>
      </c>
      <c r="J13" s="198">
        <v>0.33</v>
      </c>
      <c r="K13" s="117" t="s">
        <v>798</v>
      </c>
      <c r="L13" s="166" t="s">
        <v>719</v>
      </c>
      <c r="M13" s="257" t="s">
        <v>666</v>
      </c>
      <c r="N13" s="202" t="s">
        <v>543</v>
      </c>
      <c r="O13" s="404" t="s">
        <v>799</v>
      </c>
      <c r="P13" s="257" t="s">
        <v>1073</v>
      </c>
      <c r="Q13" s="202" t="s">
        <v>888</v>
      </c>
      <c r="R13" s="198">
        <v>0</v>
      </c>
      <c r="S13" s="599" t="s">
        <v>1019</v>
      </c>
      <c r="T13" s="259" t="s">
        <v>946</v>
      </c>
      <c r="U13" s="204" t="s">
        <v>543</v>
      </c>
      <c r="V13" s="276"/>
      <c r="W13" s="117"/>
      <c r="X13" s="117"/>
      <c r="Y13" s="164"/>
      <c r="Z13" s="163"/>
      <c r="AA13" s="117"/>
      <c r="AB13" s="164"/>
      <c r="AC13" s="163"/>
      <c r="AD13" s="117"/>
      <c r="AE13" s="117"/>
      <c r="AF13" s="117"/>
      <c r="AG13" s="117"/>
      <c r="AH13" s="164"/>
      <c r="AI13" s="163"/>
      <c r="AJ13" s="117"/>
      <c r="AK13" s="117"/>
      <c r="AL13" s="164"/>
      <c r="AM13" s="163"/>
      <c r="AN13" s="117"/>
      <c r="AO13" s="164"/>
      <c r="AP13" s="163"/>
      <c r="AQ13" s="117"/>
      <c r="AR13" s="117"/>
      <c r="AS13" s="117"/>
      <c r="AT13" s="117"/>
      <c r="AU13" s="164"/>
    </row>
    <row r="14" spans="1:47" ht="187.2" customHeight="1" x14ac:dyDescent="0.25">
      <c r="A14" s="371">
        <v>5</v>
      </c>
      <c r="B14" s="116" t="s">
        <v>320</v>
      </c>
      <c r="C14" s="231" t="s">
        <v>373</v>
      </c>
      <c r="D14" s="232">
        <v>44197</v>
      </c>
      <c r="E14" s="232">
        <v>44561</v>
      </c>
      <c r="F14" s="231" t="s">
        <v>321</v>
      </c>
      <c r="G14" s="229" t="s">
        <v>510</v>
      </c>
      <c r="H14" s="372" t="s">
        <v>322</v>
      </c>
      <c r="I14" s="197" t="s">
        <v>800</v>
      </c>
      <c r="J14" s="198">
        <v>0.33</v>
      </c>
      <c r="K14" s="117" t="s">
        <v>801</v>
      </c>
      <c r="L14" s="166" t="s">
        <v>725</v>
      </c>
      <c r="M14" s="257" t="s">
        <v>666</v>
      </c>
      <c r="N14" s="202" t="s">
        <v>543</v>
      </c>
      <c r="O14" s="404" t="s">
        <v>845</v>
      </c>
      <c r="P14" s="257" t="s">
        <v>1073</v>
      </c>
      <c r="Q14" s="202" t="s">
        <v>888</v>
      </c>
      <c r="R14" s="198">
        <v>0.33</v>
      </c>
      <c r="S14" s="259" t="s">
        <v>1020</v>
      </c>
      <c r="T14" s="259" t="s">
        <v>947</v>
      </c>
      <c r="U14" s="164" t="s">
        <v>543</v>
      </c>
      <c r="V14" s="276"/>
      <c r="W14" s="117"/>
      <c r="X14" s="117"/>
      <c r="Y14" s="164"/>
      <c r="Z14" s="163"/>
      <c r="AA14" s="117"/>
      <c r="AB14" s="164"/>
      <c r="AC14" s="163"/>
      <c r="AD14" s="117"/>
      <c r="AE14" s="117"/>
      <c r="AF14" s="117"/>
      <c r="AG14" s="117"/>
      <c r="AH14" s="164"/>
      <c r="AI14" s="163"/>
      <c r="AJ14" s="117"/>
      <c r="AK14" s="117"/>
      <c r="AL14" s="164"/>
      <c r="AM14" s="163"/>
      <c r="AN14" s="117"/>
      <c r="AO14" s="164"/>
      <c r="AP14" s="163"/>
      <c r="AQ14" s="117"/>
      <c r="AR14" s="117"/>
      <c r="AS14" s="117"/>
      <c r="AT14" s="117"/>
      <c r="AU14" s="164"/>
    </row>
    <row r="15" spans="1:47" ht="274.2" customHeight="1" x14ac:dyDescent="0.25">
      <c r="A15" s="369">
        <v>6</v>
      </c>
      <c r="B15" s="348" t="s">
        <v>323</v>
      </c>
      <c r="C15" s="108" t="s">
        <v>197</v>
      </c>
      <c r="D15" s="232">
        <v>44197</v>
      </c>
      <c r="E15" s="232">
        <v>44561</v>
      </c>
      <c r="F15" s="108" t="s">
        <v>324</v>
      </c>
      <c r="G15" s="109" t="s">
        <v>325</v>
      </c>
      <c r="H15" s="370" t="s">
        <v>326</v>
      </c>
      <c r="I15" s="197" t="s">
        <v>708</v>
      </c>
      <c r="J15" s="201">
        <v>0.33</v>
      </c>
      <c r="K15" s="117" t="s">
        <v>707</v>
      </c>
      <c r="L15" s="166"/>
      <c r="M15" s="257" t="s">
        <v>666</v>
      </c>
      <c r="N15" s="202" t="s">
        <v>543</v>
      </c>
      <c r="O15" s="404" t="s">
        <v>726</v>
      </c>
      <c r="P15" s="257" t="s">
        <v>1073</v>
      </c>
      <c r="Q15" s="202" t="s">
        <v>888</v>
      </c>
      <c r="R15" s="198">
        <v>0.33</v>
      </c>
      <c r="S15" s="259" t="s">
        <v>948</v>
      </c>
      <c r="T15" s="259" t="s">
        <v>949</v>
      </c>
      <c r="U15" s="164" t="s">
        <v>543</v>
      </c>
      <c r="V15" s="276"/>
      <c r="W15" s="117"/>
      <c r="X15" s="117"/>
      <c r="Y15" s="164"/>
      <c r="Z15" s="163"/>
      <c r="AA15" s="117"/>
      <c r="AB15" s="164"/>
      <c r="AC15" s="163"/>
      <c r="AD15" s="117"/>
      <c r="AE15" s="117"/>
      <c r="AF15" s="117"/>
      <c r="AG15" s="117"/>
      <c r="AH15" s="164"/>
      <c r="AI15" s="163"/>
      <c r="AJ15" s="117"/>
      <c r="AK15" s="117"/>
      <c r="AL15" s="164"/>
      <c r="AM15" s="163"/>
      <c r="AN15" s="117"/>
      <c r="AO15" s="164"/>
      <c r="AP15" s="163"/>
      <c r="AQ15" s="117"/>
      <c r="AR15" s="117"/>
      <c r="AS15" s="117"/>
      <c r="AT15" s="117"/>
      <c r="AU15" s="164"/>
    </row>
    <row r="16" spans="1:47" ht="303" customHeight="1" x14ac:dyDescent="0.25">
      <c r="A16" s="369">
        <v>7</v>
      </c>
      <c r="B16" s="348" t="s">
        <v>846</v>
      </c>
      <c r="C16" s="108" t="s">
        <v>372</v>
      </c>
      <c r="D16" s="232">
        <v>44228</v>
      </c>
      <c r="E16" s="232">
        <v>44377</v>
      </c>
      <c r="F16" s="231" t="s">
        <v>366</v>
      </c>
      <c r="G16" s="226" t="s">
        <v>511</v>
      </c>
      <c r="H16" s="372" t="s">
        <v>512</v>
      </c>
      <c r="I16" s="197" t="s">
        <v>680</v>
      </c>
      <c r="J16" s="201">
        <v>0.33</v>
      </c>
      <c r="K16" s="117" t="s">
        <v>681</v>
      </c>
      <c r="L16" s="166" t="s">
        <v>847</v>
      </c>
      <c r="M16" s="257" t="s">
        <v>666</v>
      </c>
      <c r="N16" s="202" t="s">
        <v>543</v>
      </c>
      <c r="O16" s="404" t="s">
        <v>848</v>
      </c>
      <c r="P16" s="257" t="s">
        <v>1073</v>
      </c>
      <c r="Q16" s="202" t="s">
        <v>888</v>
      </c>
      <c r="R16" s="198">
        <v>0.6</v>
      </c>
      <c r="S16" s="599" t="s">
        <v>1071</v>
      </c>
      <c r="T16" s="259" t="s">
        <v>950</v>
      </c>
      <c r="U16" s="204" t="s">
        <v>543</v>
      </c>
      <c r="V16" s="276"/>
      <c r="W16" s="117"/>
      <c r="X16" s="117"/>
      <c r="Y16" s="164"/>
      <c r="Z16" s="163"/>
      <c r="AA16" s="117"/>
      <c r="AB16" s="164"/>
      <c r="AC16" s="163"/>
      <c r="AD16" s="117"/>
      <c r="AE16" s="117"/>
      <c r="AF16" s="117"/>
      <c r="AG16" s="117"/>
      <c r="AH16" s="164"/>
      <c r="AI16" s="163"/>
      <c r="AJ16" s="117"/>
      <c r="AK16" s="117"/>
      <c r="AL16" s="164"/>
      <c r="AM16" s="163"/>
      <c r="AN16" s="117"/>
      <c r="AO16" s="164"/>
      <c r="AP16" s="163"/>
      <c r="AQ16" s="117"/>
      <c r="AR16" s="117"/>
      <c r="AS16" s="117"/>
      <c r="AT16" s="117"/>
      <c r="AU16" s="164"/>
    </row>
    <row r="17" spans="1:47" ht="408.6" customHeight="1" x14ac:dyDescent="0.25">
      <c r="A17" s="369">
        <v>8</v>
      </c>
      <c r="B17" s="349" t="s">
        <v>951</v>
      </c>
      <c r="C17" s="108" t="s">
        <v>372</v>
      </c>
      <c r="D17" s="232">
        <v>44287</v>
      </c>
      <c r="E17" s="232">
        <v>44560</v>
      </c>
      <c r="F17" s="231" t="s">
        <v>513</v>
      </c>
      <c r="G17" s="229" t="s">
        <v>849</v>
      </c>
      <c r="H17" s="372" t="s">
        <v>367</v>
      </c>
      <c r="I17" s="197" t="s">
        <v>850</v>
      </c>
      <c r="J17" s="201">
        <v>0.33</v>
      </c>
      <c r="K17" s="117" t="s">
        <v>851</v>
      </c>
      <c r="L17" s="166" t="s">
        <v>852</v>
      </c>
      <c r="M17" s="257" t="s">
        <v>666</v>
      </c>
      <c r="N17" s="202" t="s">
        <v>543</v>
      </c>
      <c r="O17" s="404" t="s">
        <v>853</v>
      </c>
      <c r="P17" s="257" t="s">
        <v>1073</v>
      </c>
      <c r="Q17" s="202" t="s">
        <v>888</v>
      </c>
      <c r="R17" s="198">
        <v>0.33</v>
      </c>
      <c r="S17" s="259" t="s">
        <v>1021</v>
      </c>
      <c r="T17" s="259" t="s">
        <v>952</v>
      </c>
      <c r="U17" s="204" t="s">
        <v>543</v>
      </c>
      <c r="V17" s="276"/>
      <c r="W17" s="117"/>
      <c r="X17" s="117"/>
      <c r="Y17" s="164"/>
      <c r="Z17" s="163"/>
      <c r="AA17" s="117"/>
      <c r="AB17" s="164"/>
      <c r="AC17" s="163"/>
      <c r="AD17" s="117"/>
      <c r="AE17" s="117"/>
      <c r="AF17" s="117"/>
      <c r="AG17" s="117"/>
      <c r="AH17" s="164"/>
      <c r="AI17" s="163"/>
      <c r="AJ17" s="117"/>
      <c r="AK17" s="117"/>
      <c r="AL17" s="164"/>
      <c r="AM17" s="163"/>
      <c r="AN17" s="117"/>
      <c r="AO17" s="164"/>
      <c r="AP17" s="163"/>
      <c r="AQ17" s="117"/>
      <c r="AR17" s="117"/>
      <c r="AS17" s="117"/>
      <c r="AT17" s="117"/>
      <c r="AU17" s="164"/>
    </row>
    <row r="18" spans="1:47" ht="151.80000000000001" x14ac:dyDescent="0.25">
      <c r="A18" s="369">
        <v>9</v>
      </c>
      <c r="B18" s="348" t="s">
        <v>368</v>
      </c>
      <c r="C18" s="108" t="s">
        <v>346</v>
      </c>
      <c r="D18" s="232">
        <v>44197</v>
      </c>
      <c r="E18" s="232">
        <v>44561</v>
      </c>
      <c r="F18" s="110" t="s">
        <v>369</v>
      </c>
      <c r="G18" s="107" t="s">
        <v>370</v>
      </c>
      <c r="H18" s="370" t="s">
        <v>371</v>
      </c>
      <c r="I18" s="285" t="s">
        <v>648</v>
      </c>
      <c r="J18" s="213">
        <f>2/11</f>
        <v>0.18181818181818182</v>
      </c>
      <c r="K18" s="117" t="s">
        <v>683</v>
      </c>
      <c r="L18" s="385" t="s">
        <v>640</v>
      </c>
      <c r="M18" s="257" t="s">
        <v>666</v>
      </c>
      <c r="N18" s="202" t="s">
        <v>543</v>
      </c>
      <c r="O18" s="404" t="s">
        <v>682</v>
      </c>
      <c r="P18" s="257" t="s">
        <v>1073</v>
      </c>
      <c r="Q18" s="202" t="s">
        <v>888</v>
      </c>
      <c r="R18" s="198">
        <v>0.18</v>
      </c>
      <c r="S18" s="259" t="s">
        <v>648</v>
      </c>
      <c r="T18" s="259" t="s">
        <v>953</v>
      </c>
      <c r="U18" s="204" t="s">
        <v>543</v>
      </c>
      <c r="V18" s="276"/>
      <c r="W18" s="117"/>
      <c r="X18" s="117"/>
      <c r="Y18" s="164"/>
      <c r="Z18" s="163"/>
      <c r="AA18" s="117"/>
      <c r="AB18" s="164"/>
      <c r="AC18" s="163"/>
      <c r="AD18" s="117"/>
      <c r="AE18" s="117"/>
      <c r="AF18" s="117"/>
      <c r="AG18" s="117"/>
      <c r="AH18" s="164"/>
      <c r="AI18" s="163"/>
      <c r="AJ18" s="117"/>
      <c r="AK18" s="117"/>
      <c r="AL18" s="164"/>
      <c r="AM18" s="163"/>
      <c r="AN18" s="117"/>
      <c r="AO18" s="164"/>
      <c r="AP18" s="163"/>
      <c r="AQ18" s="117"/>
      <c r="AR18" s="117"/>
      <c r="AS18" s="117"/>
      <c r="AT18" s="117"/>
      <c r="AU18" s="164"/>
    </row>
    <row r="19" spans="1:47" ht="276" x14ac:dyDescent="0.25">
      <c r="A19" s="369">
        <v>10</v>
      </c>
      <c r="B19" s="348" t="s">
        <v>268</v>
      </c>
      <c r="C19" s="108" t="s">
        <v>214</v>
      </c>
      <c r="D19" s="232">
        <v>44198</v>
      </c>
      <c r="E19" s="232">
        <v>44561</v>
      </c>
      <c r="F19" s="108" t="s">
        <v>269</v>
      </c>
      <c r="G19" s="108" t="s">
        <v>269</v>
      </c>
      <c r="H19" s="370" t="s">
        <v>854</v>
      </c>
      <c r="I19" s="197" t="s">
        <v>594</v>
      </c>
      <c r="J19" s="208">
        <f>28/29</f>
        <v>0.96551724137931039</v>
      </c>
      <c r="K19" s="202" t="s">
        <v>855</v>
      </c>
      <c r="L19" s="385" t="s">
        <v>595</v>
      </c>
      <c r="M19" s="257" t="s">
        <v>666</v>
      </c>
      <c r="N19" s="202" t="s">
        <v>543</v>
      </c>
      <c r="O19" s="404" t="s">
        <v>856</v>
      </c>
      <c r="P19" s="257" t="s">
        <v>1073</v>
      </c>
      <c r="Q19" s="202" t="s">
        <v>888</v>
      </c>
      <c r="R19" s="198">
        <v>0.97</v>
      </c>
      <c r="S19" s="259" t="s">
        <v>954</v>
      </c>
      <c r="T19" s="259" t="s">
        <v>955</v>
      </c>
      <c r="U19" s="204" t="s">
        <v>543</v>
      </c>
      <c r="V19" s="276"/>
      <c r="W19" s="117"/>
      <c r="X19" s="117"/>
      <c r="Y19" s="164"/>
      <c r="Z19" s="163"/>
      <c r="AA19" s="117"/>
      <c r="AB19" s="164"/>
      <c r="AC19" s="163"/>
      <c r="AD19" s="117"/>
      <c r="AE19" s="117"/>
      <c r="AF19" s="117"/>
      <c r="AG19" s="117"/>
      <c r="AH19" s="164"/>
      <c r="AI19" s="163"/>
      <c r="AJ19" s="117"/>
      <c r="AK19" s="117"/>
      <c r="AL19" s="164"/>
      <c r="AM19" s="163"/>
      <c r="AN19" s="117"/>
      <c r="AO19" s="164"/>
      <c r="AP19" s="163"/>
      <c r="AQ19" s="117"/>
      <c r="AR19" s="117"/>
      <c r="AS19" s="117"/>
      <c r="AT19" s="117"/>
      <c r="AU19" s="164"/>
    </row>
    <row r="20" spans="1:47" ht="29.25" customHeight="1" x14ac:dyDescent="0.25">
      <c r="A20" s="758" t="s">
        <v>140</v>
      </c>
      <c r="B20" s="759"/>
      <c r="C20" s="759"/>
      <c r="D20" s="759"/>
      <c r="E20" s="759"/>
      <c r="F20" s="759"/>
      <c r="G20" s="759"/>
      <c r="H20" s="778"/>
      <c r="I20" s="344"/>
      <c r="J20" s="209"/>
      <c r="K20" s="185"/>
      <c r="L20" s="386"/>
      <c r="M20" s="398"/>
      <c r="N20" s="353"/>
      <c r="O20" s="405"/>
      <c r="P20" s="184"/>
      <c r="Q20" s="185"/>
      <c r="R20" s="353"/>
      <c r="S20" s="360"/>
      <c r="T20" s="185"/>
      <c r="U20" s="186"/>
      <c r="V20" s="392"/>
      <c r="W20" s="185"/>
      <c r="X20" s="185"/>
      <c r="Y20" s="186"/>
      <c r="Z20" s="184"/>
      <c r="AA20" s="185"/>
      <c r="AB20" s="186"/>
      <c r="AC20" s="184"/>
      <c r="AD20" s="185"/>
      <c r="AE20" s="185"/>
      <c r="AF20" s="185"/>
      <c r="AG20" s="185"/>
      <c r="AH20" s="186"/>
      <c r="AI20" s="184"/>
      <c r="AJ20" s="185"/>
      <c r="AK20" s="185"/>
      <c r="AL20" s="186"/>
      <c r="AM20" s="184"/>
      <c r="AN20" s="185"/>
      <c r="AO20" s="186"/>
      <c r="AP20" s="184"/>
      <c r="AQ20" s="185"/>
      <c r="AR20" s="185"/>
      <c r="AS20" s="185"/>
      <c r="AT20" s="185"/>
      <c r="AU20" s="186"/>
    </row>
    <row r="21" spans="1:47" ht="268.2" customHeight="1" x14ac:dyDescent="0.25">
      <c r="A21" s="373">
        <v>1</v>
      </c>
      <c r="B21" s="118" t="s">
        <v>514</v>
      </c>
      <c r="C21" s="227" t="s">
        <v>340</v>
      </c>
      <c r="D21" s="232">
        <v>44197</v>
      </c>
      <c r="E21" s="232">
        <v>44561</v>
      </c>
      <c r="F21" s="227" t="s">
        <v>327</v>
      </c>
      <c r="G21" s="227" t="s">
        <v>328</v>
      </c>
      <c r="H21" s="374" t="s">
        <v>329</v>
      </c>
      <c r="I21" s="197" t="s">
        <v>956</v>
      </c>
      <c r="J21" s="201">
        <v>0.33333000000000002</v>
      </c>
      <c r="K21" s="560" t="s">
        <v>625</v>
      </c>
      <c r="L21" s="166"/>
      <c r="M21" s="257" t="s">
        <v>666</v>
      </c>
      <c r="N21" s="202" t="s">
        <v>543</v>
      </c>
      <c r="O21" s="404" t="s">
        <v>686</v>
      </c>
      <c r="P21" s="257" t="s">
        <v>1073</v>
      </c>
      <c r="Q21" s="202" t="s">
        <v>888</v>
      </c>
      <c r="R21" s="198">
        <v>0.33</v>
      </c>
      <c r="S21" s="259" t="s">
        <v>957</v>
      </c>
      <c r="T21" s="259" t="s">
        <v>958</v>
      </c>
      <c r="U21" s="204" t="s">
        <v>543</v>
      </c>
      <c r="V21" s="276"/>
      <c r="W21" s="117"/>
      <c r="X21" s="117"/>
      <c r="Y21" s="164"/>
      <c r="Z21" s="163"/>
      <c r="AA21" s="117"/>
      <c r="AB21" s="164"/>
      <c r="AC21" s="163"/>
      <c r="AD21" s="117"/>
      <c r="AE21" s="117"/>
      <c r="AF21" s="117"/>
      <c r="AG21" s="117"/>
      <c r="AH21" s="164"/>
      <c r="AI21" s="163"/>
      <c r="AJ21" s="117"/>
      <c r="AK21" s="117"/>
      <c r="AL21" s="164"/>
      <c r="AM21" s="163"/>
      <c r="AN21" s="117"/>
      <c r="AO21" s="164"/>
      <c r="AP21" s="163"/>
      <c r="AQ21" s="117"/>
      <c r="AR21" s="117"/>
      <c r="AS21" s="117"/>
      <c r="AT21" s="117"/>
      <c r="AU21" s="164"/>
    </row>
    <row r="22" spans="1:47" ht="294.75" customHeight="1" x14ac:dyDescent="0.25">
      <c r="A22" s="375">
        <v>2</v>
      </c>
      <c r="B22" s="85" t="s">
        <v>330</v>
      </c>
      <c r="C22" s="228" t="s">
        <v>304</v>
      </c>
      <c r="D22" s="232">
        <v>44197</v>
      </c>
      <c r="E22" s="232">
        <v>44561</v>
      </c>
      <c r="F22" s="112" t="s">
        <v>331</v>
      </c>
      <c r="G22" s="112" t="s">
        <v>332</v>
      </c>
      <c r="H22" s="376" t="s">
        <v>333</v>
      </c>
      <c r="I22" s="197" t="s">
        <v>687</v>
      </c>
      <c r="J22" s="201">
        <v>0.33333000000000002</v>
      </c>
      <c r="K22" s="117" t="s">
        <v>626</v>
      </c>
      <c r="L22" s="166"/>
      <c r="M22" s="257" t="s">
        <v>666</v>
      </c>
      <c r="N22" s="202" t="s">
        <v>543</v>
      </c>
      <c r="O22" s="404" t="s">
        <v>857</v>
      </c>
      <c r="P22" s="257" t="s">
        <v>1073</v>
      </c>
      <c r="Q22" s="202" t="s">
        <v>888</v>
      </c>
      <c r="R22" s="198">
        <v>0.16</v>
      </c>
      <c r="S22" s="599" t="s">
        <v>959</v>
      </c>
      <c r="T22" s="259" t="s">
        <v>960</v>
      </c>
      <c r="U22" s="204" t="s">
        <v>543</v>
      </c>
      <c r="V22" s="276"/>
      <c r="W22" s="117"/>
      <c r="X22" s="117"/>
      <c r="Y22" s="164"/>
      <c r="Z22" s="163"/>
      <c r="AA22" s="117"/>
      <c r="AB22" s="164"/>
      <c r="AC22" s="163"/>
      <c r="AD22" s="117"/>
      <c r="AE22" s="117"/>
      <c r="AF22" s="117"/>
      <c r="AG22" s="117"/>
      <c r="AH22" s="164"/>
      <c r="AI22" s="163"/>
      <c r="AJ22" s="117"/>
      <c r="AK22" s="117"/>
      <c r="AL22" s="164"/>
      <c r="AM22" s="163"/>
      <c r="AN22" s="117"/>
      <c r="AO22" s="164"/>
      <c r="AP22" s="163"/>
      <c r="AQ22" s="117"/>
      <c r="AR22" s="117"/>
      <c r="AS22" s="117"/>
      <c r="AT22" s="117"/>
      <c r="AU22" s="164"/>
    </row>
    <row r="23" spans="1:47" ht="238.95" customHeight="1" x14ac:dyDescent="0.25">
      <c r="A23" s="371">
        <v>3</v>
      </c>
      <c r="B23" s="350" t="s">
        <v>374</v>
      </c>
      <c r="C23" s="39" t="s">
        <v>375</v>
      </c>
      <c r="D23" s="232">
        <v>44197</v>
      </c>
      <c r="E23" s="232">
        <v>44561</v>
      </c>
      <c r="F23" s="111" t="s">
        <v>376</v>
      </c>
      <c r="G23" s="226" t="s">
        <v>377</v>
      </c>
      <c r="H23" s="372" t="s">
        <v>378</v>
      </c>
      <c r="I23" s="285" t="s">
        <v>688</v>
      </c>
      <c r="J23" s="208">
        <v>0.33</v>
      </c>
      <c r="K23" s="117" t="s">
        <v>1022</v>
      </c>
      <c r="L23" s="385" t="s">
        <v>640</v>
      </c>
      <c r="M23" s="257" t="s">
        <v>666</v>
      </c>
      <c r="N23" s="202" t="s">
        <v>543</v>
      </c>
      <c r="O23" s="404" t="s">
        <v>689</v>
      </c>
      <c r="P23" s="257" t="s">
        <v>1073</v>
      </c>
      <c r="Q23" s="202" t="s">
        <v>888</v>
      </c>
      <c r="R23" s="198">
        <v>0.33</v>
      </c>
      <c r="S23" s="599" t="s">
        <v>961</v>
      </c>
      <c r="T23" s="259" t="s">
        <v>962</v>
      </c>
      <c r="U23" s="204" t="s">
        <v>543</v>
      </c>
      <c r="V23" s="276"/>
      <c r="W23" s="117"/>
      <c r="X23" s="117"/>
      <c r="Y23" s="164"/>
      <c r="Z23" s="163"/>
      <c r="AA23" s="117"/>
      <c r="AB23" s="164"/>
      <c r="AC23" s="163"/>
      <c r="AD23" s="117"/>
      <c r="AE23" s="117"/>
      <c r="AF23" s="117"/>
      <c r="AG23" s="117"/>
      <c r="AH23" s="164"/>
      <c r="AI23" s="163"/>
      <c r="AJ23" s="117"/>
      <c r="AK23" s="117"/>
      <c r="AL23" s="164"/>
      <c r="AM23" s="163"/>
      <c r="AN23" s="117"/>
      <c r="AO23" s="164"/>
      <c r="AP23" s="163"/>
      <c r="AQ23" s="117"/>
      <c r="AR23" s="117"/>
      <c r="AS23" s="117"/>
      <c r="AT23" s="117"/>
      <c r="AU23" s="164"/>
    </row>
    <row r="24" spans="1:47" ht="317.39999999999998" x14ac:dyDescent="0.25">
      <c r="A24" s="115">
        <v>4</v>
      </c>
      <c r="B24" s="350" t="s">
        <v>379</v>
      </c>
      <c r="C24" s="39" t="s">
        <v>349</v>
      </c>
      <c r="D24" s="232">
        <v>44197</v>
      </c>
      <c r="E24" s="232">
        <v>44561</v>
      </c>
      <c r="F24" s="39" t="s">
        <v>380</v>
      </c>
      <c r="G24" s="226" t="s">
        <v>381</v>
      </c>
      <c r="H24" s="250" t="s">
        <v>382</v>
      </c>
      <c r="I24" s="285" t="s">
        <v>690</v>
      </c>
      <c r="J24" s="208">
        <v>0.33</v>
      </c>
      <c r="K24" s="117" t="s">
        <v>692</v>
      </c>
      <c r="L24" s="385" t="s">
        <v>640</v>
      </c>
      <c r="M24" s="257" t="s">
        <v>666</v>
      </c>
      <c r="N24" s="202" t="s">
        <v>543</v>
      </c>
      <c r="O24" s="404" t="s">
        <v>691</v>
      </c>
      <c r="P24" s="257" t="s">
        <v>1073</v>
      </c>
      <c r="Q24" s="202" t="s">
        <v>888</v>
      </c>
      <c r="R24" s="198">
        <v>0.33</v>
      </c>
      <c r="S24" s="288" t="s">
        <v>963</v>
      </c>
      <c r="T24" s="288" t="s">
        <v>938</v>
      </c>
      <c r="U24" s="289" t="s">
        <v>543</v>
      </c>
      <c r="V24" s="276"/>
      <c r="W24" s="117"/>
      <c r="X24" s="117"/>
      <c r="Y24" s="164"/>
      <c r="Z24" s="163"/>
      <c r="AA24" s="117"/>
      <c r="AB24" s="164"/>
      <c r="AC24" s="163"/>
      <c r="AD24" s="117"/>
      <c r="AE24" s="117"/>
      <c r="AF24" s="117"/>
      <c r="AG24" s="117"/>
      <c r="AH24" s="164"/>
      <c r="AI24" s="163"/>
      <c r="AJ24" s="117"/>
      <c r="AK24" s="117"/>
      <c r="AL24" s="164"/>
      <c r="AM24" s="163"/>
      <c r="AN24" s="117"/>
      <c r="AO24" s="164"/>
      <c r="AP24" s="163"/>
      <c r="AQ24" s="117"/>
      <c r="AR24" s="117"/>
      <c r="AS24" s="117"/>
      <c r="AT24" s="117"/>
      <c r="AU24" s="164"/>
    </row>
    <row r="25" spans="1:47" ht="248.4" x14ac:dyDescent="0.25">
      <c r="A25" s="375">
        <v>5</v>
      </c>
      <c r="B25" s="85" t="s">
        <v>270</v>
      </c>
      <c r="C25" s="228" t="s">
        <v>214</v>
      </c>
      <c r="D25" s="232">
        <v>44228</v>
      </c>
      <c r="E25" s="232">
        <v>44455</v>
      </c>
      <c r="F25" s="228" t="s">
        <v>271</v>
      </c>
      <c r="G25" s="112" t="s">
        <v>272</v>
      </c>
      <c r="H25" s="377" t="s">
        <v>273</v>
      </c>
      <c r="I25" s="197" t="s">
        <v>596</v>
      </c>
      <c r="J25" s="201">
        <v>0</v>
      </c>
      <c r="K25" s="202" t="s">
        <v>597</v>
      </c>
      <c r="L25" s="385" t="s">
        <v>595</v>
      </c>
      <c r="M25" s="257" t="s">
        <v>666</v>
      </c>
      <c r="N25" s="202" t="s">
        <v>543</v>
      </c>
      <c r="O25" s="404" t="s">
        <v>858</v>
      </c>
      <c r="P25" s="257" t="s">
        <v>1073</v>
      </c>
      <c r="Q25" s="202" t="s">
        <v>888</v>
      </c>
      <c r="R25" s="198">
        <v>0</v>
      </c>
      <c r="S25" s="259" t="s">
        <v>596</v>
      </c>
      <c r="T25" s="202" t="s">
        <v>595</v>
      </c>
      <c r="U25" s="364" t="s">
        <v>550</v>
      </c>
      <c r="V25" s="276"/>
      <c r="W25" s="117"/>
      <c r="X25" s="117"/>
      <c r="Y25" s="164"/>
      <c r="Z25" s="163"/>
      <c r="AA25" s="117"/>
      <c r="AB25" s="164"/>
      <c r="AC25" s="163"/>
      <c r="AD25" s="117"/>
      <c r="AE25" s="117"/>
      <c r="AF25" s="117"/>
      <c r="AG25" s="117"/>
      <c r="AH25" s="164"/>
      <c r="AI25" s="163"/>
      <c r="AJ25" s="117"/>
      <c r="AK25" s="117"/>
      <c r="AL25" s="164"/>
      <c r="AM25" s="163"/>
      <c r="AN25" s="117"/>
      <c r="AO25" s="164"/>
      <c r="AP25" s="163"/>
      <c r="AQ25" s="117"/>
      <c r="AR25" s="117"/>
      <c r="AS25" s="117"/>
      <c r="AT25" s="117"/>
      <c r="AU25" s="164"/>
    </row>
    <row r="26" spans="1:47" ht="33" customHeight="1" x14ac:dyDescent="0.25">
      <c r="A26" s="761" t="s">
        <v>141</v>
      </c>
      <c r="B26" s="762"/>
      <c r="C26" s="762"/>
      <c r="D26" s="762"/>
      <c r="E26" s="762"/>
      <c r="F26" s="762"/>
      <c r="G26" s="762"/>
      <c r="H26" s="779"/>
      <c r="I26" s="345"/>
      <c r="J26" s="210"/>
      <c r="K26" s="182"/>
      <c r="L26" s="387"/>
      <c r="M26" s="399"/>
      <c r="N26" s="354"/>
      <c r="O26" s="406"/>
      <c r="P26" s="181"/>
      <c r="Q26" s="182"/>
      <c r="R26" s="354"/>
      <c r="S26" s="361"/>
      <c r="T26" s="182"/>
      <c r="U26" s="183"/>
      <c r="V26" s="394"/>
      <c r="W26" s="182"/>
      <c r="X26" s="182"/>
      <c r="Y26" s="183"/>
      <c r="Z26" s="181"/>
      <c r="AA26" s="182"/>
      <c r="AB26" s="183"/>
      <c r="AC26" s="181"/>
      <c r="AD26" s="182"/>
      <c r="AE26" s="182"/>
      <c r="AF26" s="182"/>
      <c r="AG26" s="182"/>
      <c r="AH26" s="183"/>
      <c r="AI26" s="181"/>
      <c r="AJ26" s="182"/>
      <c r="AK26" s="182"/>
      <c r="AL26" s="183"/>
      <c r="AM26" s="181"/>
      <c r="AN26" s="182"/>
      <c r="AO26" s="183"/>
      <c r="AP26" s="181"/>
      <c r="AQ26" s="182"/>
      <c r="AR26" s="182"/>
      <c r="AS26" s="182"/>
      <c r="AT26" s="182"/>
      <c r="AU26" s="183"/>
    </row>
    <row r="27" spans="1:47" ht="177" customHeight="1" x14ac:dyDescent="0.25">
      <c r="A27" s="375">
        <v>1</v>
      </c>
      <c r="B27" s="85" t="s">
        <v>276</v>
      </c>
      <c r="C27" s="228" t="s">
        <v>343</v>
      </c>
      <c r="D27" s="232">
        <v>44197</v>
      </c>
      <c r="E27" s="232">
        <v>44316</v>
      </c>
      <c r="F27" s="228" t="s">
        <v>277</v>
      </c>
      <c r="G27" s="228" t="s">
        <v>278</v>
      </c>
      <c r="H27" s="377">
        <v>1</v>
      </c>
      <c r="I27" s="197" t="s">
        <v>631</v>
      </c>
      <c r="J27" s="214">
        <v>0.2</v>
      </c>
      <c r="K27" s="117" t="s">
        <v>693</v>
      </c>
      <c r="L27" s="166" t="s">
        <v>632</v>
      </c>
      <c r="M27" s="257" t="s">
        <v>666</v>
      </c>
      <c r="N27" s="202" t="s">
        <v>545</v>
      </c>
      <c r="O27" s="404" t="s">
        <v>767</v>
      </c>
      <c r="P27" s="257" t="s">
        <v>1073</v>
      </c>
      <c r="Q27" s="202" t="s">
        <v>888</v>
      </c>
      <c r="R27" s="198">
        <v>0.2</v>
      </c>
      <c r="S27" s="599" t="s">
        <v>964</v>
      </c>
      <c r="T27" s="259" t="s">
        <v>965</v>
      </c>
      <c r="U27" s="164" t="s">
        <v>546</v>
      </c>
      <c r="V27" s="276"/>
      <c r="W27" s="117"/>
      <c r="X27" s="117"/>
      <c r="Y27" s="164"/>
      <c r="Z27" s="163"/>
      <c r="AA27" s="117"/>
      <c r="AB27" s="164"/>
      <c r="AC27" s="163"/>
      <c r="AD27" s="117"/>
      <c r="AE27" s="117"/>
      <c r="AF27" s="117"/>
      <c r="AG27" s="117"/>
      <c r="AH27" s="164"/>
      <c r="AI27" s="163"/>
      <c r="AJ27" s="117"/>
      <c r="AK27" s="117"/>
      <c r="AL27" s="164"/>
      <c r="AM27" s="163"/>
      <c r="AN27" s="117"/>
      <c r="AO27" s="164"/>
      <c r="AP27" s="163"/>
      <c r="AQ27" s="117"/>
      <c r="AR27" s="117"/>
      <c r="AS27" s="117"/>
      <c r="AT27" s="117"/>
      <c r="AU27" s="164"/>
    </row>
    <row r="28" spans="1:47" ht="268.95" customHeight="1" x14ac:dyDescent="0.25">
      <c r="A28" s="375">
        <v>2</v>
      </c>
      <c r="B28" s="85" t="s">
        <v>279</v>
      </c>
      <c r="C28" s="228" t="s">
        <v>343</v>
      </c>
      <c r="D28" s="232">
        <v>44197</v>
      </c>
      <c r="E28" s="232">
        <v>44561</v>
      </c>
      <c r="F28" s="228" t="s">
        <v>280</v>
      </c>
      <c r="G28" s="228" t="s">
        <v>281</v>
      </c>
      <c r="H28" s="377" t="s">
        <v>282</v>
      </c>
      <c r="I28" s="197" t="s">
        <v>633</v>
      </c>
      <c r="J28" s="201">
        <v>0.33</v>
      </c>
      <c r="K28" s="117" t="s">
        <v>694</v>
      </c>
      <c r="L28" s="166"/>
      <c r="M28" s="257" t="s">
        <v>666</v>
      </c>
      <c r="N28" s="202" t="s">
        <v>543</v>
      </c>
      <c r="O28" s="404" t="s">
        <v>859</v>
      </c>
      <c r="P28" s="257" t="s">
        <v>1073</v>
      </c>
      <c r="Q28" s="202" t="s">
        <v>888</v>
      </c>
      <c r="R28" s="198">
        <v>0.15</v>
      </c>
      <c r="S28" s="599" t="s">
        <v>1023</v>
      </c>
      <c r="T28" s="259" t="s">
        <v>966</v>
      </c>
      <c r="U28" s="204" t="s">
        <v>543</v>
      </c>
      <c r="V28" s="276"/>
      <c r="W28" s="117"/>
      <c r="X28" s="117"/>
      <c r="Y28" s="164"/>
      <c r="Z28" s="163"/>
      <c r="AA28" s="117"/>
      <c r="AB28" s="164"/>
      <c r="AC28" s="163"/>
      <c r="AD28" s="117"/>
      <c r="AE28" s="117"/>
      <c r="AF28" s="117"/>
      <c r="AG28" s="117"/>
      <c r="AH28" s="164"/>
      <c r="AI28" s="163"/>
      <c r="AJ28" s="117"/>
      <c r="AK28" s="117"/>
      <c r="AL28" s="164"/>
      <c r="AM28" s="163"/>
      <c r="AN28" s="117"/>
      <c r="AO28" s="164"/>
      <c r="AP28" s="163"/>
      <c r="AQ28" s="117"/>
      <c r="AR28" s="117"/>
      <c r="AS28" s="117"/>
      <c r="AT28" s="117"/>
      <c r="AU28" s="164"/>
    </row>
    <row r="29" spans="1:47" ht="124.2" x14ac:dyDescent="0.25">
      <c r="A29" s="373">
        <v>3</v>
      </c>
      <c r="B29" s="85" t="s">
        <v>283</v>
      </c>
      <c r="C29" s="228" t="s">
        <v>343</v>
      </c>
      <c r="D29" s="232">
        <v>44228</v>
      </c>
      <c r="E29" s="232">
        <v>44561</v>
      </c>
      <c r="F29" s="228" t="s">
        <v>284</v>
      </c>
      <c r="G29" s="228" t="s">
        <v>285</v>
      </c>
      <c r="H29" s="374" t="s">
        <v>286</v>
      </c>
      <c r="I29" s="197" t="s">
        <v>634</v>
      </c>
      <c r="J29" s="201">
        <v>0.33</v>
      </c>
      <c r="K29" s="117" t="s">
        <v>695</v>
      </c>
      <c r="L29" s="166"/>
      <c r="M29" s="257" t="s">
        <v>666</v>
      </c>
      <c r="N29" s="202" t="s">
        <v>543</v>
      </c>
      <c r="O29" s="404" t="s">
        <v>696</v>
      </c>
      <c r="P29" s="257" t="s">
        <v>1073</v>
      </c>
      <c r="Q29" s="202" t="s">
        <v>888</v>
      </c>
      <c r="R29" s="198">
        <v>0.33</v>
      </c>
      <c r="S29" s="259" t="s">
        <v>634</v>
      </c>
      <c r="T29" s="259" t="s">
        <v>967</v>
      </c>
      <c r="U29" s="204" t="s">
        <v>543</v>
      </c>
      <c r="V29" s="276"/>
      <c r="W29" s="117"/>
      <c r="X29" s="117"/>
      <c r="Y29" s="164"/>
      <c r="Z29" s="163"/>
      <c r="AA29" s="117"/>
      <c r="AB29" s="164"/>
      <c r="AC29" s="163"/>
      <c r="AD29" s="117"/>
      <c r="AE29" s="117"/>
      <c r="AF29" s="117"/>
      <c r="AG29" s="117"/>
      <c r="AH29" s="164"/>
      <c r="AI29" s="163"/>
      <c r="AJ29" s="117"/>
      <c r="AK29" s="117"/>
      <c r="AL29" s="164"/>
      <c r="AM29" s="163"/>
      <c r="AN29" s="117"/>
      <c r="AO29" s="164"/>
      <c r="AP29" s="163"/>
      <c r="AQ29" s="117"/>
      <c r="AR29" s="117"/>
      <c r="AS29" s="117"/>
      <c r="AT29" s="117"/>
      <c r="AU29" s="164"/>
    </row>
    <row r="30" spans="1:47" ht="110.4" x14ac:dyDescent="0.25">
      <c r="A30" s="375">
        <v>4</v>
      </c>
      <c r="B30" s="85" t="s">
        <v>287</v>
      </c>
      <c r="C30" s="228" t="s">
        <v>343</v>
      </c>
      <c r="D30" s="232">
        <v>44228</v>
      </c>
      <c r="E30" s="232">
        <v>44561</v>
      </c>
      <c r="F30" s="112" t="s">
        <v>288</v>
      </c>
      <c r="G30" s="228" t="s">
        <v>285</v>
      </c>
      <c r="H30" s="374" t="s">
        <v>515</v>
      </c>
      <c r="I30" s="197" t="s">
        <v>860</v>
      </c>
      <c r="J30" s="201">
        <v>0.33</v>
      </c>
      <c r="K30" s="117" t="s">
        <v>697</v>
      </c>
      <c r="L30" s="166"/>
      <c r="M30" s="257" t="s">
        <v>666</v>
      </c>
      <c r="N30" s="202" t="s">
        <v>543</v>
      </c>
      <c r="O30" s="404" t="s">
        <v>698</v>
      </c>
      <c r="P30" s="257" t="s">
        <v>1073</v>
      </c>
      <c r="Q30" s="202" t="s">
        <v>888</v>
      </c>
      <c r="R30" s="198">
        <v>0.33</v>
      </c>
      <c r="S30" s="259" t="s">
        <v>968</v>
      </c>
      <c r="T30" s="259" t="s">
        <v>1024</v>
      </c>
      <c r="U30" s="204" t="s">
        <v>543</v>
      </c>
      <c r="V30" s="276"/>
      <c r="W30" s="117"/>
      <c r="X30" s="117"/>
      <c r="Y30" s="164"/>
      <c r="Z30" s="163"/>
      <c r="AA30" s="117"/>
      <c r="AB30" s="164"/>
      <c r="AC30" s="163"/>
      <c r="AD30" s="117"/>
      <c r="AE30" s="117"/>
      <c r="AF30" s="117"/>
      <c r="AG30" s="117"/>
      <c r="AH30" s="164"/>
      <c r="AI30" s="163"/>
      <c r="AJ30" s="117"/>
      <c r="AK30" s="117"/>
      <c r="AL30" s="164"/>
      <c r="AM30" s="163"/>
      <c r="AN30" s="117"/>
      <c r="AO30" s="164"/>
      <c r="AP30" s="163"/>
      <c r="AQ30" s="117"/>
      <c r="AR30" s="117"/>
      <c r="AS30" s="117"/>
      <c r="AT30" s="117"/>
      <c r="AU30" s="164"/>
    </row>
    <row r="31" spans="1:47" ht="315" customHeight="1" x14ac:dyDescent="0.3">
      <c r="A31" s="375">
        <v>5</v>
      </c>
      <c r="B31" s="118" t="s">
        <v>334</v>
      </c>
      <c r="C31" s="227" t="s">
        <v>304</v>
      </c>
      <c r="D31" s="232">
        <v>44197</v>
      </c>
      <c r="E31" s="232">
        <v>44561</v>
      </c>
      <c r="F31" s="227" t="s">
        <v>335</v>
      </c>
      <c r="G31" s="561" t="s">
        <v>336</v>
      </c>
      <c r="H31" s="374" t="s">
        <v>337</v>
      </c>
      <c r="I31" s="197" t="s">
        <v>627</v>
      </c>
      <c r="J31" s="201">
        <v>0.33333000000000002</v>
      </c>
      <c r="K31" s="562" t="s">
        <v>861</v>
      </c>
      <c r="L31" s="563" t="s">
        <v>705</v>
      </c>
      <c r="M31" s="257" t="s">
        <v>666</v>
      </c>
      <c r="N31" s="202" t="s">
        <v>543</v>
      </c>
      <c r="O31" s="404" t="s">
        <v>706</v>
      </c>
      <c r="P31" s="257" t="s">
        <v>1073</v>
      </c>
      <c r="Q31" s="202" t="s">
        <v>888</v>
      </c>
      <c r="R31" s="198">
        <v>0.33</v>
      </c>
      <c r="S31" s="259" t="s">
        <v>969</v>
      </c>
      <c r="T31" s="259" t="s">
        <v>1016</v>
      </c>
      <c r="U31" s="204" t="s">
        <v>543</v>
      </c>
      <c r="V31" s="276"/>
      <c r="W31" s="117"/>
      <c r="X31" s="117"/>
      <c r="Y31" s="164"/>
      <c r="Z31" s="163"/>
      <c r="AA31" s="117"/>
      <c r="AB31" s="164"/>
      <c r="AC31" s="163"/>
      <c r="AD31" s="117"/>
      <c r="AE31" s="117"/>
      <c r="AF31" s="117"/>
      <c r="AG31" s="117"/>
      <c r="AH31" s="164"/>
      <c r="AI31" s="163"/>
      <c r="AJ31" s="117"/>
      <c r="AK31" s="117"/>
      <c r="AL31" s="164"/>
      <c r="AM31" s="163"/>
      <c r="AN31" s="117"/>
      <c r="AO31" s="164"/>
      <c r="AP31" s="163"/>
      <c r="AQ31" s="117"/>
      <c r="AR31" s="117"/>
      <c r="AS31" s="117"/>
      <c r="AT31" s="117"/>
      <c r="AU31" s="164"/>
    </row>
    <row r="32" spans="1:47" s="216" customFormat="1" ht="129.75" customHeight="1" x14ac:dyDescent="0.25">
      <c r="A32" s="375">
        <v>6</v>
      </c>
      <c r="B32" s="85" t="s">
        <v>862</v>
      </c>
      <c r="C32" s="228" t="s">
        <v>465</v>
      </c>
      <c r="D32" s="232">
        <v>44287</v>
      </c>
      <c r="E32" s="232">
        <v>44561</v>
      </c>
      <c r="F32" s="228" t="s">
        <v>863</v>
      </c>
      <c r="G32" s="228" t="s">
        <v>863</v>
      </c>
      <c r="H32" s="377" t="s">
        <v>383</v>
      </c>
      <c r="I32" s="197" t="s">
        <v>720</v>
      </c>
      <c r="J32" s="202" t="s">
        <v>721</v>
      </c>
      <c r="K32" s="202" t="s">
        <v>722</v>
      </c>
      <c r="L32" s="166" t="s">
        <v>864</v>
      </c>
      <c r="M32" s="257" t="s">
        <v>666</v>
      </c>
      <c r="N32" s="202" t="s">
        <v>543</v>
      </c>
      <c r="O32" s="404" t="s">
        <v>724</v>
      </c>
      <c r="P32" s="257" t="s">
        <v>1073</v>
      </c>
      <c r="Q32" s="202" t="s">
        <v>888</v>
      </c>
      <c r="R32" s="198">
        <v>0</v>
      </c>
      <c r="S32" s="259" t="s">
        <v>720</v>
      </c>
      <c r="T32" s="202" t="s">
        <v>595</v>
      </c>
      <c r="U32" s="204" t="s">
        <v>543</v>
      </c>
      <c r="V32" s="276"/>
      <c r="W32" s="117"/>
      <c r="X32" s="117"/>
      <c r="Y32" s="164"/>
      <c r="Z32" s="163"/>
      <c r="AA32" s="117"/>
      <c r="AB32" s="164"/>
      <c r="AC32" s="163"/>
      <c r="AD32" s="117"/>
      <c r="AE32" s="117"/>
      <c r="AF32" s="117"/>
      <c r="AG32" s="117"/>
      <c r="AH32" s="164"/>
      <c r="AI32" s="163"/>
      <c r="AJ32" s="117"/>
      <c r="AK32" s="117"/>
      <c r="AL32" s="164"/>
      <c r="AM32" s="163"/>
      <c r="AN32" s="117"/>
      <c r="AO32" s="164"/>
      <c r="AP32" s="163"/>
      <c r="AQ32" s="117"/>
      <c r="AR32" s="117"/>
      <c r="AS32" s="117"/>
      <c r="AT32" s="117"/>
      <c r="AU32" s="164"/>
    </row>
    <row r="33" spans="1:47" ht="182.25" customHeight="1" x14ac:dyDescent="0.25">
      <c r="A33" s="375">
        <v>7</v>
      </c>
      <c r="B33" s="85" t="s">
        <v>516</v>
      </c>
      <c r="C33" s="228" t="s">
        <v>465</v>
      </c>
      <c r="D33" s="232">
        <v>44256</v>
      </c>
      <c r="E33" s="232">
        <v>44561</v>
      </c>
      <c r="F33" s="343" t="s">
        <v>384</v>
      </c>
      <c r="G33" s="343" t="s">
        <v>385</v>
      </c>
      <c r="H33" s="374" t="s">
        <v>386</v>
      </c>
      <c r="I33" s="197" t="s">
        <v>865</v>
      </c>
      <c r="J33" s="198">
        <v>0.1</v>
      </c>
      <c r="K33" s="117" t="s">
        <v>802</v>
      </c>
      <c r="L33" s="166" t="s">
        <v>723</v>
      </c>
      <c r="M33" s="257" t="s">
        <v>666</v>
      </c>
      <c r="N33" s="202" t="s">
        <v>543</v>
      </c>
      <c r="O33" s="404" t="s">
        <v>803</v>
      </c>
      <c r="P33" s="257" t="s">
        <v>1073</v>
      </c>
      <c r="Q33" s="202" t="s">
        <v>888</v>
      </c>
      <c r="R33" s="198">
        <v>0.1</v>
      </c>
      <c r="S33" s="259" t="s">
        <v>1017</v>
      </c>
      <c r="T33" s="117" t="s">
        <v>970</v>
      </c>
      <c r="U33" s="204" t="s">
        <v>543</v>
      </c>
      <c r="V33" s="276"/>
      <c r="W33" s="117"/>
      <c r="X33" s="117"/>
      <c r="Y33" s="164"/>
      <c r="Z33" s="163"/>
      <c r="AA33" s="117"/>
      <c r="AB33" s="164"/>
      <c r="AC33" s="163"/>
      <c r="AD33" s="117"/>
      <c r="AE33" s="117"/>
      <c r="AF33" s="117"/>
      <c r="AG33" s="117"/>
      <c r="AH33" s="164"/>
      <c r="AI33" s="163"/>
      <c r="AJ33" s="117"/>
      <c r="AK33" s="117"/>
      <c r="AL33" s="164"/>
      <c r="AM33" s="163"/>
      <c r="AN33" s="117"/>
      <c r="AO33" s="164"/>
      <c r="AP33" s="163"/>
      <c r="AQ33" s="117"/>
      <c r="AR33" s="117"/>
      <c r="AS33" s="117"/>
      <c r="AT33" s="117"/>
      <c r="AU33" s="164"/>
    </row>
    <row r="34" spans="1:47" ht="124.2" x14ac:dyDescent="0.25">
      <c r="A34" s="115">
        <v>8</v>
      </c>
      <c r="B34" s="85" t="s">
        <v>387</v>
      </c>
      <c r="C34" s="86" t="s">
        <v>388</v>
      </c>
      <c r="D34" s="232">
        <v>44228</v>
      </c>
      <c r="E34" s="232">
        <v>44561</v>
      </c>
      <c r="F34" s="228" t="s">
        <v>389</v>
      </c>
      <c r="G34" s="228" t="s">
        <v>390</v>
      </c>
      <c r="H34" s="377" t="s">
        <v>391</v>
      </c>
      <c r="I34" s="285" t="s">
        <v>866</v>
      </c>
      <c r="J34" s="366">
        <v>0.05</v>
      </c>
      <c r="K34" s="117" t="s">
        <v>699</v>
      </c>
      <c r="L34" s="385" t="s">
        <v>640</v>
      </c>
      <c r="M34" s="257" t="s">
        <v>666</v>
      </c>
      <c r="N34" s="202" t="s">
        <v>543</v>
      </c>
      <c r="O34" s="404" t="s">
        <v>727</v>
      </c>
      <c r="P34" s="257" t="s">
        <v>1073</v>
      </c>
      <c r="Q34" s="202" t="s">
        <v>888</v>
      </c>
      <c r="R34" s="198">
        <v>0.05</v>
      </c>
      <c r="S34" s="259" t="s">
        <v>866</v>
      </c>
      <c r="T34" s="259" t="s">
        <v>971</v>
      </c>
      <c r="U34" s="204" t="s">
        <v>543</v>
      </c>
      <c r="V34" s="276"/>
      <c r="W34" s="117"/>
      <c r="X34" s="117"/>
      <c r="Y34" s="164"/>
      <c r="Z34" s="163"/>
      <c r="AA34" s="117"/>
      <c r="AB34" s="164"/>
      <c r="AC34" s="163"/>
      <c r="AD34" s="117"/>
      <c r="AE34" s="117"/>
      <c r="AF34" s="117"/>
      <c r="AG34" s="117"/>
      <c r="AH34" s="164"/>
      <c r="AI34" s="163"/>
      <c r="AJ34" s="117"/>
      <c r="AK34" s="117"/>
      <c r="AL34" s="164"/>
      <c r="AM34" s="163"/>
      <c r="AN34" s="117"/>
      <c r="AO34" s="164"/>
      <c r="AP34" s="163"/>
      <c r="AQ34" s="117"/>
      <c r="AR34" s="117"/>
      <c r="AS34" s="117"/>
      <c r="AT34" s="117"/>
      <c r="AU34" s="164"/>
    </row>
    <row r="35" spans="1:47" ht="38.25" customHeight="1" x14ac:dyDescent="0.25">
      <c r="A35" s="743" t="s">
        <v>142</v>
      </c>
      <c r="B35" s="744"/>
      <c r="C35" s="744"/>
      <c r="D35" s="744"/>
      <c r="E35" s="744"/>
      <c r="F35" s="744"/>
      <c r="G35" s="744"/>
      <c r="H35" s="780"/>
      <c r="I35" s="346"/>
      <c r="J35" s="211"/>
      <c r="K35" s="179"/>
      <c r="L35" s="388"/>
      <c r="M35" s="400"/>
      <c r="N35" s="355"/>
      <c r="O35" s="407"/>
      <c r="P35" s="178"/>
      <c r="Q35" s="179"/>
      <c r="R35" s="355"/>
      <c r="S35" s="362"/>
      <c r="T35" s="179"/>
      <c r="U35" s="180"/>
      <c r="V35" s="395"/>
      <c r="W35" s="179"/>
      <c r="X35" s="179"/>
      <c r="Y35" s="180"/>
      <c r="Z35" s="178"/>
      <c r="AA35" s="179"/>
      <c r="AB35" s="180"/>
      <c r="AC35" s="178"/>
      <c r="AD35" s="179"/>
      <c r="AE35" s="179"/>
      <c r="AF35" s="179"/>
      <c r="AG35" s="179"/>
      <c r="AH35" s="180"/>
      <c r="AI35" s="178"/>
      <c r="AJ35" s="179"/>
      <c r="AK35" s="179"/>
      <c r="AL35" s="180"/>
      <c r="AM35" s="178"/>
      <c r="AN35" s="179"/>
      <c r="AO35" s="180"/>
      <c r="AP35" s="178"/>
      <c r="AQ35" s="179"/>
      <c r="AR35" s="179"/>
      <c r="AS35" s="179"/>
      <c r="AT35" s="179"/>
      <c r="AU35" s="180"/>
    </row>
    <row r="36" spans="1:47" ht="223.95" customHeight="1" x14ac:dyDescent="0.25">
      <c r="A36" s="378">
        <v>1</v>
      </c>
      <c r="B36" s="118" t="s">
        <v>517</v>
      </c>
      <c r="C36" s="227" t="s">
        <v>341</v>
      </c>
      <c r="D36" s="232">
        <v>44197</v>
      </c>
      <c r="E36" s="232">
        <v>44561</v>
      </c>
      <c r="F36" s="114" t="s">
        <v>518</v>
      </c>
      <c r="G36" s="113" t="s">
        <v>519</v>
      </c>
      <c r="H36" s="372">
        <v>2</v>
      </c>
      <c r="I36" s="197" t="s">
        <v>628</v>
      </c>
      <c r="J36" s="201">
        <v>0.05</v>
      </c>
      <c r="K36" s="202" t="s">
        <v>595</v>
      </c>
      <c r="L36" s="166"/>
      <c r="M36" s="257" t="s">
        <v>666</v>
      </c>
      <c r="N36" s="202" t="s">
        <v>543</v>
      </c>
      <c r="O36" s="404" t="s">
        <v>701</v>
      </c>
      <c r="P36" s="257" t="s">
        <v>1073</v>
      </c>
      <c r="Q36" s="202" t="s">
        <v>888</v>
      </c>
      <c r="R36" s="198">
        <v>0.05</v>
      </c>
      <c r="S36" s="259" t="s">
        <v>972</v>
      </c>
      <c r="T36" s="259" t="s">
        <v>973</v>
      </c>
      <c r="U36" s="204" t="s">
        <v>543</v>
      </c>
      <c r="V36" s="276"/>
      <c r="W36" s="117"/>
      <c r="X36" s="117"/>
      <c r="Y36" s="164"/>
      <c r="Z36" s="163"/>
      <c r="AA36" s="117"/>
      <c r="AB36" s="164"/>
      <c r="AC36" s="163"/>
      <c r="AD36" s="117"/>
      <c r="AE36" s="117"/>
      <c r="AF36" s="117"/>
      <c r="AG36" s="117"/>
      <c r="AH36" s="164"/>
      <c r="AI36" s="163"/>
      <c r="AJ36" s="117"/>
      <c r="AK36" s="117"/>
      <c r="AL36" s="164"/>
      <c r="AM36" s="163"/>
      <c r="AN36" s="117"/>
      <c r="AO36" s="164"/>
      <c r="AP36" s="163"/>
      <c r="AQ36" s="117"/>
      <c r="AR36" s="117"/>
      <c r="AS36" s="117"/>
      <c r="AT36" s="117"/>
      <c r="AU36" s="164"/>
    </row>
    <row r="37" spans="1:47" ht="96.6" x14ac:dyDescent="0.25">
      <c r="A37" s="378">
        <v>2</v>
      </c>
      <c r="B37" s="99" t="s">
        <v>392</v>
      </c>
      <c r="C37" s="88" t="s">
        <v>393</v>
      </c>
      <c r="D37" s="232">
        <v>44256</v>
      </c>
      <c r="E37" s="232">
        <v>44561</v>
      </c>
      <c r="F37" s="87" t="s">
        <v>394</v>
      </c>
      <c r="G37" s="100" t="s">
        <v>395</v>
      </c>
      <c r="H37" s="372" t="s">
        <v>396</v>
      </c>
      <c r="I37" s="285" t="s">
        <v>649</v>
      </c>
      <c r="J37" s="208">
        <v>0.33</v>
      </c>
      <c r="K37" s="117" t="s">
        <v>700</v>
      </c>
      <c r="L37" s="385" t="s">
        <v>640</v>
      </c>
      <c r="M37" s="257" t="s">
        <v>666</v>
      </c>
      <c r="N37" s="202" t="s">
        <v>543</v>
      </c>
      <c r="O37" s="404" t="s">
        <v>867</v>
      </c>
      <c r="P37" s="257" t="s">
        <v>1073</v>
      </c>
      <c r="Q37" s="202" t="s">
        <v>888</v>
      </c>
      <c r="R37" s="198">
        <v>0.33</v>
      </c>
      <c r="S37" s="259" t="s">
        <v>649</v>
      </c>
      <c r="T37" s="117" t="s">
        <v>974</v>
      </c>
      <c r="U37" s="204" t="s">
        <v>543</v>
      </c>
      <c r="V37" s="276"/>
      <c r="W37" s="117"/>
      <c r="X37" s="117"/>
      <c r="Y37" s="164"/>
      <c r="Z37" s="163"/>
      <c r="AA37" s="117"/>
      <c r="AB37" s="164"/>
      <c r="AC37" s="163"/>
      <c r="AD37" s="117"/>
      <c r="AE37" s="117"/>
      <c r="AF37" s="117"/>
      <c r="AG37" s="117"/>
      <c r="AH37" s="164"/>
      <c r="AI37" s="163"/>
      <c r="AJ37" s="117"/>
      <c r="AK37" s="117"/>
      <c r="AL37" s="164"/>
      <c r="AM37" s="163"/>
      <c r="AN37" s="117"/>
      <c r="AO37" s="164"/>
      <c r="AP37" s="163"/>
      <c r="AQ37" s="117"/>
      <c r="AR37" s="117"/>
      <c r="AS37" s="117"/>
      <c r="AT37" s="117"/>
      <c r="AU37" s="164"/>
    </row>
    <row r="38" spans="1:47" ht="39.75" customHeight="1" x14ac:dyDescent="0.25">
      <c r="A38" s="772" t="s">
        <v>143</v>
      </c>
      <c r="B38" s="773"/>
      <c r="C38" s="773"/>
      <c r="D38" s="773"/>
      <c r="E38" s="773"/>
      <c r="F38" s="773"/>
      <c r="G38" s="773"/>
      <c r="H38" s="774"/>
      <c r="I38" s="347"/>
      <c r="J38" s="212"/>
      <c r="K38" s="176"/>
      <c r="L38" s="389"/>
      <c r="M38" s="401"/>
      <c r="N38" s="356"/>
      <c r="O38" s="408"/>
      <c r="P38" s="175"/>
      <c r="Q38" s="176"/>
      <c r="R38" s="356"/>
      <c r="S38" s="363"/>
      <c r="T38" s="176"/>
      <c r="U38" s="177"/>
      <c r="V38" s="396"/>
      <c r="W38" s="176"/>
      <c r="X38" s="176"/>
      <c r="Y38" s="177"/>
      <c r="Z38" s="175"/>
      <c r="AA38" s="176"/>
      <c r="AB38" s="177"/>
      <c r="AC38" s="175"/>
      <c r="AD38" s="176"/>
      <c r="AE38" s="176"/>
      <c r="AF38" s="176"/>
      <c r="AG38" s="176"/>
      <c r="AH38" s="177"/>
      <c r="AI38" s="175"/>
      <c r="AJ38" s="176"/>
      <c r="AK38" s="176"/>
      <c r="AL38" s="177"/>
      <c r="AM38" s="175"/>
      <c r="AN38" s="176"/>
      <c r="AO38" s="177"/>
      <c r="AP38" s="175"/>
      <c r="AQ38" s="176"/>
      <c r="AR38" s="176"/>
      <c r="AS38" s="176"/>
      <c r="AT38" s="176"/>
      <c r="AU38" s="177"/>
    </row>
    <row r="39" spans="1:47" s="216" customFormat="1" ht="237" customHeight="1" x14ac:dyDescent="0.25">
      <c r="A39" s="102">
        <v>1</v>
      </c>
      <c r="B39" s="351" t="s">
        <v>520</v>
      </c>
      <c r="C39" s="84" t="s">
        <v>298</v>
      </c>
      <c r="D39" s="232">
        <v>44197</v>
      </c>
      <c r="E39" s="232">
        <v>44561</v>
      </c>
      <c r="F39" s="83" t="s">
        <v>521</v>
      </c>
      <c r="G39" s="222" t="s">
        <v>296</v>
      </c>
      <c r="H39" s="379" t="s">
        <v>297</v>
      </c>
      <c r="I39" s="197" t="s">
        <v>764</v>
      </c>
      <c r="J39" s="198">
        <v>0.33</v>
      </c>
      <c r="K39" s="117" t="s">
        <v>765</v>
      </c>
      <c r="L39" s="166" t="s">
        <v>593</v>
      </c>
      <c r="M39" s="257" t="s">
        <v>666</v>
      </c>
      <c r="N39" s="202" t="s">
        <v>543</v>
      </c>
      <c r="O39" s="404" t="s">
        <v>766</v>
      </c>
      <c r="P39" s="257" t="s">
        <v>1073</v>
      </c>
      <c r="Q39" s="202" t="s">
        <v>888</v>
      </c>
      <c r="R39" s="198">
        <v>0.25</v>
      </c>
      <c r="S39" s="259" t="s">
        <v>975</v>
      </c>
      <c r="T39" s="117" t="s">
        <v>976</v>
      </c>
      <c r="U39" s="204" t="s">
        <v>543</v>
      </c>
      <c r="V39" s="276"/>
      <c r="W39" s="117"/>
      <c r="X39" s="117"/>
      <c r="Y39" s="164"/>
      <c r="Z39" s="163"/>
      <c r="AA39" s="117"/>
      <c r="AB39" s="164"/>
      <c r="AC39" s="163"/>
      <c r="AD39" s="117"/>
      <c r="AE39" s="117"/>
      <c r="AF39" s="117"/>
      <c r="AG39" s="117"/>
      <c r="AH39" s="164"/>
      <c r="AI39" s="163"/>
      <c r="AJ39" s="117"/>
      <c r="AK39" s="117"/>
      <c r="AL39" s="164"/>
      <c r="AM39" s="163"/>
      <c r="AN39" s="117"/>
      <c r="AO39" s="164"/>
      <c r="AP39" s="163"/>
      <c r="AQ39" s="117"/>
      <c r="AR39" s="117"/>
      <c r="AS39" s="117"/>
      <c r="AT39" s="117"/>
      <c r="AU39" s="164"/>
    </row>
    <row r="40" spans="1:47" ht="179.4" x14ac:dyDescent="0.25">
      <c r="A40" s="373">
        <v>2</v>
      </c>
      <c r="B40" s="118" t="s">
        <v>868</v>
      </c>
      <c r="C40" s="227" t="s">
        <v>340</v>
      </c>
      <c r="D40" s="232">
        <v>44197</v>
      </c>
      <c r="E40" s="232">
        <v>44561</v>
      </c>
      <c r="F40" s="113" t="s">
        <v>338</v>
      </c>
      <c r="G40" s="113" t="s">
        <v>339</v>
      </c>
      <c r="H40" s="374">
        <v>2</v>
      </c>
      <c r="I40" s="197" t="s">
        <v>869</v>
      </c>
      <c r="J40" s="201">
        <v>0</v>
      </c>
      <c r="K40" s="117"/>
      <c r="L40" s="166" t="s">
        <v>869</v>
      </c>
      <c r="M40" s="257" t="s">
        <v>666</v>
      </c>
      <c r="N40" s="202" t="s">
        <v>543</v>
      </c>
      <c r="O40" s="404" t="s">
        <v>870</v>
      </c>
      <c r="P40" s="257" t="s">
        <v>1073</v>
      </c>
      <c r="Q40" s="202" t="s">
        <v>888</v>
      </c>
      <c r="R40" s="198">
        <v>0</v>
      </c>
      <c r="S40" s="259" t="s">
        <v>869</v>
      </c>
      <c r="T40" s="202" t="s">
        <v>595</v>
      </c>
      <c r="U40" s="204" t="s">
        <v>543</v>
      </c>
      <c r="V40" s="276"/>
      <c r="W40" s="117"/>
      <c r="X40" s="117"/>
      <c r="Y40" s="164"/>
      <c r="Z40" s="163"/>
      <c r="AA40" s="117"/>
      <c r="AB40" s="164"/>
      <c r="AC40" s="163"/>
      <c r="AD40" s="117"/>
      <c r="AE40" s="117"/>
      <c r="AF40" s="117"/>
      <c r="AG40" s="117"/>
      <c r="AH40" s="164"/>
      <c r="AI40" s="163"/>
      <c r="AJ40" s="117"/>
      <c r="AK40" s="117"/>
      <c r="AL40" s="164"/>
      <c r="AM40" s="163"/>
      <c r="AN40" s="117"/>
      <c r="AO40" s="164"/>
      <c r="AP40" s="163"/>
      <c r="AQ40" s="117"/>
      <c r="AR40" s="117"/>
      <c r="AS40" s="117"/>
      <c r="AT40" s="117"/>
      <c r="AU40" s="164"/>
    </row>
    <row r="41" spans="1:47" ht="211.95" customHeight="1" thickBot="1" x14ac:dyDescent="0.3">
      <c r="A41" s="380">
        <v>3</v>
      </c>
      <c r="B41" s="381" t="s">
        <v>397</v>
      </c>
      <c r="C41" s="382" t="s">
        <v>375</v>
      </c>
      <c r="D41" s="383">
        <v>44228</v>
      </c>
      <c r="E41" s="383">
        <v>44561</v>
      </c>
      <c r="F41" s="382" t="s">
        <v>398</v>
      </c>
      <c r="G41" s="382" t="s">
        <v>522</v>
      </c>
      <c r="H41" s="384" t="s">
        <v>399</v>
      </c>
      <c r="I41" s="286" t="s">
        <v>650</v>
      </c>
      <c r="J41" s="194">
        <v>0.33</v>
      </c>
      <c r="K41" s="188" t="s">
        <v>841</v>
      </c>
      <c r="L41" s="390" t="s">
        <v>640</v>
      </c>
      <c r="M41" s="193" t="s">
        <v>666</v>
      </c>
      <c r="N41" s="195" t="s">
        <v>543</v>
      </c>
      <c r="O41" s="409" t="s">
        <v>702</v>
      </c>
      <c r="P41" s="193" t="s">
        <v>1073</v>
      </c>
      <c r="Q41" s="195" t="s">
        <v>888</v>
      </c>
      <c r="R41" s="291">
        <v>0.33</v>
      </c>
      <c r="S41" s="292" t="s">
        <v>977</v>
      </c>
      <c r="T41" s="292" t="s">
        <v>978</v>
      </c>
      <c r="U41" s="196" t="s">
        <v>543</v>
      </c>
      <c r="V41" s="276"/>
      <c r="W41" s="117"/>
      <c r="X41" s="117"/>
      <c r="Y41" s="164"/>
      <c r="Z41" s="163"/>
      <c r="AA41" s="117"/>
      <c r="AB41" s="164"/>
      <c r="AC41" s="163"/>
      <c r="AD41" s="117"/>
      <c r="AE41" s="117"/>
      <c r="AF41" s="117"/>
      <c r="AG41" s="117"/>
      <c r="AH41" s="164"/>
      <c r="AI41" s="163"/>
      <c r="AJ41" s="117"/>
      <c r="AK41" s="117"/>
      <c r="AL41" s="164"/>
      <c r="AM41" s="163"/>
      <c r="AN41" s="117"/>
      <c r="AO41" s="164"/>
      <c r="AP41" s="163"/>
      <c r="AQ41" s="117"/>
      <c r="AR41" s="117"/>
      <c r="AS41" s="117"/>
      <c r="AT41" s="117"/>
      <c r="AU41" s="164"/>
    </row>
  </sheetData>
  <autoFilter ref="A8:AU41"/>
  <mergeCells count="45">
    <mergeCell ref="AI5:AR5"/>
    <mergeCell ref="AS5:AU5"/>
    <mergeCell ref="AI6:AU6"/>
    <mergeCell ref="AI1:AJ3"/>
    <mergeCell ref="AK1:AT3"/>
    <mergeCell ref="I4:U4"/>
    <mergeCell ref="V4:AH4"/>
    <mergeCell ref="AI4:AU4"/>
    <mergeCell ref="I1:J3"/>
    <mergeCell ref="K1:T3"/>
    <mergeCell ref="A6:H6"/>
    <mergeCell ref="A7:A8"/>
    <mergeCell ref="B7:B8"/>
    <mergeCell ref="V1:W3"/>
    <mergeCell ref="X1:AG3"/>
    <mergeCell ref="A5:E5"/>
    <mergeCell ref="A1:G3"/>
    <mergeCell ref="F5:H5"/>
    <mergeCell ref="I5:R5"/>
    <mergeCell ref="S5:U5"/>
    <mergeCell ref="A4:H4"/>
    <mergeCell ref="V5:AE5"/>
    <mergeCell ref="AF5:AH5"/>
    <mergeCell ref="I6:U6"/>
    <mergeCell ref="V6:AH6"/>
    <mergeCell ref="I7:L7"/>
    <mergeCell ref="AP7:AU7"/>
    <mergeCell ref="V7:Y7"/>
    <mergeCell ref="Z7:AB7"/>
    <mergeCell ref="AC7:AH7"/>
    <mergeCell ref="AI7:AL7"/>
    <mergeCell ref="AM7:AO7"/>
    <mergeCell ref="M7:O7"/>
    <mergeCell ref="P7:U7"/>
    <mergeCell ref="A20:H20"/>
    <mergeCell ref="A26:H26"/>
    <mergeCell ref="A35:H35"/>
    <mergeCell ref="A38:H38"/>
    <mergeCell ref="G7:G8"/>
    <mergeCell ref="H7:H8"/>
    <mergeCell ref="C7:C8"/>
    <mergeCell ref="D7:D8"/>
    <mergeCell ref="E7:E8"/>
    <mergeCell ref="F7:F8"/>
    <mergeCell ref="A9:H9"/>
  </mergeCells>
  <phoneticPr fontId="23" type="noConversion"/>
  <hyperlinks>
    <hyperlink ref="G14" r:id="rId1" display="http://www.cajaviviendapopular.gov.co/?q=content/transparencia"/>
    <hyperlink ref="G13" r:id="rId2" display="http://www.cajaviviendapopular.gov.co/?q=content/transparencia"/>
    <hyperlink ref="G31" r:id="rId3"/>
    <hyperlink ref="K21" r:id="rId4" display="https://www.cajaviviendapopular.gov.co/?q=Servicio-al-ciudadano/tramites-y-servicios_x000a__x000a_"/>
    <hyperlink ref="K11" r:id="rId5" location="concertaci-n-acuerdos-de-gesti-n-2021_x000a__x000a_1. Actualizar y publicar los Acuerdos de Gestión de los Gerentes públicos de la entidad"/>
    <hyperlink ref="K12" r:id="rId6" display="https://www.cajaviviendapopular.gov.co/sites/default/files/Banner%20Principal/BANNER%20PAAC%202021%20VERSION%20FINAL.jpg"/>
    <hyperlink ref="L31" r:id="rId7"/>
  </hyperlinks>
  <pageMargins left="0.7" right="0.7" top="0.75" bottom="0.75" header="0.3" footer="0.3"/>
  <pageSetup scale="37" orientation="portrait" horizontalDpi="4294967293" verticalDpi="300" r:id="rId8"/>
  <drawing r:id="rId9"/>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CAMBIOS'!$C$32:$C$36</xm:f>
          </x14:formula1>
          <xm:sqref>U8 AH8 AU8</xm:sqref>
        </x14:dataValidation>
        <x14:dataValidation type="list" allowBlank="1" showInputMessage="1" showErrorMessage="1">
          <x14:formula1>
            <xm:f>'CONTROL DE CAMBIOS'!$A$32:$A$35</xm:f>
          </x14:formula1>
          <xm:sqref>N8 AA8 AN8</xm:sqref>
        </x14:dataValidation>
        <x14:dataValidation type="list" allowBlank="1" showInputMessage="1" showErrorMessage="1">
          <x14:formula1>
            <xm:f>'CONTROL DE CAMBIOS'!$A$32:$A$36</xm:f>
          </x14:formula1>
          <xm:sqref>AN10:AN41 AA10:AA41 N10:N41</xm:sqref>
        </x14:dataValidation>
        <x14:dataValidation type="list" allowBlank="1" showInputMessage="1" showErrorMessage="1">
          <x14:formula1>
            <xm:f>'CONTROL DE CAMBIOS'!$C$32:$C$37</xm:f>
          </x14:formula1>
          <xm:sqref>AU10:AU41 AH10:AH41 U10:U41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T16"/>
  <sheetViews>
    <sheetView zoomScaleNormal="100" workbookViewId="0">
      <selection activeCell="O16" sqref="O16"/>
    </sheetView>
  </sheetViews>
  <sheetFormatPr baseColWidth="10" defaultColWidth="11.44140625" defaultRowHeight="13.8" x14ac:dyDescent="0.25"/>
  <cols>
    <col min="1" max="1" width="6" style="165" customWidth="1"/>
    <col min="2" max="2" width="52.5546875" style="165" customWidth="1"/>
    <col min="3" max="3" width="21.33203125" style="165" customWidth="1"/>
    <col min="4" max="5" width="15.44140625" style="165" customWidth="1"/>
    <col min="6" max="6" width="24.109375" style="275" customWidth="1"/>
    <col min="7" max="7" width="23.109375" style="165" customWidth="1"/>
    <col min="8" max="8" width="51.5546875" style="275" customWidth="1"/>
    <col min="9" max="9" width="18.33203125" style="564" customWidth="1"/>
    <col min="10" max="10" width="40.33203125" style="273" customWidth="1"/>
    <col min="11" max="11" width="33" style="165" customWidth="1"/>
    <col min="12" max="13" width="17.44140625" style="273" customWidth="1"/>
    <col min="14" max="14" width="33.6640625" style="165" customWidth="1"/>
    <col min="15" max="17" width="21.33203125" style="165" customWidth="1"/>
    <col min="18" max="18" width="48.5546875" style="165" customWidth="1"/>
    <col min="19" max="20" width="20.44140625" style="165" customWidth="1"/>
    <col min="21" max="32" width="19.5546875" style="165" customWidth="1"/>
    <col min="33" max="33" width="28.5546875" style="165" customWidth="1"/>
    <col min="34" max="45" width="19.5546875" style="165" customWidth="1"/>
    <col min="46" max="46" width="34.109375" style="165" customWidth="1"/>
    <col min="47" max="16384" width="11.44140625" style="165"/>
  </cols>
  <sheetData>
    <row r="1" spans="1:46" ht="34.950000000000003" customHeight="1" x14ac:dyDescent="0.25">
      <c r="A1" s="710" t="s">
        <v>582</v>
      </c>
      <c r="B1" s="655"/>
      <c r="C1" s="655"/>
      <c r="D1" s="655"/>
      <c r="E1" s="655"/>
      <c r="F1" s="655"/>
      <c r="G1" s="558" t="s">
        <v>157</v>
      </c>
      <c r="H1" s="708"/>
      <c r="I1" s="639"/>
      <c r="J1" s="655" t="s">
        <v>158</v>
      </c>
      <c r="K1" s="655"/>
      <c r="L1" s="655"/>
      <c r="M1" s="655"/>
      <c r="N1" s="655"/>
      <c r="O1" s="655"/>
      <c r="P1" s="655"/>
      <c r="Q1" s="655"/>
      <c r="R1" s="655"/>
      <c r="S1" s="655"/>
      <c r="T1" s="335" t="s">
        <v>157</v>
      </c>
      <c r="U1" s="638"/>
      <c r="V1" s="639"/>
      <c r="W1" s="655" t="s">
        <v>158</v>
      </c>
      <c r="X1" s="655"/>
      <c r="Y1" s="655"/>
      <c r="Z1" s="655"/>
      <c r="AA1" s="655"/>
      <c r="AB1" s="655"/>
      <c r="AC1" s="655"/>
      <c r="AD1" s="655"/>
      <c r="AE1" s="655"/>
      <c r="AF1" s="655"/>
      <c r="AG1" s="335" t="s">
        <v>157</v>
      </c>
      <c r="AH1" s="638"/>
      <c r="AI1" s="639"/>
      <c r="AJ1" s="655" t="s">
        <v>158</v>
      </c>
      <c r="AK1" s="655"/>
      <c r="AL1" s="655"/>
      <c r="AM1" s="655"/>
      <c r="AN1" s="655"/>
      <c r="AO1" s="655"/>
      <c r="AP1" s="655"/>
      <c r="AQ1" s="655"/>
      <c r="AR1" s="655"/>
      <c r="AS1" s="655"/>
      <c r="AT1" s="335" t="s">
        <v>157</v>
      </c>
    </row>
    <row r="2" spans="1:46" ht="34.950000000000003" customHeight="1" x14ac:dyDescent="0.25">
      <c r="A2" s="657"/>
      <c r="B2" s="656"/>
      <c r="C2" s="656"/>
      <c r="D2" s="656"/>
      <c r="E2" s="656"/>
      <c r="F2" s="656"/>
      <c r="G2" s="559" t="s">
        <v>575</v>
      </c>
      <c r="H2" s="709"/>
      <c r="I2" s="641"/>
      <c r="J2" s="656"/>
      <c r="K2" s="656"/>
      <c r="L2" s="656"/>
      <c r="M2" s="656"/>
      <c r="N2" s="656"/>
      <c r="O2" s="656"/>
      <c r="P2" s="656"/>
      <c r="Q2" s="656"/>
      <c r="R2" s="656"/>
      <c r="S2" s="656"/>
      <c r="T2" s="268" t="s">
        <v>575</v>
      </c>
      <c r="U2" s="640"/>
      <c r="V2" s="641"/>
      <c r="W2" s="656"/>
      <c r="X2" s="656"/>
      <c r="Y2" s="656"/>
      <c r="Z2" s="656"/>
      <c r="AA2" s="656"/>
      <c r="AB2" s="656"/>
      <c r="AC2" s="656"/>
      <c r="AD2" s="656"/>
      <c r="AE2" s="656"/>
      <c r="AF2" s="656"/>
      <c r="AG2" s="268" t="s">
        <v>575</v>
      </c>
      <c r="AH2" s="640"/>
      <c r="AI2" s="641"/>
      <c r="AJ2" s="656"/>
      <c r="AK2" s="656"/>
      <c r="AL2" s="656"/>
      <c r="AM2" s="656"/>
      <c r="AN2" s="656"/>
      <c r="AO2" s="656"/>
      <c r="AP2" s="656"/>
      <c r="AQ2" s="656"/>
      <c r="AR2" s="656"/>
      <c r="AS2" s="656"/>
      <c r="AT2" s="336" t="s">
        <v>575</v>
      </c>
    </row>
    <row r="3" spans="1:46" ht="34.950000000000003" customHeight="1" x14ac:dyDescent="0.25">
      <c r="A3" s="657"/>
      <c r="B3" s="656"/>
      <c r="C3" s="656"/>
      <c r="D3" s="656"/>
      <c r="E3" s="656"/>
      <c r="F3" s="656"/>
      <c r="G3" s="559" t="s">
        <v>576</v>
      </c>
      <c r="H3" s="709"/>
      <c r="I3" s="641"/>
      <c r="J3" s="656"/>
      <c r="K3" s="656"/>
      <c r="L3" s="656"/>
      <c r="M3" s="656"/>
      <c r="N3" s="656"/>
      <c r="O3" s="656"/>
      <c r="P3" s="656"/>
      <c r="Q3" s="656"/>
      <c r="R3" s="656"/>
      <c r="S3" s="656"/>
      <c r="T3" s="268" t="s">
        <v>576</v>
      </c>
      <c r="U3" s="640"/>
      <c r="V3" s="641"/>
      <c r="W3" s="656"/>
      <c r="X3" s="656"/>
      <c r="Y3" s="656"/>
      <c r="Z3" s="656"/>
      <c r="AA3" s="656"/>
      <c r="AB3" s="656"/>
      <c r="AC3" s="656"/>
      <c r="AD3" s="656"/>
      <c r="AE3" s="656"/>
      <c r="AF3" s="656"/>
      <c r="AG3" s="268" t="s">
        <v>576</v>
      </c>
      <c r="AH3" s="640"/>
      <c r="AI3" s="641"/>
      <c r="AJ3" s="656"/>
      <c r="AK3" s="656"/>
      <c r="AL3" s="656"/>
      <c r="AM3" s="656"/>
      <c r="AN3" s="656"/>
      <c r="AO3" s="656"/>
      <c r="AP3" s="656"/>
      <c r="AQ3" s="656"/>
      <c r="AR3" s="656"/>
      <c r="AS3" s="656"/>
      <c r="AT3" s="336" t="s">
        <v>576</v>
      </c>
    </row>
    <row r="4" spans="1:46" x14ac:dyDescent="0.25">
      <c r="A4" s="657" t="s">
        <v>150</v>
      </c>
      <c r="B4" s="656"/>
      <c r="C4" s="656"/>
      <c r="D4" s="656"/>
      <c r="E4" s="656"/>
      <c r="F4" s="656"/>
      <c r="G4" s="658"/>
      <c r="H4" s="707" t="s">
        <v>150</v>
      </c>
      <c r="I4" s="656"/>
      <c r="J4" s="656"/>
      <c r="K4" s="656"/>
      <c r="L4" s="656"/>
      <c r="M4" s="656"/>
      <c r="N4" s="656"/>
      <c r="O4" s="656"/>
      <c r="P4" s="656"/>
      <c r="Q4" s="656"/>
      <c r="R4" s="656"/>
      <c r="S4" s="656"/>
      <c r="T4" s="658"/>
      <c r="U4" s="657" t="s">
        <v>150</v>
      </c>
      <c r="V4" s="656"/>
      <c r="W4" s="656"/>
      <c r="X4" s="656"/>
      <c r="Y4" s="656"/>
      <c r="Z4" s="656"/>
      <c r="AA4" s="656"/>
      <c r="AB4" s="656"/>
      <c r="AC4" s="656"/>
      <c r="AD4" s="656"/>
      <c r="AE4" s="656"/>
      <c r="AF4" s="656"/>
      <c r="AG4" s="658"/>
      <c r="AH4" s="657" t="s">
        <v>150</v>
      </c>
      <c r="AI4" s="656"/>
      <c r="AJ4" s="656"/>
      <c r="AK4" s="656"/>
      <c r="AL4" s="656"/>
      <c r="AM4" s="656"/>
      <c r="AN4" s="656"/>
      <c r="AO4" s="656"/>
      <c r="AP4" s="656"/>
      <c r="AQ4" s="656"/>
      <c r="AR4" s="656"/>
      <c r="AS4" s="656"/>
      <c r="AT4" s="658"/>
    </row>
    <row r="5" spans="1:46" ht="33" customHeight="1" thickBot="1" x14ac:dyDescent="0.3">
      <c r="A5" s="730" t="s">
        <v>1031</v>
      </c>
      <c r="B5" s="731"/>
      <c r="C5" s="731"/>
      <c r="D5" s="731"/>
      <c r="E5" s="731"/>
      <c r="F5" s="731" t="s">
        <v>577</v>
      </c>
      <c r="G5" s="781"/>
      <c r="H5" s="714" t="s">
        <v>585</v>
      </c>
      <c r="I5" s="714"/>
      <c r="J5" s="714"/>
      <c r="K5" s="714"/>
      <c r="L5" s="714"/>
      <c r="M5" s="714"/>
      <c r="N5" s="714"/>
      <c r="O5" s="714"/>
      <c r="P5" s="714"/>
      <c r="Q5" s="715"/>
      <c r="R5" s="716" t="s">
        <v>577</v>
      </c>
      <c r="S5" s="714"/>
      <c r="T5" s="717"/>
      <c r="U5" s="738" t="s">
        <v>584</v>
      </c>
      <c r="V5" s="714"/>
      <c r="W5" s="714"/>
      <c r="X5" s="714"/>
      <c r="Y5" s="714"/>
      <c r="Z5" s="714"/>
      <c r="AA5" s="714"/>
      <c r="AB5" s="714"/>
      <c r="AC5" s="714"/>
      <c r="AD5" s="715"/>
      <c r="AE5" s="716" t="s">
        <v>577</v>
      </c>
      <c r="AF5" s="714"/>
      <c r="AG5" s="717"/>
      <c r="AH5" s="738" t="s">
        <v>586</v>
      </c>
      <c r="AI5" s="714"/>
      <c r="AJ5" s="714"/>
      <c r="AK5" s="714"/>
      <c r="AL5" s="714"/>
      <c r="AM5" s="714"/>
      <c r="AN5" s="714"/>
      <c r="AO5" s="714"/>
      <c r="AP5" s="714"/>
      <c r="AQ5" s="715"/>
      <c r="AR5" s="716" t="s">
        <v>577</v>
      </c>
      <c r="AS5" s="714"/>
      <c r="AT5" s="717"/>
    </row>
    <row r="6" spans="1:46" ht="33" customHeight="1" thickBot="1" x14ac:dyDescent="0.3">
      <c r="A6" s="787" t="s">
        <v>160</v>
      </c>
      <c r="B6" s="788"/>
      <c r="C6" s="788"/>
      <c r="D6" s="788"/>
      <c r="E6" s="788"/>
      <c r="F6" s="788"/>
      <c r="G6" s="789"/>
      <c r="H6" s="790" t="s">
        <v>160</v>
      </c>
      <c r="I6" s="790"/>
      <c r="J6" s="790"/>
      <c r="K6" s="790"/>
      <c r="L6" s="790"/>
      <c r="M6" s="790"/>
      <c r="N6" s="790"/>
      <c r="O6" s="790"/>
      <c r="P6" s="790"/>
      <c r="Q6" s="790"/>
      <c r="R6" s="790"/>
      <c r="S6" s="790"/>
      <c r="T6" s="790"/>
      <c r="U6" s="791" t="s">
        <v>160</v>
      </c>
      <c r="V6" s="792"/>
      <c r="W6" s="792"/>
      <c r="X6" s="792"/>
      <c r="Y6" s="792"/>
      <c r="Z6" s="792"/>
      <c r="AA6" s="792"/>
      <c r="AB6" s="792"/>
      <c r="AC6" s="792"/>
      <c r="AD6" s="792"/>
      <c r="AE6" s="792"/>
      <c r="AF6" s="792"/>
      <c r="AG6" s="792"/>
      <c r="AH6" s="791" t="s">
        <v>160</v>
      </c>
      <c r="AI6" s="792"/>
      <c r="AJ6" s="792"/>
      <c r="AK6" s="792"/>
      <c r="AL6" s="792"/>
      <c r="AM6" s="792"/>
      <c r="AN6" s="792"/>
      <c r="AO6" s="792"/>
      <c r="AP6" s="792"/>
      <c r="AQ6" s="792"/>
      <c r="AR6" s="792"/>
      <c r="AS6" s="792"/>
      <c r="AT6" s="793"/>
    </row>
    <row r="7" spans="1:46" ht="41.25" customHeight="1" x14ac:dyDescent="0.25">
      <c r="A7" s="732" t="s">
        <v>123</v>
      </c>
      <c r="B7" s="734" t="s">
        <v>124</v>
      </c>
      <c r="C7" s="734" t="s">
        <v>125</v>
      </c>
      <c r="D7" s="734" t="s">
        <v>126</v>
      </c>
      <c r="E7" s="734" t="s">
        <v>127</v>
      </c>
      <c r="F7" s="734" t="s">
        <v>128</v>
      </c>
      <c r="G7" s="736" t="s">
        <v>129</v>
      </c>
      <c r="H7" s="627" t="s">
        <v>548</v>
      </c>
      <c r="I7" s="628"/>
      <c r="J7" s="628"/>
      <c r="K7" s="629"/>
      <c r="L7" s="653" t="s">
        <v>535</v>
      </c>
      <c r="M7" s="631"/>
      <c r="N7" s="632"/>
      <c r="O7" s="742" t="s">
        <v>536</v>
      </c>
      <c r="P7" s="625"/>
      <c r="Q7" s="625"/>
      <c r="R7" s="625"/>
      <c r="S7" s="625"/>
      <c r="T7" s="626"/>
      <c r="U7" s="627" t="s">
        <v>551</v>
      </c>
      <c r="V7" s="628"/>
      <c r="W7" s="628"/>
      <c r="X7" s="629"/>
      <c r="Y7" s="630" t="s">
        <v>552</v>
      </c>
      <c r="Z7" s="631"/>
      <c r="AA7" s="632"/>
      <c r="AB7" s="624" t="s">
        <v>553</v>
      </c>
      <c r="AC7" s="625"/>
      <c r="AD7" s="625"/>
      <c r="AE7" s="625"/>
      <c r="AF7" s="625"/>
      <c r="AG7" s="626"/>
      <c r="AH7" s="633" t="s">
        <v>554</v>
      </c>
      <c r="AI7" s="628"/>
      <c r="AJ7" s="628"/>
      <c r="AK7" s="629"/>
      <c r="AL7" s="630" t="s">
        <v>555</v>
      </c>
      <c r="AM7" s="631"/>
      <c r="AN7" s="632"/>
      <c r="AO7" s="624" t="s">
        <v>556</v>
      </c>
      <c r="AP7" s="625"/>
      <c r="AQ7" s="625"/>
      <c r="AR7" s="625"/>
      <c r="AS7" s="625"/>
      <c r="AT7" s="626"/>
    </row>
    <row r="8" spans="1:46" ht="69" x14ac:dyDescent="0.25">
      <c r="A8" s="733"/>
      <c r="B8" s="735"/>
      <c r="C8" s="735"/>
      <c r="D8" s="735"/>
      <c r="E8" s="735"/>
      <c r="F8" s="735"/>
      <c r="G8" s="737"/>
      <c r="H8" s="334" t="s">
        <v>530</v>
      </c>
      <c r="I8" s="206" t="s">
        <v>233</v>
      </c>
      <c r="J8" s="324" t="s">
        <v>531</v>
      </c>
      <c r="K8" s="332" t="s">
        <v>532</v>
      </c>
      <c r="L8" s="248" t="s">
        <v>533</v>
      </c>
      <c r="M8" s="327" t="s">
        <v>537</v>
      </c>
      <c r="N8" s="333" t="s">
        <v>534</v>
      </c>
      <c r="O8" s="391" t="s">
        <v>549</v>
      </c>
      <c r="P8" s="330" t="s">
        <v>542</v>
      </c>
      <c r="Q8" s="330" t="s">
        <v>538</v>
      </c>
      <c r="R8" s="330" t="s">
        <v>539</v>
      </c>
      <c r="S8" s="330" t="s">
        <v>540</v>
      </c>
      <c r="T8" s="331" t="s">
        <v>541</v>
      </c>
      <c r="U8" s="334" t="s">
        <v>530</v>
      </c>
      <c r="V8" s="324" t="s">
        <v>233</v>
      </c>
      <c r="W8" s="324" t="s">
        <v>531</v>
      </c>
      <c r="X8" s="332" t="s">
        <v>532</v>
      </c>
      <c r="Y8" s="326" t="s">
        <v>533</v>
      </c>
      <c r="Z8" s="327" t="s">
        <v>537</v>
      </c>
      <c r="AA8" s="333" t="s">
        <v>534</v>
      </c>
      <c r="AB8" s="329" t="s">
        <v>549</v>
      </c>
      <c r="AC8" s="330" t="s">
        <v>542</v>
      </c>
      <c r="AD8" s="330" t="s">
        <v>538</v>
      </c>
      <c r="AE8" s="330" t="s">
        <v>539</v>
      </c>
      <c r="AF8" s="330" t="s">
        <v>540</v>
      </c>
      <c r="AG8" s="331" t="s">
        <v>541</v>
      </c>
      <c r="AH8" s="323" t="s">
        <v>530</v>
      </c>
      <c r="AI8" s="324" t="s">
        <v>233</v>
      </c>
      <c r="AJ8" s="324" t="s">
        <v>531</v>
      </c>
      <c r="AK8" s="332" t="s">
        <v>532</v>
      </c>
      <c r="AL8" s="326" t="s">
        <v>533</v>
      </c>
      <c r="AM8" s="327" t="s">
        <v>537</v>
      </c>
      <c r="AN8" s="333" t="s">
        <v>534</v>
      </c>
      <c r="AO8" s="329" t="s">
        <v>549</v>
      </c>
      <c r="AP8" s="330" t="s">
        <v>542</v>
      </c>
      <c r="AQ8" s="330" t="s">
        <v>538</v>
      </c>
      <c r="AR8" s="330" t="s">
        <v>539</v>
      </c>
      <c r="AS8" s="330" t="s">
        <v>540</v>
      </c>
      <c r="AT8" s="331" t="s">
        <v>541</v>
      </c>
    </row>
    <row r="9" spans="1:46" ht="42.75" customHeight="1" x14ac:dyDescent="0.25">
      <c r="A9" s="755" t="s">
        <v>139</v>
      </c>
      <c r="B9" s="756"/>
      <c r="C9" s="756"/>
      <c r="D9" s="756"/>
      <c r="E9" s="756"/>
      <c r="F9" s="756"/>
      <c r="G9" s="777"/>
      <c r="H9" s="367"/>
      <c r="I9" s="207"/>
      <c r="J9" s="352"/>
      <c r="K9" s="137"/>
      <c r="L9" s="357"/>
      <c r="M9" s="352"/>
      <c r="N9" s="137"/>
      <c r="O9" s="284"/>
      <c r="P9" s="136"/>
      <c r="Q9" s="136"/>
      <c r="R9" s="136"/>
      <c r="S9" s="136"/>
      <c r="T9" s="137"/>
      <c r="U9" s="284"/>
      <c r="V9" s="136"/>
      <c r="W9" s="136"/>
      <c r="X9" s="137"/>
      <c r="Y9" s="135"/>
      <c r="Z9" s="136"/>
      <c r="AA9" s="137"/>
      <c r="AB9" s="135"/>
      <c r="AC9" s="136"/>
      <c r="AD9" s="136"/>
      <c r="AE9" s="136"/>
      <c r="AF9" s="136"/>
      <c r="AG9" s="137"/>
      <c r="AH9" s="135"/>
      <c r="AI9" s="136"/>
      <c r="AJ9" s="136"/>
      <c r="AK9" s="137"/>
      <c r="AL9" s="135"/>
      <c r="AM9" s="136"/>
      <c r="AN9" s="137"/>
      <c r="AO9" s="135"/>
      <c r="AP9" s="136"/>
      <c r="AQ9" s="136"/>
      <c r="AR9" s="136"/>
      <c r="AS9" s="136"/>
      <c r="AT9" s="137"/>
    </row>
    <row r="10" spans="1:46" ht="230.4" customHeight="1" x14ac:dyDescent="0.25">
      <c r="A10" s="115">
        <v>1</v>
      </c>
      <c r="B10" s="116" t="s">
        <v>484</v>
      </c>
      <c r="C10" s="231" t="s">
        <v>303</v>
      </c>
      <c r="D10" s="190">
        <v>44378</v>
      </c>
      <c r="E10" s="190">
        <v>44561</v>
      </c>
      <c r="F10" s="116" t="s">
        <v>174</v>
      </c>
      <c r="G10" s="372" t="s">
        <v>175</v>
      </c>
      <c r="H10" s="368" t="s">
        <v>878</v>
      </c>
      <c r="I10" s="192">
        <v>0.6</v>
      </c>
      <c r="J10" s="202" t="s">
        <v>667</v>
      </c>
      <c r="K10" s="164"/>
      <c r="L10" s="358" t="s">
        <v>666</v>
      </c>
      <c r="M10" s="202" t="s">
        <v>550</v>
      </c>
      <c r="N10" s="164" t="s">
        <v>871</v>
      </c>
      <c r="O10" s="358" t="s">
        <v>1073</v>
      </c>
      <c r="P10" s="202" t="s">
        <v>888</v>
      </c>
      <c r="Q10" s="198">
        <v>0.2</v>
      </c>
      <c r="R10" s="259" t="s">
        <v>878</v>
      </c>
      <c r="S10" s="259" t="s">
        <v>1026</v>
      </c>
      <c r="T10" s="204" t="s">
        <v>550</v>
      </c>
      <c r="U10" s="276"/>
      <c r="V10" s="117"/>
      <c r="W10" s="117"/>
      <c r="X10" s="164"/>
      <c r="Y10" s="163"/>
      <c r="Z10" s="117"/>
      <c r="AA10" s="164"/>
      <c r="AB10" s="163"/>
      <c r="AC10" s="117"/>
      <c r="AD10" s="117"/>
      <c r="AE10" s="117"/>
      <c r="AF10" s="117"/>
      <c r="AG10" s="164"/>
      <c r="AH10" s="163"/>
      <c r="AI10" s="117"/>
      <c r="AJ10" s="117"/>
      <c r="AK10" s="164"/>
      <c r="AL10" s="163"/>
      <c r="AM10" s="117"/>
      <c r="AN10" s="164"/>
      <c r="AO10" s="163"/>
      <c r="AP10" s="117"/>
      <c r="AQ10" s="117"/>
      <c r="AR10" s="117"/>
      <c r="AS10" s="117"/>
      <c r="AT10" s="164"/>
    </row>
    <row r="11" spans="1:46" ht="213" customHeight="1" x14ac:dyDescent="0.25">
      <c r="A11" s="115">
        <v>2</v>
      </c>
      <c r="B11" s="116" t="s">
        <v>979</v>
      </c>
      <c r="C11" s="231" t="s">
        <v>303</v>
      </c>
      <c r="D11" s="190">
        <v>44378</v>
      </c>
      <c r="E11" s="190">
        <v>44561</v>
      </c>
      <c r="F11" s="116" t="s">
        <v>174</v>
      </c>
      <c r="G11" s="372" t="s">
        <v>175</v>
      </c>
      <c r="H11" s="368" t="s">
        <v>872</v>
      </c>
      <c r="I11" s="201">
        <v>0.6</v>
      </c>
      <c r="J11" s="202" t="s">
        <v>668</v>
      </c>
      <c r="K11" s="164" t="s">
        <v>635</v>
      </c>
      <c r="L11" s="358" t="s">
        <v>666</v>
      </c>
      <c r="M11" s="202" t="s">
        <v>550</v>
      </c>
      <c r="N11" s="164" t="s">
        <v>873</v>
      </c>
      <c r="O11" s="358" t="s">
        <v>1073</v>
      </c>
      <c r="P11" s="202" t="s">
        <v>888</v>
      </c>
      <c r="Q11" s="198">
        <v>0.6</v>
      </c>
      <c r="R11" s="259" t="s">
        <v>635</v>
      </c>
      <c r="S11" s="259" t="s">
        <v>980</v>
      </c>
      <c r="T11" s="204" t="s">
        <v>550</v>
      </c>
      <c r="U11" s="276"/>
      <c r="V11" s="117"/>
      <c r="W11" s="117"/>
      <c r="X11" s="164"/>
      <c r="Y11" s="163"/>
      <c r="Z11" s="117"/>
      <c r="AA11" s="164"/>
      <c r="AB11" s="163"/>
      <c r="AC11" s="117"/>
      <c r="AD11" s="117"/>
      <c r="AE11" s="117"/>
      <c r="AF11" s="117"/>
      <c r="AG11" s="164"/>
      <c r="AH11" s="163"/>
      <c r="AI11" s="117"/>
      <c r="AJ11" s="117"/>
      <c r="AK11" s="164"/>
      <c r="AL11" s="163"/>
      <c r="AM11" s="117"/>
      <c r="AN11" s="164"/>
      <c r="AO11" s="163"/>
      <c r="AP11" s="117"/>
      <c r="AQ11" s="117"/>
      <c r="AR11" s="117"/>
      <c r="AS11" s="117"/>
      <c r="AT11" s="164"/>
    </row>
    <row r="12" spans="1:46" ht="265.95" customHeight="1" x14ac:dyDescent="0.25">
      <c r="A12" s="115">
        <v>3</v>
      </c>
      <c r="B12" s="116" t="s">
        <v>523</v>
      </c>
      <c r="C12" s="231" t="s">
        <v>304</v>
      </c>
      <c r="D12" s="190">
        <v>44256</v>
      </c>
      <c r="E12" s="190">
        <v>44561</v>
      </c>
      <c r="F12" s="410" t="s">
        <v>176</v>
      </c>
      <c r="G12" s="164" t="s">
        <v>177</v>
      </c>
      <c r="H12" s="368" t="s">
        <v>629</v>
      </c>
      <c r="I12" s="201">
        <v>0.33333000000000002</v>
      </c>
      <c r="J12" s="202" t="s">
        <v>669</v>
      </c>
      <c r="K12" s="164"/>
      <c r="L12" s="358" t="s">
        <v>666</v>
      </c>
      <c r="M12" s="202" t="s">
        <v>543</v>
      </c>
      <c r="N12" s="164" t="s">
        <v>874</v>
      </c>
      <c r="O12" s="358" t="s">
        <v>1073</v>
      </c>
      <c r="P12" s="202" t="s">
        <v>888</v>
      </c>
      <c r="Q12" s="198">
        <v>0.33</v>
      </c>
      <c r="R12" s="259" t="s">
        <v>629</v>
      </c>
      <c r="S12" s="259" t="s">
        <v>983</v>
      </c>
      <c r="T12" s="204" t="s">
        <v>543</v>
      </c>
      <c r="U12" s="276"/>
      <c r="V12" s="117"/>
      <c r="W12" s="117"/>
      <c r="X12" s="164"/>
      <c r="Y12" s="163"/>
      <c r="Z12" s="117"/>
      <c r="AA12" s="164"/>
      <c r="AB12" s="163"/>
      <c r="AC12" s="117"/>
      <c r="AD12" s="117"/>
      <c r="AE12" s="117"/>
      <c r="AF12" s="117"/>
      <c r="AG12" s="164"/>
      <c r="AH12" s="163"/>
      <c r="AI12" s="117"/>
      <c r="AJ12" s="117"/>
      <c r="AK12" s="164"/>
      <c r="AL12" s="163"/>
      <c r="AM12" s="117"/>
      <c r="AN12" s="164"/>
      <c r="AO12" s="163"/>
      <c r="AP12" s="117"/>
      <c r="AQ12" s="117"/>
      <c r="AR12" s="117"/>
      <c r="AS12" s="117"/>
      <c r="AT12" s="164"/>
    </row>
    <row r="13" spans="1:46" ht="333" customHeight="1" x14ac:dyDescent="0.25">
      <c r="A13" s="115">
        <v>4</v>
      </c>
      <c r="B13" s="116" t="s">
        <v>524</v>
      </c>
      <c r="C13" s="231" t="s">
        <v>178</v>
      </c>
      <c r="D13" s="190">
        <v>44228</v>
      </c>
      <c r="E13" s="190">
        <v>44561</v>
      </c>
      <c r="F13" s="116" t="s">
        <v>875</v>
      </c>
      <c r="G13" s="372" t="s">
        <v>179</v>
      </c>
      <c r="H13" s="368" t="s">
        <v>876</v>
      </c>
      <c r="I13" s="198">
        <v>0.33</v>
      </c>
      <c r="J13" s="202" t="s">
        <v>877</v>
      </c>
      <c r="K13" s="164" t="s">
        <v>704</v>
      </c>
      <c r="L13" s="358" t="s">
        <v>666</v>
      </c>
      <c r="M13" s="202" t="s">
        <v>543</v>
      </c>
      <c r="N13" s="164" t="s">
        <v>703</v>
      </c>
      <c r="O13" s="358" t="s">
        <v>1073</v>
      </c>
      <c r="P13" s="202" t="s">
        <v>888</v>
      </c>
      <c r="Q13" s="198">
        <v>0.33</v>
      </c>
      <c r="R13" s="117" t="s">
        <v>984</v>
      </c>
      <c r="S13" s="259" t="s">
        <v>985</v>
      </c>
      <c r="T13" s="204" t="s">
        <v>543</v>
      </c>
      <c r="U13" s="276"/>
      <c r="V13" s="117"/>
      <c r="W13" s="117"/>
      <c r="X13" s="164"/>
      <c r="Y13" s="163"/>
      <c r="Z13" s="117"/>
      <c r="AA13" s="164"/>
      <c r="AB13" s="163"/>
      <c r="AC13" s="117"/>
      <c r="AD13" s="117"/>
      <c r="AE13" s="117"/>
      <c r="AF13" s="117"/>
      <c r="AG13" s="164"/>
      <c r="AH13" s="163"/>
      <c r="AI13" s="117"/>
      <c r="AJ13" s="117"/>
      <c r="AK13" s="164"/>
      <c r="AL13" s="163"/>
      <c r="AM13" s="117"/>
      <c r="AN13" s="164"/>
      <c r="AO13" s="163"/>
      <c r="AP13" s="117"/>
      <c r="AQ13" s="117"/>
      <c r="AR13" s="117"/>
      <c r="AS13" s="117"/>
      <c r="AT13" s="164"/>
    </row>
    <row r="14" spans="1:46" ht="167.4" customHeight="1" x14ac:dyDescent="0.25">
      <c r="A14" s="115">
        <v>5</v>
      </c>
      <c r="B14" s="116" t="s">
        <v>180</v>
      </c>
      <c r="C14" s="231" t="s">
        <v>305</v>
      </c>
      <c r="D14" s="190">
        <v>44470</v>
      </c>
      <c r="E14" s="190">
        <v>44561</v>
      </c>
      <c r="F14" s="116" t="s">
        <v>181</v>
      </c>
      <c r="G14" s="372" t="s">
        <v>182</v>
      </c>
      <c r="H14" s="368" t="s">
        <v>670</v>
      </c>
      <c r="I14" s="201">
        <v>0.33333000000000002</v>
      </c>
      <c r="J14" s="561" t="s">
        <v>630</v>
      </c>
      <c r="K14" s="164"/>
      <c r="L14" s="358" t="s">
        <v>666</v>
      </c>
      <c r="M14" s="202" t="s">
        <v>543</v>
      </c>
      <c r="N14" s="164" t="s">
        <v>671</v>
      </c>
      <c r="O14" s="358" t="s">
        <v>1073</v>
      </c>
      <c r="P14" s="202" t="s">
        <v>888</v>
      </c>
      <c r="Q14" s="198">
        <v>0</v>
      </c>
      <c r="R14" s="599" t="s">
        <v>986</v>
      </c>
      <c r="S14" s="202" t="s">
        <v>987</v>
      </c>
      <c r="T14" s="204" t="s">
        <v>550</v>
      </c>
      <c r="U14" s="276"/>
      <c r="V14" s="117"/>
      <c r="W14" s="117"/>
      <c r="X14" s="164"/>
      <c r="Y14" s="163"/>
      <c r="Z14" s="117"/>
      <c r="AA14" s="164"/>
      <c r="AB14" s="163"/>
      <c r="AC14" s="117"/>
      <c r="AD14" s="117"/>
      <c r="AE14" s="117"/>
      <c r="AF14" s="117"/>
      <c r="AG14" s="164"/>
      <c r="AH14" s="163"/>
      <c r="AI14" s="117"/>
      <c r="AJ14" s="117"/>
      <c r="AK14" s="164"/>
      <c r="AL14" s="163"/>
      <c r="AM14" s="117"/>
      <c r="AN14" s="164"/>
      <c r="AO14" s="163"/>
      <c r="AP14" s="117"/>
      <c r="AQ14" s="117"/>
      <c r="AR14" s="117"/>
      <c r="AS14" s="117"/>
      <c r="AT14" s="164"/>
    </row>
    <row r="15" spans="1:46" ht="217.5" customHeight="1" thickBot="1" x14ac:dyDescent="0.3">
      <c r="A15" s="380">
        <v>6</v>
      </c>
      <c r="B15" s="413" t="s">
        <v>466</v>
      </c>
      <c r="C15" s="411" t="s">
        <v>300</v>
      </c>
      <c r="D15" s="412">
        <v>44256</v>
      </c>
      <c r="E15" s="412">
        <v>44545</v>
      </c>
      <c r="F15" s="413" t="s">
        <v>301</v>
      </c>
      <c r="G15" s="414" t="s">
        <v>302</v>
      </c>
      <c r="H15" s="415" t="s">
        <v>592</v>
      </c>
      <c r="I15" s="194">
        <v>0</v>
      </c>
      <c r="J15" s="195" t="s">
        <v>672</v>
      </c>
      <c r="K15" s="196" t="s">
        <v>593</v>
      </c>
      <c r="L15" s="393" t="s">
        <v>666</v>
      </c>
      <c r="M15" s="195" t="s">
        <v>543</v>
      </c>
      <c r="N15" s="189" t="s">
        <v>673</v>
      </c>
      <c r="O15" s="393" t="s">
        <v>1073</v>
      </c>
      <c r="P15" s="195" t="s">
        <v>888</v>
      </c>
      <c r="Q15" s="291">
        <v>0</v>
      </c>
      <c r="R15" s="292" t="s">
        <v>592</v>
      </c>
      <c r="S15" s="292" t="s">
        <v>988</v>
      </c>
      <c r="T15" s="196" t="s">
        <v>543</v>
      </c>
      <c r="U15" s="416"/>
      <c r="V15" s="188"/>
      <c r="W15" s="188"/>
      <c r="X15" s="189"/>
      <c r="Y15" s="187"/>
      <c r="Z15" s="188"/>
      <c r="AA15" s="189"/>
      <c r="AB15" s="187"/>
      <c r="AC15" s="188"/>
      <c r="AD15" s="188"/>
      <c r="AE15" s="188"/>
      <c r="AF15" s="188"/>
      <c r="AG15" s="189"/>
      <c r="AH15" s="187"/>
      <c r="AI15" s="188"/>
      <c r="AJ15" s="188"/>
      <c r="AK15" s="189"/>
      <c r="AL15" s="187"/>
      <c r="AM15" s="188"/>
      <c r="AN15" s="189"/>
      <c r="AO15" s="187"/>
      <c r="AP15" s="188"/>
      <c r="AQ15" s="188"/>
      <c r="AR15" s="188"/>
      <c r="AS15" s="188"/>
      <c r="AT15" s="189"/>
    </row>
    <row r="16" spans="1:46" x14ac:dyDescent="0.25">
      <c r="Q16" s="598"/>
    </row>
  </sheetData>
  <autoFilter ref="A8:AT15"/>
  <mergeCells count="40">
    <mergeCell ref="U1:V3"/>
    <mergeCell ref="W1:AF3"/>
    <mergeCell ref="AH1:AI3"/>
    <mergeCell ref="AJ1:AS3"/>
    <mergeCell ref="H4:T4"/>
    <mergeCell ref="U4:AG4"/>
    <mergeCell ref="AH4:AT4"/>
    <mergeCell ref="U6:AG6"/>
    <mergeCell ref="AH6:AT6"/>
    <mergeCell ref="U5:AD5"/>
    <mergeCell ref="AE5:AG5"/>
    <mergeCell ref="AH5:AQ5"/>
    <mergeCell ref="AR5:AT5"/>
    <mergeCell ref="A7:A8"/>
    <mergeCell ref="B7:B8"/>
    <mergeCell ref="C7:C8"/>
    <mergeCell ref="D7:D8"/>
    <mergeCell ref="E7:E8"/>
    <mergeCell ref="AO7:AT7"/>
    <mergeCell ref="U7:X7"/>
    <mergeCell ref="Y7:AA7"/>
    <mergeCell ref="AB7:AG7"/>
    <mergeCell ref="AH7:AK7"/>
    <mergeCell ref="AL7:AN7"/>
    <mergeCell ref="A9:G9"/>
    <mergeCell ref="H7:K7"/>
    <mergeCell ref="L7:N7"/>
    <mergeCell ref="O7:T7"/>
    <mergeCell ref="A1:F3"/>
    <mergeCell ref="A4:G4"/>
    <mergeCell ref="A6:G6"/>
    <mergeCell ref="H6:T6"/>
    <mergeCell ref="A5:E5"/>
    <mergeCell ref="F5:G5"/>
    <mergeCell ref="H1:I3"/>
    <mergeCell ref="J1:S3"/>
    <mergeCell ref="H5:Q5"/>
    <mergeCell ref="R5:T5"/>
    <mergeCell ref="F7:F8"/>
    <mergeCell ref="G7:G8"/>
  </mergeCells>
  <conditionalFormatting sqref="D10:D11">
    <cfRule type="timePeriod" dxfId="7" priority="9" timePeriod="lastWeek">
      <formula>AND(TODAY()-ROUNDDOWN(D10,0)&gt;=(WEEKDAY(TODAY())),TODAY()-ROUNDDOWN(D10,0)&lt;(WEEKDAY(TODAY())+7))</formula>
    </cfRule>
  </conditionalFormatting>
  <conditionalFormatting sqref="E10">
    <cfRule type="timePeriod" dxfId="6" priority="7" timePeriod="lastWeek">
      <formula>AND(TODAY()-ROUNDDOWN(E10,0)&gt;=(WEEKDAY(TODAY())),TODAY()-ROUNDDOWN(E10,0)&lt;(WEEKDAY(TODAY())+7))</formula>
    </cfRule>
  </conditionalFormatting>
  <conditionalFormatting sqref="E11:E14">
    <cfRule type="timePeriod" dxfId="5" priority="6" timePeriod="lastWeek">
      <formula>AND(TODAY()-ROUNDDOWN(E11,0)&gt;=(WEEKDAY(TODAY())),TODAY()-ROUNDDOWN(E11,0)&lt;(WEEKDAY(TODAY())+7))</formula>
    </cfRule>
  </conditionalFormatting>
  <conditionalFormatting sqref="E15">
    <cfRule type="timePeriod" dxfId="4" priority="5" timePeriod="lastWeek">
      <formula>AND(TODAY()-ROUNDDOWN(E15,0)&gt;=(WEEKDAY(TODAY())),TODAY()-ROUNDDOWN(E15,0)&lt;(WEEKDAY(TODAY())+7))</formula>
    </cfRule>
  </conditionalFormatting>
  <conditionalFormatting sqref="D15">
    <cfRule type="timePeriod" dxfId="3" priority="4" timePeriod="lastWeek">
      <formula>AND(TODAY()-ROUNDDOWN(D15,0)&gt;=(WEEKDAY(TODAY())),TODAY()-ROUNDDOWN(D15,0)&lt;(WEEKDAY(TODAY())+7))</formula>
    </cfRule>
  </conditionalFormatting>
  <conditionalFormatting sqref="D12">
    <cfRule type="timePeriod" dxfId="2" priority="3" timePeriod="lastWeek">
      <formula>AND(TODAY()-ROUNDDOWN(D12,0)&gt;=(WEEKDAY(TODAY())),TODAY()-ROUNDDOWN(D12,0)&lt;(WEEKDAY(TODAY())+7))</formula>
    </cfRule>
  </conditionalFormatting>
  <conditionalFormatting sqref="D13">
    <cfRule type="timePeriod" dxfId="1" priority="2" timePeriod="lastWeek">
      <formula>AND(TODAY()-ROUNDDOWN(D13,0)&gt;=(WEEKDAY(TODAY())),TODAY()-ROUNDDOWN(D13,0)&lt;(WEEKDAY(TODAY())+7))</formula>
    </cfRule>
  </conditionalFormatting>
  <conditionalFormatting sqref="D14">
    <cfRule type="timePeriod" dxfId="0" priority="1" timePeriod="lastWeek">
      <formula>AND(TODAY()-ROUNDDOWN(D14,0)&gt;=(WEEKDAY(TODAY())),TODAY()-ROUNDDOWN(D14,0)&lt;(WEEKDAY(TODAY())+7))</formula>
    </cfRule>
  </conditionalFormatting>
  <hyperlinks>
    <hyperlink ref="J14" r:id="rId1"/>
  </hyperlinks>
  <pageMargins left="0.7" right="0.7" top="0.75" bottom="0.75" header="0.3" footer="0.3"/>
  <pageSetup orientation="portrait" horizontalDpi="4294967293" r:id="rId2"/>
  <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CAMBIOS'!$A$32:$A$35</xm:f>
          </x14:formula1>
          <xm:sqref>M8 Z8 AM8</xm:sqref>
        </x14:dataValidation>
        <x14:dataValidation type="list" allowBlank="1" showInputMessage="1" showErrorMessage="1">
          <x14:formula1>
            <xm:f>'CONTROL DE CAMBIOS'!$C$32:$C$36</xm:f>
          </x14:formula1>
          <xm:sqref>T8 AG8 AT8</xm:sqref>
        </x14:dataValidation>
        <x14:dataValidation type="list" allowBlank="1" showInputMessage="1" showErrorMessage="1">
          <x14:formula1>
            <xm:f>'CONTROL DE CAMBIOS'!$A$32:$A$36</xm:f>
          </x14:formula1>
          <xm:sqref>AM10:AM15 Z10:Z15 M10:M15</xm:sqref>
        </x14:dataValidation>
        <x14:dataValidation type="list" allowBlank="1" showInputMessage="1" showErrorMessage="1">
          <x14:formula1>
            <xm:f>'CONTROL DE CAMBIOS'!$C$32:$C$37</xm:f>
          </x14:formula1>
          <xm:sqref>AT10:AT15 AG10:AG15 T10:T15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T23"/>
  <sheetViews>
    <sheetView zoomScaleNormal="100" workbookViewId="0">
      <selection activeCell="O15" sqref="O15"/>
    </sheetView>
  </sheetViews>
  <sheetFormatPr baseColWidth="10" defaultColWidth="11.44140625" defaultRowHeight="13.8" x14ac:dyDescent="0.25"/>
  <cols>
    <col min="1" max="1" width="21.44140625" style="165" customWidth="1"/>
    <col min="2" max="2" width="6.6640625" style="165" customWidth="1"/>
    <col min="3" max="3" width="51.109375" style="165" customWidth="1"/>
    <col min="4" max="4" width="33.6640625" style="165" customWidth="1"/>
    <col min="5" max="5" width="34.88671875" style="165" customWidth="1"/>
    <col min="6" max="6" width="20.88671875" style="165" customWidth="1"/>
    <col min="7" max="7" width="40.5546875" style="165" customWidth="1"/>
    <col min="8" max="8" width="38.44140625" style="275" customWidth="1"/>
    <col min="9" max="9" width="13.33203125" style="273" customWidth="1"/>
    <col min="10" max="10" width="22.88671875" style="273" customWidth="1"/>
    <col min="11" max="11" width="26.5546875" style="275" customWidth="1"/>
    <col min="12" max="12" width="15.109375" style="273" customWidth="1"/>
    <col min="13" max="13" width="15.44140625" style="273" customWidth="1"/>
    <col min="14" max="14" width="56.33203125" style="275" customWidth="1"/>
    <col min="15" max="16" width="18.109375" style="165" customWidth="1"/>
    <col min="17" max="17" width="19.6640625" style="165" customWidth="1"/>
    <col min="18" max="18" width="43.88671875" style="165" customWidth="1"/>
    <col min="19" max="19" width="21.88671875" style="165" customWidth="1"/>
    <col min="20" max="20" width="19.5546875" style="165" customWidth="1"/>
    <col min="21" max="45" width="18.44140625" style="165" customWidth="1"/>
    <col min="46" max="46" width="26" style="165" customWidth="1"/>
    <col min="47" max="16384" width="11.44140625" style="165"/>
  </cols>
  <sheetData>
    <row r="1" spans="1:46" ht="28.5" customHeight="1" x14ac:dyDescent="0.25">
      <c r="A1" s="835" t="s">
        <v>582</v>
      </c>
      <c r="B1" s="609"/>
      <c r="C1" s="609"/>
      <c r="D1" s="609"/>
      <c r="E1" s="609"/>
      <c r="F1" s="610"/>
      <c r="G1" s="418" t="s">
        <v>157</v>
      </c>
      <c r="H1" s="638"/>
      <c r="I1" s="639"/>
      <c r="J1" s="655" t="s">
        <v>158</v>
      </c>
      <c r="K1" s="655"/>
      <c r="L1" s="655"/>
      <c r="M1" s="655"/>
      <c r="N1" s="655"/>
      <c r="O1" s="655"/>
      <c r="P1" s="655"/>
      <c r="Q1" s="655"/>
      <c r="R1" s="655"/>
      <c r="S1" s="655"/>
      <c r="T1" s="335" t="s">
        <v>157</v>
      </c>
      <c r="U1" s="638"/>
      <c r="V1" s="639"/>
      <c r="W1" s="655" t="s">
        <v>158</v>
      </c>
      <c r="X1" s="655"/>
      <c r="Y1" s="655"/>
      <c r="Z1" s="655"/>
      <c r="AA1" s="655"/>
      <c r="AB1" s="655"/>
      <c r="AC1" s="655"/>
      <c r="AD1" s="655"/>
      <c r="AE1" s="655"/>
      <c r="AF1" s="655"/>
      <c r="AG1" s="335" t="s">
        <v>157</v>
      </c>
      <c r="AH1" s="638"/>
      <c r="AI1" s="639"/>
      <c r="AJ1" s="655" t="s">
        <v>158</v>
      </c>
      <c r="AK1" s="655"/>
      <c r="AL1" s="655"/>
      <c r="AM1" s="655"/>
      <c r="AN1" s="655"/>
      <c r="AO1" s="655"/>
      <c r="AP1" s="655"/>
      <c r="AQ1" s="655"/>
      <c r="AR1" s="655"/>
      <c r="AS1" s="655"/>
      <c r="AT1" s="335" t="s">
        <v>157</v>
      </c>
    </row>
    <row r="2" spans="1:46" ht="29.25" customHeight="1" x14ac:dyDescent="0.25">
      <c r="A2" s="835"/>
      <c r="B2" s="609"/>
      <c r="C2" s="609"/>
      <c r="D2" s="609"/>
      <c r="E2" s="609"/>
      <c r="F2" s="610"/>
      <c r="G2" s="419" t="s">
        <v>575</v>
      </c>
      <c r="H2" s="640"/>
      <c r="I2" s="641"/>
      <c r="J2" s="656"/>
      <c r="K2" s="656"/>
      <c r="L2" s="656"/>
      <c r="M2" s="656"/>
      <c r="N2" s="656"/>
      <c r="O2" s="656"/>
      <c r="P2" s="656"/>
      <c r="Q2" s="656"/>
      <c r="R2" s="656"/>
      <c r="S2" s="656"/>
      <c r="T2" s="268" t="s">
        <v>575</v>
      </c>
      <c r="U2" s="640"/>
      <c r="V2" s="641"/>
      <c r="W2" s="656"/>
      <c r="X2" s="656"/>
      <c r="Y2" s="656"/>
      <c r="Z2" s="656"/>
      <c r="AA2" s="656"/>
      <c r="AB2" s="656"/>
      <c r="AC2" s="656"/>
      <c r="AD2" s="656"/>
      <c r="AE2" s="656"/>
      <c r="AF2" s="656"/>
      <c r="AG2" s="268" t="s">
        <v>575</v>
      </c>
      <c r="AH2" s="640"/>
      <c r="AI2" s="641"/>
      <c r="AJ2" s="656"/>
      <c r="AK2" s="656"/>
      <c r="AL2" s="656"/>
      <c r="AM2" s="656"/>
      <c r="AN2" s="656"/>
      <c r="AO2" s="656"/>
      <c r="AP2" s="656"/>
      <c r="AQ2" s="656"/>
      <c r="AR2" s="656"/>
      <c r="AS2" s="656"/>
      <c r="AT2" s="336" t="s">
        <v>575</v>
      </c>
    </row>
    <row r="3" spans="1:46" ht="30" customHeight="1" x14ac:dyDescent="0.25">
      <c r="A3" s="836"/>
      <c r="B3" s="612"/>
      <c r="C3" s="612"/>
      <c r="D3" s="612"/>
      <c r="E3" s="612"/>
      <c r="F3" s="613"/>
      <c r="G3" s="419" t="s">
        <v>576</v>
      </c>
      <c r="H3" s="640"/>
      <c r="I3" s="641"/>
      <c r="J3" s="656"/>
      <c r="K3" s="656"/>
      <c r="L3" s="656"/>
      <c r="M3" s="656"/>
      <c r="N3" s="656"/>
      <c r="O3" s="656"/>
      <c r="P3" s="656"/>
      <c r="Q3" s="656"/>
      <c r="R3" s="656"/>
      <c r="S3" s="656"/>
      <c r="T3" s="268" t="s">
        <v>576</v>
      </c>
      <c r="U3" s="640"/>
      <c r="V3" s="641"/>
      <c r="W3" s="656"/>
      <c r="X3" s="656"/>
      <c r="Y3" s="656"/>
      <c r="Z3" s="656"/>
      <c r="AA3" s="656"/>
      <c r="AB3" s="656"/>
      <c r="AC3" s="656"/>
      <c r="AD3" s="656"/>
      <c r="AE3" s="656"/>
      <c r="AF3" s="656"/>
      <c r="AG3" s="268" t="s">
        <v>576</v>
      </c>
      <c r="AH3" s="640"/>
      <c r="AI3" s="641"/>
      <c r="AJ3" s="656"/>
      <c r="AK3" s="656"/>
      <c r="AL3" s="656"/>
      <c r="AM3" s="656"/>
      <c r="AN3" s="656"/>
      <c r="AO3" s="656"/>
      <c r="AP3" s="656"/>
      <c r="AQ3" s="656"/>
      <c r="AR3" s="656"/>
      <c r="AS3" s="656"/>
      <c r="AT3" s="336" t="s">
        <v>576</v>
      </c>
    </row>
    <row r="4" spans="1:46" ht="34.5" customHeight="1" x14ac:dyDescent="0.25">
      <c r="A4" s="614" t="s">
        <v>150</v>
      </c>
      <c r="B4" s="615"/>
      <c r="C4" s="615"/>
      <c r="D4" s="615"/>
      <c r="E4" s="615"/>
      <c r="F4" s="615"/>
      <c r="G4" s="615"/>
      <c r="H4" s="657" t="s">
        <v>150</v>
      </c>
      <c r="I4" s="656"/>
      <c r="J4" s="656"/>
      <c r="K4" s="656"/>
      <c r="L4" s="656"/>
      <c r="M4" s="656"/>
      <c r="N4" s="656"/>
      <c r="O4" s="656"/>
      <c r="P4" s="656"/>
      <c r="Q4" s="656"/>
      <c r="R4" s="656"/>
      <c r="S4" s="656"/>
      <c r="T4" s="658"/>
      <c r="U4" s="657" t="s">
        <v>150</v>
      </c>
      <c r="V4" s="656"/>
      <c r="W4" s="656"/>
      <c r="X4" s="656"/>
      <c r="Y4" s="656"/>
      <c r="Z4" s="656"/>
      <c r="AA4" s="656"/>
      <c r="AB4" s="656"/>
      <c r="AC4" s="656"/>
      <c r="AD4" s="656"/>
      <c r="AE4" s="656"/>
      <c r="AF4" s="656"/>
      <c r="AG4" s="658"/>
      <c r="AH4" s="657" t="s">
        <v>150</v>
      </c>
      <c r="AI4" s="656"/>
      <c r="AJ4" s="656"/>
      <c r="AK4" s="656"/>
      <c r="AL4" s="656"/>
      <c r="AM4" s="656"/>
      <c r="AN4" s="656"/>
      <c r="AO4" s="656"/>
      <c r="AP4" s="656"/>
      <c r="AQ4" s="656"/>
      <c r="AR4" s="656"/>
      <c r="AS4" s="656"/>
      <c r="AT4" s="658"/>
    </row>
    <row r="5" spans="1:46" ht="34.5" customHeight="1" thickBot="1" x14ac:dyDescent="0.3">
      <c r="A5" s="730" t="s">
        <v>1031</v>
      </c>
      <c r="B5" s="731"/>
      <c r="C5" s="731"/>
      <c r="D5" s="731"/>
      <c r="E5" s="731"/>
      <c r="F5" s="716" t="s">
        <v>577</v>
      </c>
      <c r="G5" s="714"/>
      <c r="H5" s="738" t="s">
        <v>585</v>
      </c>
      <c r="I5" s="714"/>
      <c r="J5" s="714"/>
      <c r="K5" s="714"/>
      <c r="L5" s="714"/>
      <c r="M5" s="714"/>
      <c r="N5" s="714"/>
      <c r="O5" s="714"/>
      <c r="P5" s="714"/>
      <c r="Q5" s="715"/>
      <c r="R5" s="716" t="s">
        <v>577</v>
      </c>
      <c r="S5" s="714"/>
      <c r="T5" s="717"/>
      <c r="U5" s="738" t="s">
        <v>584</v>
      </c>
      <c r="V5" s="714"/>
      <c r="W5" s="714"/>
      <c r="X5" s="714"/>
      <c r="Y5" s="714"/>
      <c r="Z5" s="714"/>
      <c r="AA5" s="714"/>
      <c r="AB5" s="714"/>
      <c r="AC5" s="714"/>
      <c r="AD5" s="715"/>
      <c r="AE5" s="716" t="s">
        <v>577</v>
      </c>
      <c r="AF5" s="714"/>
      <c r="AG5" s="717"/>
      <c r="AH5" s="738" t="s">
        <v>586</v>
      </c>
      <c r="AI5" s="714"/>
      <c r="AJ5" s="714"/>
      <c r="AK5" s="714"/>
      <c r="AL5" s="714"/>
      <c r="AM5" s="714"/>
      <c r="AN5" s="714"/>
      <c r="AO5" s="714"/>
      <c r="AP5" s="714"/>
      <c r="AQ5" s="715"/>
      <c r="AR5" s="716" t="s">
        <v>577</v>
      </c>
      <c r="AS5" s="714"/>
      <c r="AT5" s="717"/>
    </row>
    <row r="6" spans="1:46" ht="48" customHeight="1" thickBot="1" x14ac:dyDescent="0.3">
      <c r="A6" s="802" t="s">
        <v>171</v>
      </c>
      <c r="B6" s="803"/>
      <c r="C6" s="803"/>
      <c r="D6" s="803"/>
      <c r="E6" s="803"/>
      <c r="F6" s="803"/>
      <c r="G6" s="804"/>
      <c r="H6" s="830" t="s">
        <v>171</v>
      </c>
      <c r="I6" s="831"/>
      <c r="J6" s="831"/>
      <c r="K6" s="831"/>
      <c r="L6" s="803"/>
      <c r="M6" s="803"/>
      <c r="N6" s="803"/>
      <c r="O6" s="803"/>
      <c r="P6" s="803"/>
      <c r="Q6" s="803"/>
      <c r="R6" s="803"/>
      <c r="S6" s="803"/>
      <c r="T6" s="832"/>
      <c r="U6" s="833" t="s">
        <v>171</v>
      </c>
      <c r="V6" s="803"/>
      <c r="W6" s="803"/>
      <c r="X6" s="803"/>
      <c r="Y6" s="803"/>
      <c r="Z6" s="803"/>
      <c r="AA6" s="803"/>
      <c r="AB6" s="803"/>
      <c r="AC6" s="803"/>
      <c r="AD6" s="803"/>
      <c r="AE6" s="803"/>
      <c r="AF6" s="803"/>
      <c r="AG6" s="803"/>
      <c r="AH6" s="803" t="s">
        <v>171</v>
      </c>
      <c r="AI6" s="803"/>
      <c r="AJ6" s="803"/>
      <c r="AK6" s="803"/>
      <c r="AL6" s="803"/>
      <c r="AM6" s="803"/>
      <c r="AN6" s="803"/>
      <c r="AO6" s="803"/>
      <c r="AP6" s="803"/>
      <c r="AQ6" s="803"/>
      <c r="AR6" s="803"/>
      <c r="AS6" s="803"/>
      <c r="AT6" s="832"/>
    </row>
    <row r="7" spans="1:46" ht="34.5" customHeight="1" x14ac:dyDescent="0.25">
      <c r="A7" s="806" t="s">
        <v>144</v>
      </c>
      <c r="B7" s="808" t="s">
        <v>574</v>
      </c>
      <c r="C7" s="808" t="s">
        <v>145</v>
      </c>
      <c r="D7" s="837" t="s">
        <v>146</v>
      </c>
      <c r="E7" s="808" t="s">
        <v>125</v>
      </c>
      <c r="F7" s="808" t="s">
        <v>147</v>
      </c>
      <c r="G7" s="839"/>
      <c r="H7" s="633" t="s">
        <v>548</v>
      </c>
      <c r="I7" s="628"/>
      <c r="J7" s="628"/>
      <c r="K7" s="629"/>
      <c r="L7" s="834" t="s">
        <v>535</v>
      </c>
      <c r="M7" s="825"/>
      <c r="N7" s="826"/>
      <c r="O7" s="624" t="s">
        <v>536</v>
      </c>
      <c r="P7" s="625"/>
      <c r="Q7" s="625"/>
      <c r="R7" s="625"/>
      <c r="S7" s="625"/>
      <c r="T7" s="626"/>
      <c r="U7" s="621" t="s">
        <v>551</v>
      </c>
      <c r="V7" s="822"/>
      <c r="W7" s="822"/>
      <c r="X7" s="823"/>
      <c r="Y7" s="824" t="s">
        <v>552</v>
      </c>
      <c r="Z7" s="825"/>
      <c r="AA7" s="826"/>
      <c r="AB7" s="827" t="s">
        <v>553</v>
      </c>
      <c r="AC7" s="828"/>
      <c r="AD7" s="828"/>
      <c r="AE7" s="828"/>
      <c r="AF7" s="828"/>
      <c r="AG7" s="829"/>
      <c r="AH7" s="621" t="s">
        <v>559</v>
      </c>
      <c r="AI7" s="822"/>
      <c r="AJ7" s="822"/>
      <c r="AK7" s="823"/>
      <c r="AL7" s="824" t="s">
        <v>558</v>
      </c>
      <c r="AM7" s="825"/>
      <c r="AN7" s="826"/>
      <c r="AO7" s="827" t="s">
        <v>556</v>
      </c>
      <c r="AP7" s="828"/>
      <c r="AQ7" s="828"/>
      <c r="AR7" s="828"/>
      <c r="AS7" s="828"/>
      <c r="AT7" s="829"/>
    </row>
    <row r="8" spans="1:46" ht="18" customHeight="1" x14ac:dyDescent="0.25">
      <c r="A8" s="807"/>
      <c r="B8" s="809"/>
      <c r="C8" s="809"/>
      <c r="D8" s="838"/>
      <c r="E8" s="809"/>
      <c r="F8" s="809"/>
      <c r="G8" s="840"/>
      <c r="H8" s="696" t="s">
        <v>530</v>
      </c>
      <c r="I8" s="667" t="s">
        <v>233</v>
      </c>
      <c r="J8" s="667" t="s">
        <v>531</v>
      </c>
      <c r="K8" s="688" t="s">
        <v>532</v>
      </c>
      <c r="L8" s="841" t="s">
        <v>533</v>
      </c>
      <c r="M8" s="798" t="s">
        <v>537</v>
      </c>
      <c r="N8" s="818" t="s">
        <v>534</v>
      </c>
      <c r="O8" s="820" t="s">
        <v>549</v>
      </c>
      <c r="P8" s="794" t="s">
        <v>542</v>
      </c>
      <c r="Q8" s="794" t="s">
        <v>538</v>
      </c>
      <c r="R8" s="794" t="s">
        <v>539</v>
      </c>
      <c r="S8" s="794" t="s">
        <v>540</v>
      </c>
      <c r="T8" s="796" t="s">
        <v>541</v>
      </c>
      <c r="U8" s="810" t="s">
        <v>530</v>
      </c>
      <c r="V8" s="812" t="s">
        <v>233</v>
      </c>
      <c r="W8" s="812" t="s">
        <v>531</v>
      </c>
      <c r="X8" s="814" t="s">
        <v>532</v>
      </c>
      <c r="Y8" s="816" t="s">
        <v>533</v>
      </c>
      <c r="Z8" s="798" t="s">
        <v>537</v>
      </c>
      <c r="AA8" s="818" t="s">
        <v>534</v>
      </c>
      <c r="AB8" s="820" t="s">
        <v>549</v>
      </c>
      <c r="AC8" s="794" t="s">
        <v>542</v>
      </c>
      <c r="AD8" s="794" t="s">
        <v>538</v>
      </c>
      <c r="AE8" s="794" t="s">
        <v>539</v>
      </c>
      <c r="AF8" s="794" t="s">
        <v>540</v>
      </c>
      <c r="AG8" s="796" t="s">
        <v>541</v>
      </c>
      <c r="AH8" s="810" t="s">
        <v>530</v>
      </c>
      <c r="AI8" s="812" t="s">
        <v>233</v>
      </c>
      <c r="AJ8" s="812" t="s">
        <v>531</v>
      </c>
      <c r="AK8" s="814" t="s">
        <v>532</v>
      </c>
      <c r="AL8" s="816" t="s">
        <v>533</v>
      </c>
      <c r="AM8" s="798" t="s">
        <v>537</v>
      </c>
      <c r="AN8" s="818" t="s">
        <v>534</v>
      </c>
      <c r="AO8" s="820" t="s">
        <v>549</v>
      </c>
      <c r="AP8" s="794" t="s">
        <v>542</v>
      </c>
      <c r="AQ8" s="794" t="s">
        <v>538</v>
      </c>
      <c r="AR8" s="794" t="s">
        <v>539</v>
      </c>
      <c r="AS8" s="794" t="s">
        <v>540</v>
      </c>
      <c r="AT8" s="796" t="s">
        <v>541</v>
      </c>
    </row>
    <row r="9" spans="1:46" ht="38.25" customHeight="1" x14ac:dyDescent="0.25">
      <c r="A9" s="807"/>
      <c r="B9" s="809"/>
      <c r="C9" s="809"/>
      <c r="D9" s="838"/>
      <c r="E9" s="809"/>
      <c r="F9" s="420" t="s">
        <v>886</v>
      </c>
      <c r="G9" s="421" t="s">
        <v>887</v>
      </c>
      <c r="H9" s="696"/>
      <c r="I9" s="667"/>
      <c r="J9" s="667"/>
      <c r="K9" s="688"/>
      <c r="L9" s="842"/>
      <c r="M9" s="799"/>
      <c r="N9" s="819"/>
      <c r="O9" s="821"/>
      <c r="P9" s="795"/>
      <c r="Q9" s="795"/>
      <c r="R9" s="795"/>
      <c r="S9" s="795"/>
      <c r="T9" s="797"/>
      <c r="U9" s="811"/>
      <c r="V9" s="813"/>
      <c r="W9" s="813"/>
      <c r="X9" s="815"/>
      <c r="Y9" s="817"/>
      <c r="Z9" s="799"/>
      <c r="AA9" s="819"/>
      <c r="AB9" s="821"/>
      <c r="AC9" s="795"/>
      <c r="AD9" s="795"/>
      <c r="AE9" s="795"/>
      <c r="AF9" s="795"/>
      <c r="AG9" s="797"/>
      <c r="AH9" s="811"/>
      <c r="AI9" s="813"/>
      <c r="AJ9" s="813"/>
      <c r="AK9" s="815"/>
      <c r="AL9" s="817"/>
      <c r="AM9" s="799"/>
      <c r="AN9" s="819"/>
      <c r="AO9" s="821"/>
      <c r="AP9" s="795"/>
      <c r="AQ9" s="795"/>
      <c r="AR9" s="795"/>
      <c r="AS9" s="795"/>
      <c r="AT9" s="797"/>
    </row>
    <row r="10" spans="1:46" ht="283.95" customHeight="1" x14ac:dyDescent="0.25">
      <c r="A10" s="805" t="s">
        <v>183</v>
      </c>
      <c r="B10" s="422">
        <v>1</v>
      </c>
      <c r="C10" s="423" t="s">
        <v>184</v>
      </c>
      <c r="D10" s="220" t="s">
        <v>185</v>
      </c>
      <c r="E10" s="220" t="s">
        <v>344</v>
      </c>
      <c r="F10" s="424">
        <v>44228</v>
      </c>
      <c r="G10" s="425">
        <v>44255</v>
      </c>
      <c r="H10" s="197" t="s">
        <v>636</v>
      </c>
      <c r="I10" s="201">
        <v>1</v>
      </c>
      <c r="J10" s="202" t="s">
        <v>659</v>
      </c>
      <c r="K10" s="364" t="s">
        <v>653</v>
      </c>
      <c r="L10" s="358" t="s">
        <v>651</v>
      </c>
      <c r="M10" s="202" t="s">
        <v>544</v>
      </c>
      <c r="N10" s="364" t="s">
        <v>652</v>
      </c>
      <c r="O10" s="257" t="s">
        <v>1073</v>
      </c>
      <c r="P10" s="202" t="s">
        <v>888</v>
      </c>
      <c r="Q10" s="198">
        <v>1</v>
      </c>
      <c r="R10" s="259" t="s">
        <v>636</v>
      </c>
      <c r="S10" s="202" t="s">
        <v>989</v>
      </c>
      <c r="T10" s="204" t="s">
        <v>544</v>
      </c>
      <c r="U10" s="163"/>
      <c r="V10" s="117"/>
      <c r="W10" s="117"/>
      <c r="X10" s="164"/>
      <c r="Y10" s="163"/>
      <c r="Z10" s="117"/>
      <c r="AA10" s="164"/>
      <c r="AB10" s="163"/>
      <c r="AC10" s="117"/>
      <c r="AD10" s="117"/>
      <c r="AE10" s="117"/>
      <c r="AF10" s="117"/>
      <c r="AG10" s="164"/>
      <c r="AH10" s="163"/>
      <c r="AI10" s="117"/>
      <c r="AJ10" s="117"/>
      <c r="AK10" s="164"/>
      <c r="AL10" s="163"/>
      <c r="AM10" s="117"/>
      <c r="AN10" s="164"/>
      <c r="AO10" s="163"/>
      <c r="AP10" s="117"/>
      <c r="AQ10" s="117"/>
      <c r="AR10" s="117"/>
      <c r="AS10" s="117"/>
      <c r="AT10" s="164"/>
    </row>
    <row r="11" spans="1:46" ht="194.4" customHeight="1" x14ac:dyDescent="0.25">
      <c r="A11" s="805"/>
      <c r="B11" s="422">
        <v>2</v>
      </c>
      <c r="C11" s="426" t="s">
        <v>525</v>
      </c>
      <c r="D11" s="427" t="s">
        <v>186</v>
      </c>
      <c r="E11" s="220" t="s">
        <v>344</v>
      </c>
      <c r="F11" s="428">
        <v>44256</v>
      </c>
      <c r="G11" s="429">
        <v>44286</v>
      </c>
      <c r="H11" s="197" t="s">
        <v>654</v>
      </c>
      <c r="I11" s="201">
        <v>1</v>
      </c>
      <c r="J11" s="202" t="s">
        <v>660</v>
      </c>
      <c r="K11" s="364"/>
      <c r="L11" s="358" t="s">
        <v>651</v>
      </c>
      <c r="M11" s="202" t="s">
        <v>544</v>
      </c>
      <c r="N11" s="364" t="s">
        <v>981</v>
      </c>
      <c r="O11" s="257" t="s">
        <v>1073</v>
      </c>
      <c r="P11" s="202" t="s">
        <v>888</v>
      </c>
      <c r="Q11" s="198">
        <v>1</v>
      </c>
      <c r="R11" s="259" t="s">
        <v>654</v>
      </c>
      <c r="S11" s="202" t="s">
        <v>990</v>
      </c>
      <c r="T11" s="204" t="s">
        <v>544</v>
      </c>
      <c r="U11" s="163"/>
      <c r="V11" s="117"/>
      <c r="W11" s="117"/>
      <c r="X11" s="164"/>
      <c r="Y11" s="163"/>
      <c r="Z11" s="117"/>
      <c r="AA11" s="164"/>
      <c r="AB11" s="163"/>
      <c r="AC11" s="117"/>
      <c r="AD11" s="117"/>
      <c r="AE11" s="117"/>
      <c r="AF11" s="117"/>
      <c r="AG11" s="164"/>
      <c r="AH11" s="163"/>
      <c r="AI11" s="117"/>
      <c r="AJ11" s="117"/>
      <c r="AK11" s="164"/>
      <c r="AL11" s="163"/>
      <c r="AM11" s="117"/>
      <c r="AN11" s="164"/>
      <c r="AO11" s="163"/>
      <c r="AP11" s="117"/>
      <c r="AQ11" s="117"/>
      <c r="AR11" s="117"/>
      <c r="AS11" s="117"/>
      <c r="AT11" s="164"/>
    </row>
    <row r="12" spans="1:46" ht="208.2" customHeight="1" x14ac:dyDescent="0.25">
      <c r="A12" s="430" t="s">
        <v>187</v>
      </c>
      <c r="B12" s="422">
        <v>3</v>
      </c>
      <c r="C12" s="423" t="s">
        <v>526</v>
      </c>
      <c r="D12" s="220" t="s">
        <v>879</v>
      </c>
      <c r="E12" s="220" t="s">
        <v>345</v>
      </c>
      <c r="F12" s="424">
        <v>44287</v>
      </c>
      <c r="G12" s="425">
        <v>44316</v>
      </c>
      <c r="H12" s="197" t="s">
        <v>655</v>
      </c>
      <c r="I12" s="201">
        <v>1</v>
      </c>
      <c r="J12" s="202" t="s">
        <v>661</v>
      </c>
      <c r="K12" s="364" t="s">
        <v>880</v>
      </c>
      <c r="L12" s="358" t="s">
        <v>651</v>
      </c>
      <c r="M12" s="202" t="s">
        <v>544</v>
      </c>
      <c r="N12" s="364" t="s">
        <v>881</v>
      </c>
      <c r="O12" s="257" t="s">
        <v>1073</v>
      </c>
      <c r="P12" s="202" t="s">
        <v>888</v>
      </c>
      <c r="Q12" s="198">
        <v>1</v>
      </c>
      <c r="R12" s="259" t="s">
        <v>991</v>
      </c>
      <c r="S12" s="202" t="s">
        <v>992</v>
      </c>
      <c r="T12" s="204" t="s">
        <v>544</v>
      </c>
      <c r="U12" s="163"/>
      <c r="V12" s="117"/>
      <c r="W12" s="117"/>
      <c r="X12" s="164"/>
      <c r="Y12" s="163"/>
      <c r="Z12" s="117"/>
      <c r="AA12" s="164"/>
      <c r="AB12" s="163"/>
      <c r="AC12" s="117"/>
      <c r="AD12" s="117"/>
      <c r="AE12" s="117"/>
      <c r="AF12" s="117"/>
      <c r="AG12" s="164"/>
      <c r="AH12" s="163"/>
      <c r="AI12" s="117"/>
      <c r="AJ12" s="117"/>
      <c r="AK12" s="164"/>
      <c r="AL12" s="163"/>
      <c r="AM12" s="117"/>
      <c r="AN12" s="164"/>
      <c r="AO12" s="163"/>
      <c r="AP12" s="117"/>
      <c r="AQ12" s="117"/>
      <c r="AR12" s="117"/>
      <c r="AS12" s="117"/>
      <c r="AT12" s="164"/>
    </row>
    <row r="13" spans="1:46" ht="237.6" customHeight="1" x14ac:dyDescent="0.25">
      <c r="A13" s="430" t="s">
        <v>188</v>
      </c>
      <c r="B13" s="422">
        <v>4</v>
      </c>
      <c r="C13" s="423" t="s">
        <v>527</v>
      </c>
      <c r="D13" s="220" t="s">
        <v>882</v>
      </c>
      <c r="E13" s="220" t="s">
        <v>340</v>
      </c>
      <c r="F13" s="424">
        <v>44287</v>
      </c>
      <c r="G13" s="425">
        <v>44316</v>
      </c>
      <c r="H13" s="197" t="s">
        <v>656</v>
      </c>
      <c r="I13" s="202">
        <v>0</v>
      </c>
      <c r="J13" s="202" t="s">
        <v>662</v>
      </c>
      <c r="K13" s="364" t="s">
        <v>657</v>
      </c>
      <c r="L13" s="358" t="s">
        <v>651</v>
      </c>
      <c r="M13" s="202" t="s">
        <v>546</v>
      </c>
      <c r="N13" s="364" t="s">
        <v>658</v>
      </c>
      <c r="O13" s="257" t="s">
        <v>1073</v>
      </c>
      <c r="P13" s="202" t="s">
        <v>888</v>
      </c>
      <c r="Q13" s="198">
        <v>0.2</v>
      </c>
      <c r="R13" s="599" t="s">
        <v>994</v>
      </c>
      <c r="S13" s="202" t="s">
        <v>993</v>
      </c>
      <c r="T13" s="204" t="s">
        <v>546</v>
      </c>
      <c r="U13" s="163"/>
      <c r="V13" s="117"/>
      <c r="W13" s="117"/>
      <c r="X13" s="164"/>
      <c r="Y13" s="163"/>
      <c r="Z13" s="117"/>
      <c r="AA13" s="164"/>
      <c r="AB13" s="163"/>
      <c r="AC13" s="117"/>
      <c r="AD13" s="117"/>
      <c r="AE13" s="117"/>
      <c r="AF13" s="117"/>
      <c r="AG13" s="164"/>
      <c r="AH13" s="163"/>
      <c r="AI13" s="117"/>
      <c r="AJ13" s="117"/>
      <c r="AK13" s="164"/>
      <c r="AL13" s="163"/>
      <c r="AM13" s="117"/>
      <c r="AN13" s="164"/>
      <c r="AO13" s="163"/>
      <c r="AP13" s="117"/>
      <c r="AQ13" s="117"/>
      <c r="AR13" s="117"/>
      <c r="AS13" s="117"/>
      <c r="AT13" s="164"/>
    </row>
    <row r="14" spans="1:46" ht="101.4" customHeight="1" x14ac:dyDescent="0.25">
      <c r="A14" s="430" t="s">
        <v>189</v>
      </c>
      <c r="B14" s="422">
        <v>5</v>
      </c>
      <c r="C14" s="423" t="s">
        <v>528</v>
      </c>
      <c r="D14" s="220" t="s">
        <v>883</v>
      </c>
      <c r="E14" s="220" t="s">
        <v>345</v>
      </c>
      <c r="F14" s="424">
        <v>44228</v>
      </c>
      <c r="G14" s="425">
        <v>44561</v>
      </c>
      <c r="H14" s="197" t="s">
        <v>664</v>
      </c>
      <c r="I14" s="201">
        <v>0.33</v>
      </c>
      <c r="J14" s="202" t="s">
        <v>665</v>
      </c>
      <c r="K14" s="364" t="s">
        <v>884</v>
      </c>
      <c r="L14" s="358" t="s">
        <v>651</v>
      </c>
      <c r="M14" s="202" t="s">
        <v>543</v>
      </c>
      <c r="N14" s="364" t="s">
        <v>885</v>
      </c>
      <c r="O14" s="257" t="s">
        <v>1073</v>
      </c>
      <c r="P14" s="202" t="s">
        <v>888</v>
      </c>
      <c r="Q14" s="198">
        <v>0.33</v>
      </c>
      <c r="R14" s="259" t="s">
        <v>995</v>
      </c>
      <c r="S14" s="259" t="s">
        <v>996</v>
      </c>
      <c r="T14" s="204" t="s">
        <v>543</v>
      </c>
      <c r="U14" s="163"/>
      <c r="V14" s="117"/>
      <c r="W14" s="117"/>
      <c r="X14" s="164"/>
      <c r="Y14" s="163"/>
      <c r="Z14" s="117"/>
      <c r="AA14" s="164"/>
      <c r="AB14" s="163"/>
      <c r="AC14" s="117"/>
      <c r="AD14" s="117"/>
      <c r="AE14" s="117"/>
      <c r="AF14" s="117"/>
      <c r="AG14" s="164"/>
      <c r="AH14" s="163"/>
      <c r="AI14" s="117"/>
      <c r="AJ14" s="117"/>
      <c r="AK14" s="164"/>
      <c r="AL14" s="163"/>
      <c r="AM14" s="117"/>
      <c r="AN14" s="164"/>
      <c r="AO14" s="163"/>
      <c r="AP14" s="117"/>
      <c r="AQ14" s="117"/>
      <c r="AR14" s="117"/>
      <c r="AS14" s="117"/>
      <c r="AT14" s="164"/>
    </row>
    <row r="15" spans="1:46" ht="84" customHeight="1" thickBot="1" x14ac:dyDescent="0.3">
      <c r="A15" s="431" t="s">
        <v>190</v>
      </c>
      <c r="B15" s="432">
        <v>6</v>
      </c>
      <c r="C15" s="433" t="s">
        <v>191</v>
      </c>
      <c r="D15" s="434" t="s">
        <v>192</v>
      </c>
      <c r="E15" s="434" t="s">
        <v>344</v>
      </c>
      <c r="F15" s="435">
        <v>44531</v>
      </c>
      <c r="G15" s="436">
        <v>44561</v>
      </c>
      <c r="H15" s="417" t="s">
        <v>663</v>
      </c>
      <c r="I15" s="195" t="s">
        <v>595</v>
      </c>
      <c r="J15" s="195" t="s">
        <v>595</v>
      </c>
      <c r="K15" s="402"/>
      <c r="L15" s="393" t="s">
        <v>651</v>
      </c>
      <c r="M15" s="195" t="s">
        <v>550</v>
      </c>
      <c r="N15" s="402" t="s">
        <v>595</v>
      </c>
      <c r="O15" s="193" t="s">
        <v>1073</v>
      </c>
      <c r="P15" s="195" t="s">
        <v>888</v>
      </c>
      <c r="Q15" s="291">
        <v>0</v>
      </c>
      <c r="R15" s="292" t="s">
        <v>982</v>
      </c>
      <c r="S15" s="195" t="s">
        <v>595</v>
      </c>
      <c r="T15" s="196" t="s">
        <v>543</v>
      </c>
      <c r="U15" s="187"/>
      <c r="V15" s="188"/>
      <c r="W15" s="188"/>
      <c r="X15" s="189"/>
      <c r="Y15" s="187"/>
      <c r="Z15" s="188"/>
      <c r="AA15" s="189"/>
      <c r="AB15" s="187"/>
      <c r="AC15" s="188"/>
      <c r="AD15" s="188"/>
      <c r="AE15" s="188"/>
      <c r="AF15" s="188"/>
      <c r="AG15" s="189"/>
      <c r="AH15" s="187"/>
      <c r="AI15" s="188"/>
      <c r="AJ15" s="188"/>
      <c r="AK15" s="189"/>
      <c r="AL15" s="187"/>
      <c r="AM15" s="188"/>
      <c r="AN15" s="189"/>
      <c r="AO15" s="187"/>
      <c r="AP15" s="188"/>
      <c r="AQ15" s="188"/>
      <c r="AR15" s="188"/>
      <c r="AS15" s="188"/>
      <c r="AT15" s="189"/>
    </row>
    <row r="16" spans="1:46" x14ac:dyDescent="0.25">
      <c r="A16" s="437"/>
      <c r="B16" s="438"/>
      <c r="C16" s="439"/>
      <c r="D16" s="440"/>
      <c r="E16" s="440"/>
      <c r="F16" s="441"/>
      <c r="G16" s="441"/>
    </row>
    <row r="17" spans="1:7" x14ac:dyDescent="0.25">
      <c r="A17" s="800"/>
      <c r="B17" s="438"/>
      <c r="C17" s="439"/>
      <c r="D17" s="440"/>
      <c r="E17" s="440"/>
      <c r="F17" s="441"/>
      <c r="G17" s="441"/>
    </row>
    <row r="18" spans="1:7" x14ac:dyDescent="0.25">
      <c r="A18" s="800"/>
      <c r="B18" s="438"/>
      <c r="C18" s="439"/>
      <c r="D18" s="440"/>
      <c r="E18" s="440"/>
      <c r="F18" s="441"/>
      <c r="G18" s="441"/>
    </row>
    <row r="19" spans="1:7" x14ac:dyDescent="0.25">
      <c r="A19" s="800"/>
      <c r="B19" s="438"/>
      <c r="C19" s="439"/>
      <c r="D19" s="440"/>
      <c r="E19" s="440"/>
      <c r="F19" s="441"/>
      <c r="G19" s="441"/>
    </row>
    <row r="20" spans="1:7" x14ac:dyDescent="0.25">
      <c r="A20" s="800"/>
      <c r="B20" s="438"/>
      <c r="C20" s="439"/>
      <c r="D20" s="440"/>
      <c r="E20" s="440"/>
      <c r="F20" s="441"/>
      <c r="G20" s="441"/>
    </row>
    <row r="21" spans="1:7" ht="79.5" customHeight="1" x14ac:dyDescent="0.25">
      <c r="A21" s="801"/>
      <c r="B21" s="438"/>
      <c r="C21" s="439"/>
      <c r="D21" s="440"/>
      <c r="E21" s="440"/>
      <c r="F21" s="441"/>
      <c r="G21" s="441"/>
    </row>
    <row r="22" spans="1:7" ht="94.5" customHeight="1" x14ac:dyDescent="0.25">
      <c r="A22" s="801"/>
      <c r="B22" s="438"/>
      <c r="C22" s="439"/>
      <c r="D22" s="440"/>
      <c r="E22" s="440"/>
      <c r="F22" s="441"/>
      <c r="G22" s="441"/>
    </row>
    <row r="23" spans="1:7" ht="87.75" customHeight="1" x14ac:dyDescent="0.25">
      <c r="A23" s="801"/>
      <c r="B23" s="438"/>
      <c r="C23" s="439"/>
      <c r="D23" s="440"/>
      <c r="E23" s="440"/>
      <c r="F23" s="441"/>
      <c r="G23" s="441"/>
    </row>
  </sheetData>
  <autoFilter ref="A9:AT9"/>
  <mergeCells count="81">
    <mergeCell ref="U5:AD5"/>
    <mergeCell ref="AE5:AG5"/>
    <mergeCell ref="AH5:AQ5"/>
    <mergeCell ref="AR5:AT5"/>
    <mergeCell ref="C7:C9"/>
    <mergeCell ref="D7:D9"/>
    <mergeCell ref="E7:E9"/>
    <mergeCell ref="F7:G8"/>
    <mergeCell ref="AB7:AG7"/>
    <mergeCell ref="H8:H9"/>
    <mergeCell ref="I8:I9"/>
    <mergeCell ref="J8:J9"/>
    <mergeCell ref="K8:K9"/>
    <mergeCell ref="L8:L9"/>
    <mergeCell ref="N8:N9"/>
    <mergeCell ref="O8:O9"/>
    <mergeCell ref="U1:V3"/>
    <mergeCell ref="W1:AF3"/>
    <mergeCell ref="AH1:AI3"/>
    <mergeCell ref="AJ1:AS3"/>
    <mergeCell ref="AH4:AT4"/>
    <mergeCell ref="U4:AG4"/>
    <mergeCell ref="A1:F3"/>
    <mergeCell ref="A4:G4"/>
    <mergeCell ref="A5:E5"/>
    <mergeCell ref="F5:G5"/>
    <mergeCell ref="H1:I3"/>
    <mergeCell ref="H4:T4"/>
    <mergeCell ref="J1:S3"/>
    <mergeCell ref="H5:Q5"/>
    <mergeCell ref="R5:T5"/>
    <mergeCell ref="AH7:AK7"/>
    <mergeCell ref="AL7:AN7"/>
    <mergeCell ref="AO7:AT7"/>
    <mergeCell ref="H6:T6"/>
    <mergeCell ref="U6:AG6"/>
    <mergeCell ref="AH6:AT6"/>
    <mergeCell ref="H7:K7"/>
    <mergeCell ref="L7:N7"/>
    <mergeCell ref="O7:T7"/>
    <mergeCell ref="U7:X7"/>
    <mergeCell ref="Y7:AA7"/>
    <mergeCell ref="AH8:AH9"/>
    <mergeCell ref="AI8:AI9"/>
    <mergeCell ref="AJ8:AJ9"/>
    <mergeCell ref="AK8:AK9"/>
    <mergeCell ref="AL8:AL9"/>
    <mergeCell ref="AM8:AM9"/>
    <mergeCell ref="AN8:AN9"/>
    <mergeCell ref="AO8:AO9"/>
    <mergeCell ref="AP8:AP9"/>
    <mergeCell ref="AQ8:AQ9"/>
    <mergeCell ref="AR8:AR9"/>
    <mergeCell ref="AS8:AS9"/>
    <mergeCell ref="AT8:AT9"/>
    <mergeCell ref="U8:U9"/>
    <mergeCell ref="V8:V9"/>
    <mergeCell ref="W8:W9"/>
    <mergeCell ref="X8:X9"/>
    <mergeCell ref="Y8:Y9"/>
    <mergeCell ref="Z8:Z9"/>
    <mergeCell ref="AA8:AA9"/>
    <mergeCell ref="AB8:AB9"/>
    <mergeCell ref="AC8:AC9"/>
    <mergeCell ref="AD8:AD9"/>
    <mergeCell ref="AE8:AE9"/>
    <mergeCell ref="AF8:AF9"/>
    <mergeCell ref="AG8:AG9"/>
    <mergeCell ref="A21:A23"/>
    <mergeCell ref="A6:G6"/>
    <mergeCell ref="A10:A11"/>
    <mergeCell ref="A7:A9"/>
    <mergeCell ref="B7:B9"/>
    <mergeCell ref="S8:S9"/>
    <mergeCell ref="T8:T9"/>
    <mergeCell ref="M8:M9"/>
    <mergeCell ref="A17:A18"/>
    <mergeCell ref="A19:A20"/>
    <mergeCell ref="P8:P9"/>
    <mergeCell ref="Q8:Q9"/>
    <mergeCell ref="R8:R9"/>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CAMBIOS'!$C$32:$C$36</xm:f>
          </x14:formula1>
          <xm:sqref>T8 AG8 AT8</xm:sqref>
        </x14:dataValidation>
        <x14:dataValidation type="list" allowBlank="1" showInputMessage="1" showErrorMessage="1">
          <x14:formula1>
            <xm:f>'CONTROL DE CAMBIOS'!$A$32:$A$35</xm:f>
          </x14:formula1>
          <xm:sqref>M8 Z8 AM8</xm:sqref>
        </x14:dataValidation>
        <x14:dataValidation type="list" allowBlank="1" showInputMessage="1" showErrorMessage="1">
          <x14:formula1>
            <xm:f>'CONTROL DE CAMBIOS'!$A$32:$A$36</xm:f>
          </x14:formula1>
          <xm:sqref>AM10:AM15 Z10:Z15 M10:M15</xm:sqref>
        </x14:dataValidation>
        <x14:dataValidation type="list" allowBlank="1" showInputMessage="1" showErrorMessage="1">
          <x14:formula1>
            <xm:f>'CONTROL DE CAMBIOS'!$C$32:$C$37</xm:f>
          </x14:formula1>
          <xm:sqref>AT10:AT15 AG10:AG15 T10:T15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19</vt:i4>
      </vt:variant>
    </vt:vector>
  </HeadingPairs>
  <TitlesOfParts>
    <vt:vector size="30" baseType="lpstr">
      <vt:lpstr>BD</vt:lpstr>
      <vt:lpstr>ÍNDICE</vt:lpstr>
      <vt:lpstr>1. GESTIÓN RIESGO CORRUPCIÓN</vt:lpstr>
      <vt:lpstr>2. RACIONALIZACIÓN DE TRÁMITES </vt:lpstr>
      <vt:lpstr>3. RENDICIÓN DE CUENTAS</vt:lpstr>
      <vt:lpstr>4. MECANISMO ATENCIÓN CIUDADANO</vt:lpstr>
      <vt:lpstr>5. TRANSPARENCIA</vt:lpstr>
      <vt:lpstr>6. INICIATIVAS ADICIONALES</vt:lpstr>
      <vt:lpstr>7. GESTIÓN DE INTEGRIDAD</vt:lpstr>
      <vt:lpstr>CONTROL DE CAMBIOS</vt:lpstr>
      <vt:lpstr>Resultados PAAC</vt:lpstr>
      <vt:lpstr>Alcance</vt:lpstr>
      <vt:lpstr>'1. GESTIÓN RIESGO CORRUPCIÓN'!Área_de_impresión</vt:lpstr>
      <vt:lpstr>Condiciones</vt:lpstr>
      <vt:lpstr>CONTROL</vt:lpstr>
      <vt:lpstr>Costo</vt:lpstr>
      <vt:lpstr>CRITERIORC</vt:lpstr>
      <vt:lpstr>Frecuencia</vt:lpstr>
      <vt:lpstr>GSST</vt:lpstr>
      <vt:lpstr>Ocurrencia</vt:lpstr>
      <vt:lpstr>Operatividad</vt:lpstr>
      <vt:lpstr>RCVR</vt:lpstr>
      <vt:lpstr>RCVRI</vt:lpstr>
      <vt:lpstr>SGA</vt:lpstr>
      <vt:lpstr>Tiempo</vt:lpstr>
      <vt:lpstr>TIPO</vt:lpstr>
      <vt:lpstr>Trazabilidad</vt:lpstr>
      <vt:lpstr>VALOR</vt:lpstr>
      <vt:lpstr>VR</vt:lpstr>
      <vt:lpstr>VRI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 Lara Herrera</dc:creator>
  <cp:lastModifiedBy>Kelly Johanna Serrano Rincon</cp:lastModifiedBy>
  <cp:lastPrinted>2017-08-30T22:20:48Z</cp:lastPrinted>
  <dcterms:created xsi:type="dcterms:W3CDTF">2017-07-10T14:58:32Z</dcterms:created>
  <dcterms:modified xsi:type="dcterms:W3CDTF">2021-05-15T14:53:17Z</dcterms:modified>
</cp:coreProperties>
</file>